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1640" activeTab="0"/>
  </bookViews>
  <sheets>
    <sheet name="1.1 melléklet" sheetId="1" r:id="rId1"/>
    <sheet name="2.1.melléklet" sheetId="2" r:id="rId2"/>
    <sheet name="2.2. melléklet" sheetId="3" r:id="rId3"/>
    <sheet name="6. melléklet" sheetId="4" r:id="rId4"/>
    <sheet name="7. melléklet" sheetId="5" r:id="rId5"/>
    <sheet name="6. sz. tájékoztató tábla" sheetId="6" r:id="rId6"/>
  </sheets>
  <definedNames>
    <definedName name="_xlnm.Print_Area" localSheetId="0">'1.1 melléklet'!$A$1:$F$154</definedName>
  </definedNames>
  <calcPr fullCalcOnLoad="1"/>
</workbook>
</file>

<file path=xl/sharedStrings.xml><?xml version="1.0" encoding="utf-8"?>
<sst xmlns="http://schemas.openxmlformats.org/spreadsheetml/2006/main" count="535" uniqueCount="374">
  <si>
    <t>Támogatott szervezet neve</t>
  </si>
  <si>
    <t>Támogatás célja</t>
  </si>
  <si>
    <t>Támogatás összge</t>
  </si>
  <si>
    <t>32.</t>
  </si>
  <si>
    <t>33.</t>
  </si>
  <si>
    <t>KIADÁSOK ÖSSZESEN (27+28)</t>
  </si>
  <si>
    <t>Beruházási (felhalmozási) kiadások előirányzata beruházásonként</t>
  </si>
  <si>
    <t>Felújítási kiadások előirányzata felújításonként</t>
  </si>
  <si>
    <t>Megnevezés</t>
  </si>
  <si>
    <t>Beruházás  megnevezése</t>
  </si>
  <si>
    <t>Teljes költség</t>
  </si>
  <si>
    <t>Kivitelezés kezdési és befejezési éve</t>
  </si>
  <si>
    <t>ÖSSZESEN:</t>
  </si>
  <si>
    <t xml:space="preserve"> Ezer forintban !</t>
  </si>
  <si>
    <t>Felújítás  megnevezése</t>
  </si>
  <si>
    <t>Ezer forintban !</t>
  </si>
  <si>
    <t>Bevételek</t>
  </si>
  <si>
    <t>1.</t>
  </si>
  <si>
    <t>2.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</si>
  <si>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</si>
  <si>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</si>
  <si>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</si>
  <si>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</si>
  <si>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</si>
  <si>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</si>
  <si>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</si>
  <si>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</si>
  <si>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</si>
  <si>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3.3.</t>
  </si>
  <si>
    <t>3.4.</t>
  </si>
  <si>
    <t>3.5.</t>
  </si>
  <si>
    <t>3.6.</t>
  </si>
  <si>
    <t>4.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</si>
  <si>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</si>
  <si>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</si>
  <si>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</si>
  <si>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</si>
  <si>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</si>
  <si>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</si>
  <si>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</si>
  <si>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</si>
  <si>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</si>
  <si>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6.</t>
  </si>
  <si>
    <t>6.1.</t>
  </si>
  <si>
    <t>6.2.</t>
  </si>
  <si>
    <t>7.</t>
  </si>
  <si>
    <t>7.1.</t>
  </si>
  <si>
    <t>7.2.</t>
  </si>
  <si>
    <t>8.</t>
  </si>
  <si>
    <t>8.1.</t>
  </si>
  <si>
    <t>8.2.</t>
  </si>
  <si>
    <t>9.</t>
  </si>
  <si>
    <t>10.</t>
  </si>
  <si>
    <t>11.</t>
  </si>
  <si>
    <t>11.1.</t>
  </si>
  <si>
    <t>11.2.</t>
  </si>
  <si>
    <t>12.</t>
  </si>
  <si>
    <t>13.</t>
  </si>
  <si>
    <t>Kiadások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</si>
  <si>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</si>
  <si>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</si>
  <si>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</si>
  <si>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</si>
  <si>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</si>
  <si>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</si>
  <si>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</si>
  <si>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</si>
  <si>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</si>
  <si>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</si>
  <si>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</si>
  <si>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>1.7.</t>
  </si>
  <si>
    <t>1.8.</t>
  </si>
  <si>
    <t>1.9.</t>
  </si>
  <si>
    <t>1.10.</t>
  </si>
  <si>
    <t>1.11.</t>
  </si>
  <si>
    <t>1.12.</t>
  </si>
  <si>
    <t>Felújítások</t>
  </si>
  <si>
    <t>2.7.</t>
  </si>
  <si>
    <t>2.8.</t>
  </si>
  <si>
    <t>2.9.</t>
  </si>
  <si>
    <t>2.10.</t>
  </si>
  <si>
    <t>Általános tartalék</t>
  </si>
  <si>
    <t>Céltartalék</t>
  </si>
  <si>
    <t>B E V É T E L E K</t>
  </si>
  <si>
    <t>1. sz. táblázat</t>
  </si>
  <si>
    <t>Sor-
szám</t>
  </si>
  <si>
    <t>Bevételi jogcím</t>
  </si>
  <si>
    <t xml:space="preserve">4. </t>
  </si>
  <si>
    <t xml:space="preserve">7. </t>
  </si>
  <si>
    <t>K I A D Á S O K</t>
  </si>
  <si>
    <t>2. sz. táblázat</t>
  </si>
  <si>
    <t>Kiadási jogcímek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</si>
  <si>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</si>
  <si>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</si>
  <si>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</si>
  <si>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</si>
  <si>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</si>
  <si>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</si>
  <si>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</si>
  <si>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</si>
  <si>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3. sz. táblázat</t>
  </si>
  <si>
    <t>Személyi juttatások</t>
  </si>
  <si>
    <t>Összesen:</t>
  </si>
  <si>
    <t>I. Működési célú bevételek és kiadások mérlege
(Önkormányzati szinten)</t>
  </si>
  <si>
    <t>Közhatalmi bevételek</t>
  </si>
  <si>
    <t>Tartalékok</t>
  </si>
  <si>
    <t>Költségvetési bevételek összesen:</t>
  </si>
  <si>
    <t>Költségvetési kiadások összesen: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</si>
  <si>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</si>
  <si>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</si>
  <si>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</si>
  <si>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</si>
  <si>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</si>
  <si>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</si>
  <si>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</si>
  <si>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</si>
  <si>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</si>
  <si>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</si>
  <si>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</si>
  <si>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</si>
  <si>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</si>
  <si>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</si>
  <si>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Költségvetési hiány:</t>
  </si>
  <si>
    <t>Költségvetési többlet:</t>
  </si>
  <si>
    <t>II. Felhalmozási célú bevételek és kiadások mérlege
(Önkormányzati szinten)</t>
  </si>
  <si>
    <t>8.3.</t>
  </si>
  <si>
    <t>Költségvetési maradvány igénybevétele</t>
  </si>
  <si>
    <t>Értékpapír értékesítése</t>
  </si>
  <si>
    <t>Egyéb belső finanszírozási bevételek</t>
  </si>
  <si>
    <t>Hosszú lejáratú hitelek, kölcsönök felvétele</t>
  </si>
  <si>
    <t>Likviditási célú hitelek, kölcsönök felvétele</t>
  </si>
  <si>
    <t>Értékpapírok kibocsátása</t>
  </si>
  <si>
    <t>Egyéb külső finanszírozási bevételek</t>
  </si>
  <si>
    <t>Kölcsön törlesztése</t>
  </si>
  <si>
    <t xml:space="preserve">Dologi kiadások 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</si>
  <si>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</si>
  <si>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</si>
  <si>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</si>
  <si>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</si>
  <si>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</si>
  <si>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</si>
  <si>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</si>
  <si>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</si>
  <si>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</si>
  <si>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>Működési célú finanszírozási bevételek összesen (14+...+21)</t>
  </si>
  <si>
    <t>Működési célú finanszírozási kiadások összesen (14+...+21)</t>
  </si>
  <si>
    <t>Tárgyévi  hiány:</t>
  </si>
  <si>
    <t>Tárgyévi  többlet:</t>
  </si>
  <si>
    <t>Hiány belső finanszírozás bevételei ( 14+…+18)</t>
  </si>
  <si>
    <t xml:space="preserve">Vállalkozási maradvány igénybevétele </t>
  </si>
  <si>
    <t xml:space="preserve">Betét visszavonásából származó bevétel </t>
  </si>
  <si>
    <t>Hiány külső finanszírozásának bevételei (20+…+24 )</t>
  </si>
  <si>
    <t>Rövid lejáratú hitelek, kölcsönök felvétele</t>
  </si>
  <si>
    <t>Felhalmozási célú finanszírozási bevételek összesen (14+20)</t>
  </si>
  <si>
    <t>28.</t>
  </si>
  <si>
    <t>29.</t>
  </si>
  <si>
    <t>BEVÉTEL ÖSSZESEN (27+28)</t>
  </si>
  <si>
    <t>30.</t>
  </si>
  <si>
    <t>31.</t>
  </si>
  <si>
    <t>Beruházások</t>
  </si>
  <si>
    <t>Egyéb felhalmozási kiadások</t>
  </si>
  <si>
    <t>Felhalmozási célú finanszírozási kiadások összesen
(14+...+25)</t>
  </si>
  <si>
    <t>Ezer forintban</t>
  </si>
  <si>
    <t>Tűzoltók</t>
  </si>
  <si>
    <t>2014. évi előirányzat</t>
  </si>
  <si>
    <t>Felhasználás
2013. XII.31-ig</t>
  </si>
  <si>
    <t>Mélyfúrású  kút</t>
  </si>
  <si>
    <t>Fóliasátor</t>
  </si>
  <si>
    <t>Mezőőri támogatás</t>
  </si>
  <si>
    <t>Traktor</t>
  </si>
  <si>
    <t>Eke</t>
  </si>
  <si>
    <t>Borona</t>
  </si>
  <si>
    <t>Mélyfúrású kút tervezése</t>
  </si>
  <si>
    <t>Könyvtár épületének felújítása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</si>
  <si>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</si>
  <si>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</si>
  <si>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</si>
  <si>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</si>
  <si>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</si>
  <si>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1.5.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</si>
  <si>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</si>
  <si>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</si>
  <si>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</si>
  <si>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</si>
  <si>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</si>
  <si>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</si>
  <si>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</si>
  <si>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</si>
  <si>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</si>
  <si>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</si>
  <si>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</si>
  <si>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</si>
  <si>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</si>
  <si>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</si>
  <si>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</si>
  <si>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</si>
  <si>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</si>
  <si>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</si>
  <si>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</si>
  <si>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</si>
  <si>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</si>
  <si>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</si>
  <si>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</si>
  <si>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</si>
  <si>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</si>
  <si>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</si>
  <si>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</si>
  <si>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</si>
  <si>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</si>
  <si>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</si>
  <si>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</si>
  <si>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</si>
  <si>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</si>
  <si>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</si>
  <si>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</si>
  <si>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</si>
  <si>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</si>
  <si>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</si>
  <si>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</si>
  <si>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</si>
  <si>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</si>
  <si>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</si>
  <si>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</si>
  <si>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</si>
  <si>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</si>
  <si>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</si>
  <si>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</si>
  <si>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</si>
  <si>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</si>
  <si>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</si>
  <si>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</si>
  <si>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</si>
  <si>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</si>
  <si>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</si>
  <si>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</si>
  <si>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</si>
  <si>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</si>
  <si>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</si>
  <si>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</si>
  <si>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</si>
  <si>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</si>
  <si>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</si>
  <si>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</si>
  <si>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</si>
  <si>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</si>
  <si>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</si>
  <si>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</si>
  <si>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</si>
  <si>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</si>
  <si>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</si>
  <si>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</si>
  <si>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</si>
  <si>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</si>
  <si>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</si>
  <si>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</si>
  <si>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</si>
  <si>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</si>
  <si>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</si>
  <si>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</si>
  <si>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</si>
  <si>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</si>
  <si>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</si>
  <si>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</si>
  <si>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</si>
  <si>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</si>
  <si>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</si>
  <si>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</si>
  <si>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</si>
  <si>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</si>
  <si>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</si>
  <si>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</si>
  <si>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</si>
  <si>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</si>
  <si>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</si>
  <si>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</si>
  <si>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</si>
  <si>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</si>
  <si>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</si>
  <si>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</si>
  <si>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</si>
  <si>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</si>
  <si>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</si>
  <si>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</si>
  <si>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</si>
  <si>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</si>
  <si>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</si>
  <si>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</si>
  <si>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</si>
  <si>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</si>
  <si>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</si>
  <si>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</si>
  <si>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</si>
  <si>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</si>
  <si>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</si>
  <si>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</si>
  <si>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</si>
  <si>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</si>
  <si>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</si>
  <si>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</si>
  <si>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</si>
  <si>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</si>
  <si>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</si>
  <si>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</si>
  <si>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</si>
  <si>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</si>
  <si>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</si>
  <si>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</si>
  <si>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</si>
  <si>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</si>
  <si>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</si>
  <si>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</si>
  <si>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</si>
  <si>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</si>
  <si>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</si>
  <si>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</si>
  <si>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</si>
  <si>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</si>
  <si>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</si>
  <si>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</si>
  <si>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</si>
  <si>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</si>
  <si>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</si>
  <si>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</si>
  <si>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</si>
  <si>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</si>
  <si>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</si>
  <si>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</si>
  <si>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</si>
  <si>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</si>
  <si>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</si>
  <si>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</si>
  <si>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</si>
  <si>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</si>
  <si>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</si>
  <si>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</si>
  <si>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</si>
  <si>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</si>
  <si>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</si>
  <si>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</si>
  <si>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</si>
  <si>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</si>
  <si>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K I M U T A T Á S
a 2014. évben céljelleggel juttatott támogatásokról</t>
  </si>
  <si>
    <t>Teljesítés</t>
  </si>
  <si>
    <t>Módosított előirányzat</t>
  </si>
  <si>
    <t>2014 évi előirányzat</t>
  </si>
  <si>
    <t>Önkormányzatok működési támogatása</t>
  </si>
  <si>
    <t>Működési támogatások államháztartáson belülről</t>
  </si>
  <si>
    <t>2.-ból EU-s támogatás</t>
  </si>
  <si>
    <t>Működési célú átvett pénzeszköz</t>
  </si>
  <si>
    <t>4.ből EU-S támogatás</t>
  </si>
  <si>
    <t>Értékpapírok bevételei</t>
  </si>
  <si>
    <t>BEVÉTELEK ÖSSZESEN (13.+22.</t>
  </si>
  <si>
    <t>KIADÁS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</si>
  <si>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</si>
  <si>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</si>
  <si>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</si>
  <si>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</si>
  <si>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</si>
  <si>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</si>
  <si>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1.-ből EU-s forrásból megvalósuló beruházás</t>
  </si>
  <si>
    <t>3.-ból EU-s forrásból megvalósuló felújítás</t>
  </si>
  <si>
    <t>Pénzügyi lízing kiadásai</t>
  </si>
  <si>
    <t>Öntözőszivíttyú, merevfalú tömlő</t>
  </si>
  <si>
    <t>Teljesítés módosított előirányzathoz képest %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</si>
  <si>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</si>
  <si>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</si>
  <si>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Rába-menti Polgárőr Egyesület</t>
  </si>
  <si>
    <t>Fűnyíró</t>
  </si>
  <si>
    <t>Kisértékű tárgyi eszközök beszerzése, fűnyíró</t>
  </si>
  <si>
    <r>
      <t xml:space="preserve">Sport támogatás </t>
    </r>
    <r>
      <rPr>
        <sz val="8"/>
        <rFont val="Times New Roman CE"/>
        <family val="0"/>
      </rPr>
      <t>(közüzemi díjak nélkül)</t>
    </r>
  </si>
  <si>
    <t xml:space="preserve">              </t>
  </si>
  <si>
    <t xml:space="preserve">2.1. melléklet a 3/2015(II.27)  önkormányzati rendelethez     </t>
  </si>
  <si>
    <t xml:space="preserve">2.2. melléklet az 3/2015(II.27)  önkormányzati rendelethez     </t>
  </si>
  <si>
    <t>2014. IV. NEGYEDÉVI KÖLTSÉGVETÉSÉNEK ÖSSZEVONT MÉRLEGE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</si>
</sst>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#,##0.000"/>
    <numFmt numFmtId="167" formatCode="#,##0\ _F_t"/>
    <numFmt numFmtId="168" formatCode="0.0"/>
    <numFmt numFmtId="169" formatCode="_-* #,##0\ _F_t_-;\-* #,##0\ _F_t_-;_-* &quot;-&quot;??\ _F_t_-;_-@_-"/>
    <numFmt numFmtId="170" formatCode="#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i/>
      <sz val="10"/>
      <name val="Times New Roman CE"/>
      <family val="1"/>
    </font>
    <font>
      <sz val="12"/>
      <name val="Times New Roman CE"/>
      <family val="0"/>
    </font>
    <font>
      <b/>
      <sz val="12"/>
      <name val="Times New Roman CE"/>
      <family val="1"/>
    </font>
    <font>
      <i/>
      <sz val="8"/>
      <name val="Times New Roman CE"/>
      <family val="0"/>
    </font>
    <font>
      <sz val="12"/>
      <color indexed="10"/>
      <name val="Times New Roman CE"/>
      <family val="0"/>
    </font>
    <font>
      <sz val="10"/>
      <name val="Times New Roman CE"/>
      <family val="0"/>
    </font>
    <font>
      <i/>
      <sz val="10"/>
      <name val="Times New Roman CE"/>
      <family val="0"/>
    </font>
    <font>
      <b/>
      <sz val="10"/>
      <name val="Times New Roman CE"/>
      <family val="0"/>
    </font>
    <font>
      <b/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i/>
      <sz val="12"/>
      <name val="Times New Roman CE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lightHorizontal"/>
    </fill>
    <fill>
      <patternFill patternType="darkHorizontal"/>
    </fill>
  </fills>
  <borders count="5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 wrapText="1"/>
      <protection/>
    </xf>
    <xf numFmtId="164" fontId="6" fillId="0" borderId="4" xfId="0" applyNumberFormat="1" applyFont="1" applyFill="1" applyBorder="1" applyAlignment="1" applyProtection="1">
      <alignment horizontal="center" vertical="center" wrapText="1"/>
      <protection/>
    </xf>
    <xf numFmtId="164" fontId="6" fillId="0" borderId="5" xfId="0" applyNumberFormat="1" applyFont="1" applyFill="1" applyBorder="1" applyAlignment="1" applyProtection="1">
      <alignment horizontal="center" vertical="center" wrapText="1"/>
      <protection/>
    </xf>
    <xf numFmtId="164" fontId="6" fillId="0" borderId="6" xfId="0" applyNumberFormat="1" applyFont="1" applyFill="1" applyBorder="1" applyAlignment="1" applyProtection="1">
      <alignment horizontal="center" vertical="center" wrapText="1"/>
      <protection/>
    </xf>
    <xf numFmtId="164" fontId="7" fillId="0" borderId="7" xfId="0" applyNumberFormat="1" applyFont="1" applyFill="1" applyBorder="1" applyAlignment="1" applyProtection="1">
      <alignment vertical="center" wrapText="1"/>
      <protection/>
    </xf>
    <xf numFmtId="164" fontId="5" fillId="0" borderId="1" xfId="0" applyNumberFormat="1" applyFont="1" applyFill="1" applyBorder="1" applyAlignment="1" applyProtection="1">
      <alignment horizontal="left" vertical="center" wrapText="1"/>
      <protection/>
    </xf>
    <xf numFmtId="164" fontId="6" fillId="0" borderId="2" xfId="0" applyNumberFormat="1" applyFont="1" applyFill="1" applyBorder="1" applyAlignment="1" applyProtection="1">
      <alignment vertical="center" wrapText="1"/>
      <protection/>
    </xf>
    <xf numFmtId="164" fontId="6" fillId="2" borderId="2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8" fillId="0" borderId="8" xfId="0" applyNumberFormat="1" applyFont="1" applyFill="1" applyBorder="1" applyAlignment="1" applyProtection="1">
      <alignment vertical="center" wrapText="1"/>
      <protection locked="0"/>
    </xf>
    <xf numFmtId="1" fontId="8" fillId="0" borderId="8" xfId="0" applyNumberFormat="1" applyFont="1" applyFill="1" applyBorder="1" applyAlignment="1" applyProtection="1">
      <alignment vertical="center" wrapText="1"/>
      <protection locked="0"/>
    </xf>
    <xf numFmtId="164" fontId="8" fillId="0" borderId="7" xfId="0" applyNumberFormat="1" applyFont="1" applyFill="1" applyBorder="1" applyAlignment="1" applyProtection="1">
      <alignment vertical="center" wrapText="1"/>
      <protection/>
    </xf>
    <xf numFmtId="164" fontId="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1" xfId="0" applyNumberFormat="1" applyFont="1" applyFill="1" applyBorder="1" applyAlignment="1" applyProtection="1">
      <alignment vertical="center" wrapText="1"/>
      <protection locked="0"/>
    </xf>
    <xf numFmtId="164" fontId="8" fillId="0" borderId="12" xfId="0" applyNumberFormat="1" applyFont="1" applyFill="1" applyBorder="1" applyAlignment="1" applyProtection="1">
      <alignment vertical="center" wrapText="1"/>
      <protection/>
    </xf>
    <xf numFmtId="164" fontId="9" fillId="0" borderId="9" xfId="0" applyNumberFormat="1" applyFont="1" applyFill="1" applyBorder="1" applyAlignment="1" applyProtection="1">
      <alignment vertical="center" wrapText="1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 applyProtection="1">
      <alignment horizontal="right" wrapText="1"/>
      <protection/>
    </xf>
    <xf numFmtId="164" fontId="5" fillId="0" borderId="2" xfId="0" applyNumberFormat="1" applyFont="1" applyFill="1" applyBorder="1" applyAlignment="1" applyProtection="1">
      <alignment vertical="center" wrapText="1"/>
      <protection/>
    </xf>
    <xf numFmtId="164" fontId="5" fillId="2" borderId="2" xfId="0" applyNumberFormat="1" applyFon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vertical="center" wrapText="1"/>
      <protection/>
    </xf>
    <xf numFmtId="0" fontId="7" fillId="0" borderId="0" xfId="19" applyFont="1" applyFill="1" applyBorder="1" applyAlignment="1" applyProtection="1">
      <alignment horizontal="left" vertical="center" wrapText="1" indent="1"/>
      <protection/>
    </xf>
    <xf numFmtId="164" fontId="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vertical="center" wrapText="1"/>
      <protection locked="0"/>
    </xf>
    <xf numFmtId="164" fontId="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horizontal="left" vertical="center" wrapText="1" indent="1"/>
      <protection/>
    </xf>
    <xf numFmtId="1" fontId="8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19" applyFont="1" applyFill="1" applyBorder="1" applyAlignment="1" applyProtection="1">
      <alignment horizontal="left" vertical="center" wrapText="1" indent="1"/>
      <protection/>
    </xf>
    <xf numFmtId="0" fontId="6" fillId="0" borderId="0" xfId="19" applyFont="1" applyFill="1" applyBorder="1" applyAlignment="1" applyProtection="1">
      <alignment vertical="center" wrapText="1"/>
      <protection/>
    </xf>
    <xf numFmtId="164" fontId="0" fillId="0" borderId="15" xfId="0" applyNumberFormat="1" applyFill="1" applyBorder="1" applyAlignment="1" applyProtection="1">
      <alignment horizontal="left" vertical="center" wrapText="1" indent="1"/>
      <protection/>
    </xf>
    <xf numFmtId="164" fontId="7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7" fillId="0" borderId="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ill="1" applyBorder="1" applyAlignment="1" applyProtection="1">
      <alignment horizontal="left" vertical="center" wrapText="1" indent="1"/>
      <protection/>
    </xf>
    <xf numFmtId="164" fontId="7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0" fillId="0" borderId="0" xfId="0" applyNumberFormat="1" applyFont="1" applyFill="1" applyAlignment="1" applyProtection="1">
      <alignment horizontal="right" vertical="center"/>
      <protection/>
    </xf>
    <xf numFmtId="164" fontId="5" fillId="0" borderId="1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2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8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9" xfId="0" applyNumberFormat="1" applyFont="1" applyFill="1" applyBorder="1" applyAlignment="1" applyProtection="1" quotePrefix="1">
      <alignment horizontal="left" vertical="center" wrapText="1" indent="6"/>
      <protection/>
    </xf>
    <xf numFmtId="164" fontId="7" fillId="0" borderId="9" xfId="0" applyNumberFormat="1" applyFont="1" applyFill="1" applyBorder="1" applyAlignment="1" applyProtection="1" quotePrefix="1">
      <alignment horizontal="left" vertical="center" wrapText="1" indent="6"/>
      <protection/>
    </xf>
    <xf numFmtId="164" fontId="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9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21" xfId="0" applyNumberFormat="1" applyFont="1" applyFill="1" applyBorder="1" applyAlignment="1" applyProtection="1">
      <alignment horizontal="center" vertical="center" wrapText="1"/>
      <protection/>
    </xf>
    <xf numFmtId="164" fontId="5" fillId="0" borderId="22" xfId="0" applyNumberFormat="1" applyFont="1" applyFill="1" applyBorder="1" applyAlignment="1" applyProtection="1">
      <alignment horizontal="center" vertical="center" wrapText="1"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0" xfId="20" applyNumberFormat="1" applyFont="1" applyFill="1" applyBorder="1" applyAlignment="1" applyProtection="1">
      <alignment horizontal="left" vertical="center" wrapText="1" indent="1"/>
      <protection/>
    </xf>
    <xf numFmtId="164" fontId="6" fillId="0" borderId="0" xfId="20" applyNumberFormat="1" applyFont="1" applyFill="1" applyBorder="1" applyAlignment="1" applyProtection="1">
      <alignment horizontal="left" vertical="center" wrapText="1" indent="1"/>
      <protection/>
    </xf>
    <xf numFmtId="164" fontId="6" fillId="0" borderId="0" xfId="2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20" applyNumberFormat="1" applyFont="1" applyFill="1" applyBorder="1" applyAlignment="1" applyProtection="1">
      <alignment horizontal="left" vertical="center" wrapText="1" indent="1"/>
      <protection/>
    </xf>
    <xf numFmtId="164" fontId="6" fillId="0" borderId="0" xfId="2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20" applyNumberFormat="1" applyFont="1" applyFill="1" applyBorder="1" applyAlignment="1" applyProtection="1">
      <alignment horizontal="right" vertical="center" wrapText="1" indent="1"/>
      <protection/>
    </xf>
    <xf numFmtId="164" fontId="16" fillId="0" borderId="0" xfId="20" applyNumberFormat="1" applyFont="1" applyFill="1" applyAlignment="1" applyProtection="1">
      <alignment horizontal="center" textRotation="180" wrapText="1"/>
      <protection/>
    </xf>
    <xf numFmtId="164" fontId="7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" fontId="7" fillId="0" borderId="8" xfId="0" applyNumberFormat="1" applyFont="1" applyFill="1" applyBorder="1" applyAlignment="1" applyProtection="1">
      <alignment vertical="center" wrapText="1"/>
      <protection locked="0"/>
    </xf>
    <xf numFmtId="1" fontId="7" fillId="0" borderId="11" xfId="0" applyNumberFormat="1" applyFont="1" applyFill="1" applyBorder="1" applyAlignment="1" applyProtection="1">
      <alignment vertical="center" wrapText="1"/>
      <protection locked="0"/>
    </xf>
    <xf numFmtId="164" fontId="8" fillId="0" borderId="9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14" fillId="0" borderId="0" xfId="19" applyFont="1" applyFill="1" applyBorder="1">
      <alignment/>
      <protection/>
    </xf>
    <xf numFmtId="3" fontId="6" fillId="0" borderId="0" xfId="19" applyNumberFormat="1" applyFont="1" applyFill="1" applyBorder="1" applyAlignment="1" applyProtection="1">
      <alignment horizontal="right" vertical="center" wrapText="1"/>
      <protection/>
    </xf>
    <xf numFmtId="49" fontId="7" fillId="0" borderId="0" xfId="19" applyNumberFormat="1" applyFont="1" applyFill="1" applyBorder="1" applyAlignment="1" applyProtection="1">
      <alignment horizontal="left" vertical="center" wrapText="1" indent="1"/>
      <protection/>
    </xf>
    <xf numFmtId="3" fontId="7" fillId="0" borderId="0" xfId="19" applyNumberFormat="1" applyFont="1" applyFill="1" applyBorder="1" applyAlignment="1" applyProtection="1">
      <alignment horizontal="right" vertical="center" wrapText="1"/>
      <protection/>
    </xf>
    <xf numFmtId="0" fontId="7" fillId="0" borderId="0" xfId="19" applyFont="1" applyFill="1" applyBorder="1" applyAlignment="1" applyProtection="1">
      <alignment horizontal="left" indent="5"/>
      <protection/>
    </xf>
    <xf numFmtId="164" fontId="7" fillId="0" borderId="9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center" wrapText="1"/>
    </xf>
    <xf numFmtId="0" fontId="12" fillId="0" borderId="0" xfId="19" applyFont="1" applyFill="1" applyBorder="1" applyAlignment="1" applyProtection="1">
      <alignment horizontal="center" vertical="center" wrapText="1"/>
      <protection/>
    </xf>
    <xf numFmtId="164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19" applyFont="1" applyFill="1" applyBorder="1" applyAlignment="1" applyProtection="1">
      <alignment vertical="center" wrapText="1"/>
      <protection/>
    </xf>
    <xf numFmtId="164" fontId="12" fillId="0" borderId="0" xfId="19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19" applyFont="1" applyFill="1" applyProtection="1">
      <alignment/>
      <protection/>
    </xf>
    <xf numFmtId="0" fontId="11" fillId="0" borderId="0" xfId="19" applyFont="1" applyFill="1" applyAlignment="1" applyProtection="1">
      <alignment horizontal="right" vertical="center" indent="1"/>
      <protection/>
    </xf>
    <xf numFmtId="164" fontId="1" fillId="0" borderId="0" xfId="0" applyNumberFormat="1" applyFont="1" applyAlignment="1">
      <alignment wrapText="1"/>
    </xf>
    <xf numFmtId="164" fontId="5" fillId="0" borderId="24" xfId="0" applyNumberFormat="1" applyFont="1" applyFill="1" applyBorder="1" applyAlignment="1" applyProtection="1">
      <alignment horizontal="center" vertical="center" wrapText="1"/>
      <protection/>
    </xf>
    <xf numFmtId="9" fontId="0" fillId="0" borderId="0" xfId="0" applyNumberFormat="1" applyAlignment="1">
      <alignment/>
    </xf>
    <xf numFmtId="164" fontId="5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8" xfId="0" applyNumberFormat="1" applyFont="1" applyFill="1" applyBorder="1" applyAlignment="1" applyProtection="1">
      <alignment horizontal="center" vertical="center" wrapText="1"/>
      <protection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31" xfId="0" applyNumberFormat="1" applyFont="1" applyFill="1" applyBorder="1" applyAlignment="1" applyProtection="1">
      <alignment horizontal="center" vertical="center" wrapText="1"/>
      <protection/>
    </xf>
    <xf numFmtId="164" fontId="6" fillId="0" borderId="31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32" xfId="0" applyNumberFormat="1" applyFont="1" applyFill="1" applyBorder="1" applyAlignment="1" applyProtection="1" quotePrefix="1">
      <alignment horizontal="left" vertical="center" wrapText="1" indent="3"/>
      <protection/>
    </xf>
    <xf numFmtId="164" fontId="6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34" xfId="0" applyNumberFormat="1" applyFont="1" applyFill="1" applyBorder="1" applyAlignment="1" applyProtection="1">
      <alignment horizontal="center" vertical="center" wrapTex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NumberFormat="1" applyFill="1" applyAlignment="1" applyProtection="1">
      <alignment horizontal="centerContinuous"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5" fillId="0" borderId="25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8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8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2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20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9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20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2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20" applyNumberFormat="1" applyFont="1" applyFill="1" applyBorder="1" applyAlignment="1" applyProtection="1">
      <alignment horizontal="right" vertical="center" wrapText="1" indent="1"/>
      <protection/>
    </xf>
    <xf numFmtId="0" fontId="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>
      <alignment/>
    </xf>
    <xf numFmtId="9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22" fillId="0" borderId="0" xfId="0" applyFont="1" applyFill="1" applyBorder="1" applyAlignment="1" applyProtection="1">
      <alignment horizontal="right" vertical="center"/>
      <protection/>
    </xf>
    <xf numFmtId="0" fontId="12" fillId="0" borderId="31" xfId="19" applyFont="1" applyFill="1" applyBorder="1" applyAlignment="1" applyProtection="1">
      <alignment horizontal="center" vertical="center" wrapText="1"/>
      <protection/>
    </xf>
    <xf numFmtId="0" fontId="12" fillId="0" borderId="1" xfId="19" applyFont="1" applyFill="1" applyBorder="1" applyAlignment="1" applyProtection="1">
      <alignment horizontal="center" vertical="center" wrapText="1"/>
      <protection/>
    </xf>
    <xf numFmtId="0" fontId="12" fillId="0" borderId="2" xfId="19" applyFont="1" applyFill="1" applyBorder="1" applyAlignment="1" applyProtection="1">
      <alignment horizontal="center" vertical="center" wrapText="1"/>
      <protection/>
    </xf>
    <xf numFmtId="0" fontId="12" fillId="0" borderId="34" xfId="19" applyFont="1" applyFill="1" applyBorder="1" applyAlignment="1" applyProtection="1">
      <alignment horizontal="center" vertical="center" wrapText="1"/>
      <protection/>
    </xf>
    <xf numFmtId="9" fontId="12" fillId="0" borderId="24" xfId="19" applyNumberFormat="1" applyFont="1" applyFill="1" applyBorder="1" applyAlignment="1" applyProtection="1">
      <alignment horizontal="center" vertical="center" wrapText="1"/>
      <protection/>
    </xf>
    <xf numFmtId="0" fontId="12" fillId="0" borderId="40" xfId="19" applyFont="1" applyFill="1" applyBorder="1" applyAlignment="1" applyProtection="1">
      <alignment horizontal="center" vertical="center" wrapText="1"/>
      <protection/>
    </xf>
    <xf numFmtId="0" fontId="18" fillId="0" borderId="27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8" xfId="0" applyNumberFormat="1" applyFont="1" applyBorder="1" applyAlignment="1">
      <alignment horizontal="center"/>
    </xf>
    <xf numFmtId="0" fontId="12" fillId="0" borderId="31" xfId="19" applyFont="1" applyFill="1" applyBorder="1" applyAlignment="1" applyProtection="1">
      <alignment horizontal="left" vertical="center" wrapText="1" indent="1"/>
      <protection/>
    </xf>
    <xf numFmtId="0" fontId="12" fillId="0" borderId="1" xfId="19" applyFont="1" applyFill="1" applyBorder="1" applyAlignment="1" applyProtection="1">
      <alignment horizontal="left" vertical="center" wrapText="1" indent="1"/>
      <protection/>
    </xf>
    <xf numFmtId="164" fontId="12" fillId="0" borderId="2" xfId="19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19" applyNumberFormat="1" applyFont="1" applyFill="1" applyBorder="1" applyAlignment="1" applyProtection="1">
      <alignment horizontal="right" vertical="center" wrapText="1" indent="1"/>
      <protection/>
    </xf>
    <xf numFmtId="164" fontId="12" fillId="0" borderId="31" xfId="19" applyNumberFormat="1" applyFont="1" applyFill="1" applyBorder="1" applyAlignment="1" applyProtection="1">
      <alignment horizontal="right" vertical="center" wrapText="1" indent="1"/>
      <protection/>
    </xf>
    <xf numFmtId="9" fontId="21" fillId="0" borderId="18" xfId="0" applyNumberFormat="1" applyFont="1" applyBorder="1" applyAlignment="1">
      <alignment/>
    </xf>
    <xf numFmtId="49" fontId="11" fillId="0" borderId="41" xfId="19" applyNumberFormat="1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Border="1" applyAlignment="1" applyProtection="1">
      <alignment horizontal="left" wrapText="1" indent="1"/>
      <protection/>
    </xf>
    <xf numFmtId="164" fontId="11" fillId="0" borderId="42" xfId="1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42" xfId="0" applyFont="1" applyBorder="1" applyAlignment="1">
      <alignment/>
    </xf>
    <xf numFmtId="0" fontId="21" fillId="0" borderId="28" xfId="0" applyFont="1" applyBorder="1" applyAlignment="1">
      <alignment/>
    </xf>
    <xf numFmtId="9" fontId="21" fillId="0" borderId="15" xfId="0" applyNumberFormat="1" applyFont="1" applyBorder="1" applyAlignment="1">
      <alignment/>
    </xf>
    <xf numFmtId="49" fontId="11" fillId="0" borderId="32" xfId="19" applyNumberFormat="1" applyFont="1" applyFill="1" applyBorder="1" applyAlignment="1" applyProtection="1">
      <alignment horizontal="left" vertical="center" wrapText="1" indent="1"/>
      <protection/>
    </xf>
    <xf numFmtId="0" fontId="20" fillId="0" borderId="9" xfId="0" applyFont="1" applyBorder="1" applyAlignment="1" applyProtection="1">
      <alignment horizontal="left" wrapText="1" indent="1"/>
      <protection/>
    </xf>
    <xf numFmtId="164" fontId="11" fillId="0" borderId="8" xfId="1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8" xfId="0" applyFont="1" applyBorder="1" applyAlignment="1">
      <alignment/>
    </xf>
    <xf numFmtId="0" fontId="21" fillId="0" borderId="19" xfId="0" applyFont="1" applyBorder="1" applyAlignment="1">
      <alignment/>
    </xf>
    <xf numFmtId="9" fontId="21" fillId="0" borderId="16" xfId="0" applyNumberFormat="1" applyFont="1" applyBorder="1" applyAlignment="1">
      <alignment/>
    </xf>
    <xf numFmtId="49" fontId="11" fillId="0" borderId="43" xfId="19" applyNumberFormat="1" applyFont="1" applyFill="1" applyBorder="1" applyAlignment="1" applyProtection="1">
      <alignment horizontal="left" vertical="center" wrapText="1" indent="1"/>
      <protection/>
    </xf>
    <xf numFmtId="0" fontId="20" fillId="0" borderId="10" xfId="0" applyFont="1" applyBorder="1" applyAlignment="1" applyProtection="1">
      <alignment horizontal="left" wrapText="1" indent="1"/>
      <protection/>
    </xf>
    <xf numFmtId="164" fontId="11" fillId="0" borderId="11" xfId="1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1" xfId="0" applyFont="1" applyBorder="1" applyAlignment="1">
      <alignment/>
    </xf>
    <xf numFmtId="0" fontId="21" fillId="0" borderId="33" xfId="0" applyFont="1" applyBorder="1" applyAlignment="1">
      <alignment/>
    </xf>
    <xf numFmtId="9" fontId="21" fillId="0" borderId="29" xfId="0" applyNumberFormat="1" applyFont="1" applyBorder="1" applyAlignment="1">
      <alignment/>
    </xf>
    <xf numFmtId="0" fontId="19" fillId="0" borderId="1" xfId="0" applyFont="1" applyBorder="1" applyAlignment="1" applyProtection="1">
      <alignment horizontal="left" vertical="center" wrapText="1" indent="1"/>
      <protection/>
    </xf>
    <xf numFmtId="164" fontId="12" fillId="0" borderId="2" xfId="19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19" applyNumberFormat="1" applyFont="1" applyFill="1" applyBorder="1" applyAlignment="1" applyProtection="1">
      <alignment horizontal="right" vertical="center" wrapText="1" indent="1"/>
      <protection/>
    </xf>
    <xf numFmtId="164" fontId="12" fillId="0" borderId="31" xfId="19" applyNumberFormat="1" applyFont="1" applyFill="1" applyBorder="1" applyAlignment="1" applyProtection="1">
      <alignment horizontal="right" vertical="center" wrapText="1" indent="1"/>
      <protection/>
    </xf>
    <xf numFmtId="164" fontId="11" fillId="0" borderId="42" xfId="19" applyNumberFormat="1" applyFont="1" applyFill="1" applyBorder="1" applyAlignment="1" applyProtection="1">
      <alignment horizontal="right" vertical="center" wrapText="1" indent="1"/>
      <protection/>
    </xf>
    <xf numFmtId="164" fontId="11" fillId="0" borderId="8" xfId="19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7" xfId="0" applyFont="1" applyBorder="1" applyAlignment="1">
      <alignment/>
    </xf>
    <xf numFmtId="0" fontId="21" fillId="0" borderId="31" xfId="0" applyFont="1" applyBorder="1" applyAlignment="1">
      <alignment/>
    </xf>
    <xf numFmtId="164" fontId="11" fillId="0" borderId="42" xfId="1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7" xfId="0" applyFont="1" applyBorder="1" applyAlignment="1">
      <alignment/>
    </xf>
    <xf numFmtId="0" fontId="18" fillId="0" borderId="31" xfId="0" applyFont="1" applyBorder="1" applyAlignment="1">
      <alignment/>
    </xf>
    <xf numFmtId="9" fontId="18" fillId="0" borderId="18" xfId="0" applyNumberFormat="1" applyFont="1" applyBorder="1" applyAlignment="1">
      <alignment/>
    </xf>
    <xf numFmtId="0" fontId="19" fillId="0" borderId="31" xfId="0" applyFont="1" applyBorder="1" applyAlignment="1" applyProtection="1">
      <alignment wrapText="1"/>
      <protection/>
    </xf>
    <xf numFmtId="0" fontId="20" fillId="0" borderId="10" xfId="0" applyFont="1" applyBorder="1" applyAlignment="1" applyProtection="1">
      <alignment wrapText="1"/>
      <protection/>
    </xf>
    <xf numFmtId="0" fontId="19" fillId="0" borderId="31" xfId="0" applyFont="1" applyBorder="1" applyAlignment="1" applyProtection="1">
      <alignment horizontal="left" vertical="center" wrapText="1" indent="1"/>
      <protection/>
    </xf>
    <xf numFmtId="164" fontId="12" fillId="0" borderId="1" xfId="19" applyNumberFormat="1" applyFont="1" applyFill="1" applyBorder="1" applyAlignment="1" applyProtection="1">
      <alignment horizontal="right" vertical="center" wrapText="1" indent="1"/>
      <protection/>
    </xf>
    <xf numFmtId="0" fontId="20" fillId="0" borderId="41" xfId="0" applyFont="1" applyBorder="1" applyAlignment="1" applyProtection="1">
      <alignment wrapText="1"/>
      <protection/>
    </xf>
    <xf numFmtId="0" fontId="20" fillId="0" borderId="32" xfId="0" applyFont="1" applyBorder="1" applyAlignment="1" applyProtection="1">
      <alignment wrapText="1"/>
      <protection/>
    </xf>
    <xf numFmtId="0" fontId="20" fillId="0" borderId="43" xfId="0" applyFont="1" applyBorder="1" applyAlignment="1" applyProtection="1">
      <alignment wrapText="1"/>
      <protection/>
    </xf>
    <xf numFmtId="164" fontId="12" fillId="0" borderId="1" xfId="1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" xfId="19" applyNumberFormat="1" applyFont="1" applyFill="1" applyBorder="1" applyAlignment="1" applyProtection="1">
      <alignment horizontal="right" vertical="center" wrapText="1" indent="1"/>
      <protection/>
    </xf>
    <xf numFmtId="0" fontId="19" fillId="0" borderId="44" xfId="0" applyFont="1" applyBorder="1" applyAlignment="1" applyProtection="1">
      <alignment wrapText="1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12" fillId="0" borderId="27" xfId="19" applyFont="1" applyFill="1" applyBorder="1" applyAlignment="1" applyProtection="1">
      <alignment horizontal="center" vertical="center" wrapText="1"/>
      <protection/>
    </xf>
    <xf numFmtId="1" fontId="18" fillId="0" borderId="18" xfId="0" applyNumberFormat="1" applyFont="1" applyBorder="1" applyAlignment="1">
      <alignment horizontal="center"/>
    </xf>
    <xf numFmtId="0" fontId="12" fillId="0" borderId="40" xfId="19" applyFont="1" applyFill="1" applyBorder="1" applyAlignment="1" applyProtection="1">
      <alignment horizontal="left" vertical="center" wrapText="1" indent="1"/>
      <protection/>
    </xf>
    <xf numFmtId="0" fontId="12" fillId="0" borderId="1" xfId="19" applyFont="1" applyFill="1" applyBorder="1" applyAlignment="1" applyProtection="1">
      <alignment vertical="center" wrapText="1"/>
      <protection/>
    </xf>
    <xf numFmtId="9" fontId="12" fillId="0" borderId="18" xfId="19" applyNumberFormat="1" applyFont="1" applyFill="1" applyBorder="1" applyAlignment="1" applyProtection="1">
      <alignment horizontal="right" vertical="center" wrapText="1" indent="1"/>
      <protection/>
    </xf>
    <xf numFmtId="49" fontId="11" fillId="0" borderId="45" xfId="19" applyNumberFormat="1" applyFont="1" applyFill="1" applyBorder="1" applyAlignment="1" applyProtection="1">
      <alignment horizontal="left" vertical="center" wrapText="1" indent="1"/>
      <protection/>
    </xf>
    <xf numFmtId="0" fontId="11" fillId="0" borderId="42" xfId="19" applyFont="1" applyFill="1" applyBorder="1" applyAlignment="1" applyProtection="1">
      <alignment horizontal="left" vertical="center" wrapText="1" indent="1"/>
      <protection/>
    </xf>
    <xf numFmtId="164" fontId="11" fillId="0" borderId="28" xfId="1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4" xfId="0" applyFont="1" applyBorder="1" applyAlignment="1">
      <alignment/>
    </xf>
    <xf numFmtId="9" fontId="12" fillId="0" borderId="15" xfId="19" applyNumberFormat="1" applyFont="1" applyFill="1" applyBorder="1" applyAlignment="1" applyProtection="1">
      <alignment horizontal="right" vertical="center" wrapText="1" indent="1"/>
      <protection/>
    </xf>
    <xf numFmtId="49" fontId="11" fillId="0" borderId="9" xfId="19" applyNumberFormat="1" applyFont="1" applyFill="1" applyBorder="1" applyAlignment="1" applyProtection="1">
      <alignment horizontal="left" vertical="center" wrapText="1" indent="1"/>
      <protection/>
    </xf>
    <xf numFmtId="0" fontId="11" fillId="0" borderId="8" xfId="19" applyFont="1" applyFill="1" applyBorder="1" applyAlignment="1" applyProtection="1">
      <alignment horizontal="left" vertical="center" wrapText="1" indent="1"/>
      <protection/>
    </xf>
    <xf numFmtId="164" fontId="11" fillId="0" borderId="19" xfId="1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9" xfId="0" applyFont="1" applyBorder="1" applyAlignment="1">
      <alignment/>
    </xf>
    <xf numFmtId="9" fontId="12" fillId="0" borderId="16" xfId="19" applyNumberFormat="1" applyFont="1" applyFill="1" applyBorder="1" applyAlignment="1" applyProtection="1">
      <alignment horizontal="right" vertical="center" wrapText="1" indent="1"/>
      <protection/>
    </xf>
    <xf numFmtId="0" fontId="11" fillId="0" borderId="36" xfId="19" applyFont="1" applyFill="1" applyBorder="1" applyAlignment="1" applyProtection="1">
      <alignment horizontal="left" vertical="center" wrapText="1" indent="1"/>
      <protection/>
    </xf>
    <xf numFmtId="0" fontId="11" fillId="0" borderId="0" xfId="19" applyFont="1" applyFill="1" applyBorder="1" applyAlignment="1" applyProtection="1">
      <alignment horizontal="left" vertical="center" wrapText="1" indent="1"/>
      <protection/>
    </xf>
    <xf numFmtId="0" fontId="11" fillId="0" borderId="8" xfId="19" applyFont="1" applyFill="1" applyBorder="1" applyAlignment="1" applyProtection="1">
      <alignment horizontal="left" indent="6"/>
      <protection/>
    </xf>
    <xf numFmtId="0" fontId="11" fillId="0" borderId="8" xfId="19" applyFont="1" applyFill="1" applyBorder="1" applyAlignment="1" applyProtection="1">
      <alignment horizontal="left" vertical="center" wrapText="1" indent="6"/>
      <protection/>
    </xf>
    <xf numFmtId="49" fontId="11" fillId="0" borderId="13" xfId="19" applyNumberFormat="1" applyFont="1" applyFill="1" applyBorder="1" applyAlignment="1" applyProtection="1">
      <alignment horizontal="left" vertical="center" wrapText="1" indent="1"/>
      <protection/>
    </xf>
    <xf numFmtId="0" fontId="11" fillId="0" borderId="11" xfId="19" applyFont="1" applyFill="1" applyBorder="1" applyAlignment="1" applyProtection="1">
      <alignment horizontal="left" vertical="center" wrapText="1" indent="6"/>
      <protection/>
    </xf>
    <xf numFmtId="49" fontId="11" fillId="0" borderId="46" xfId="19" applyNumberFormat="1" applyFont="1" applyFill="1" applyBorder="1" applyAlignment="1" applyProtection="1">
      <alignment horizontal="left" vertical="center" wrapText="1" indent="1"/>
      <protection/>
    </xf>
    <xf numFmtId="164" fontId="11" fillId="0" borderId="33" xfId="1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0" xfId="0" applyFont="1" applyBorder="1" applyAlignment="1">
      <alignment/>
    </xf>
    <xf numFmtId="9" fontId="12" fillId="0" borderId="29" xfId="19" applyNumberFormat="1" applyFont="1" applyFill="1" applyBorder="1" applyAlignment="1" applyProtection="1">
      <alignment horizontal="right" vertical="center" wrapText="1" indent="1"/>
      <protection/>
    </xf>
    <xf numFmtId="49" fontId="11" fillId="0" borderId="14" xfId="19" applyNumberFormat="1" applyFont="1" applyFill="1" applyBorder="1" applyAlignment="1" applyProtection="1">
      <alignment horizontal="left" vertical="center" wrapText="1" indent="1"/>
      <protection/>
    </xf>
    <xf numFmtId="0" fontId="11" fillId="0" borderId="11" xfId="19" applyFont="1" applyFill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11" fillId="0" borderId="42" xfId="19" applyFont="1" applyFill="1" applyBorder="1" applyAlignment="1" applyProtection="1">
      <alignment horizontal="left" vertical="center" wrapText="1" indent="6"/>
      <protection/>
    </xf>
    <xf numFmtId="0" fontId="12" fillId="0" borderId="1" xfId="19" applyFont="1" applyFill="1" applyBorder="1" applyAlignment="1" applyProtection="1">
      <alignment horizontal="left" vertical="center" wrapText="1" indent="1"/>
      <protection/>
    </xf>
    <xf numFmtId="0" fontId="21" fillId="0" borderId="1" xfId="0" applyFont="1" applyBorder="1" applyAlignment="1">
      <alignment/>
    </xf>
    <xf numFmtId="49" fontId="11" fillId="0" borderId="10" xfId="19" applyNumberFormat="1" applyFont="1" applyFill="1" applyBorder="1" applyAlignment="1" applyProtection="1">
      <alignment horizontal="left" vertical="center" wrapText="1" indent="1"/>
      <protection/>
    </xf>
    <xf numFmtId="0" fontId="12" fillId="0" borderId="31" xfId="19" applyFont="1" applyFill="1" applyBorder="1" applyAlignment="1" applyProtection="1">
      <alignment horizontal="left" vertical="center" wrapText="1" indent="1"/>
      <protection/>
    </xf>
    <xf numFmtId="0" fontId="12" fillId="0" borderId="47" xfId="19" applyFont="1" applyFill="1" applyBorder="1" applyAlignment="1" applyProtection="1">
      <alignment horizontal="left" vertical="center" wrapText="1" indent="1"/>
      <protection/>
    </xf>
    <xf numFmtId="0" fontId="11" fillId="0" borderId="48" xfId="19" applyFont="1" applyFill="1" applyBorder="1" applyAlignment="1" applyProtection="1">
      <alignment horizontal="left" vertical="center" wrapText="1" indent="1"/>
      <protection/>
    </xf>
    <xf numFmtId="164" fontId="19" fillId="0" borderId="27" xfId="0" applyNumberFormat="1" applyFont="1" applyBorder="1" applyAlignment="1" applyProtection="1">
      <alignment horizontal="right" vertical="center" wrapText="1" indent="1"/>
      <protection/>
    </xf>
    <xf numFmtId="164" fontId="19" fillId="0" borderId="27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4" xfId="0" applyFont="1" applyBorder="1" applyAlignment="1" applyProtection="1">
      <alignment horizontal="left" vertical="center" wrapText="1" indent="1"/>
      <protection/>
    </xf>
    <xf numFmtId="0" fontId="19" fillId="0" borderId="47" xfId="0" applyFont="1" applyBorder="1" applyAlignment="1" applyProtection="1">
      <alignment horizontal="left" vertical="center" wrapText="1" indent="1"/>
      <protection/>
    </xf>
    <xf numFmtId="164" fontId="19" fillId="0" borderId="31" xfId="0" applyNumberFormat="1" applyFont="1" applyBorder="1" applyAlignment="1" applyProtection="1" quotePrefix="1">
      <alignment horizontal="right" vertical="center" wrapText="1" indent="1"/>
      <protection/>
    </xf>
    <xf numFmtId="164" fontId="19" fillId="0" borderId="44" xfId="0" applyNumberFormat="1" applyFont="1" applyBorder="1" applyAlignment="1" applyProtection="1" quotePrefix="1">
      <alignment horizontal="right" vertical="center" wrapText="1" indent="1"/>
      <protection/>
    </xf>
    <xf numFmtId="9" fontId="12" fillId="0" borderId="30" xfId="19" applyNumberFormat="1" applyFont="1" applyFill="1" applyBorder="1" applyAlignment="1" applyProtection="1">
      <alignment horizontal="right" vertical="center" wrapText="1" indent="1"/>
      <protection/>
    </xf>
    <xf numFmtId="0" fontId="22" fillId="0" borderId="35" xfId="0" applyFont="1" applyFill="1" applyBorder="1" applyAlignment="1" applyProtection="1">
      <alignment horizontal="right" vertical="center"/>
      <protection/>
    </xf>
    <xf numFmtId="0" fontId="12" fillId="0" borderId="2" xfId="19" applyFont="1" applyFill="1" applyBorder="1" applyAlignment="1" applyProtection="1">
      <alignment vertical="center" wrapText="1"/>
      <protection/>
    </xf>
    <xf numFmtId="164" fontId="12" fillId="0" borderId="3" xfId="19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19" applyFont="1" applyFill="1" applyBorder="1">
      <alignment/>
      <protection/>
    </xf>
    <xf numFmtId="0" fontId="12" fillId="0" borderId="0" xfId="19" applyFont="1" applyFill="1" applyBorder="1" applyAlignment="1" applyProtection="1">
      <alignment horizontal="left" vertical="center" wrapText="1" indent="1"/>
      <protection/>
    </xf>
    <xf numFmtId="164" fontId="12" fillId="0" borderId="0" xfId="19" applyNumberFormat="1" applyFont="1" applyFill="1" applyBorder="1" applyAlignment="1" applyProtection="1">
      <alignment horizontal="right" vertical="center" wrapText="1"/>
      <protection/>
    </xf>
    <xf numFmtId="0" fontId="11" fillId="0" borderId="0" xfId="19" applyFont="1" applyFill="1" applyBorder="1" applyAlignment="1" applyProtection="1">
      <alignment vertical="center" wrapText="1"/>
      <protection/>
    </xf>
    <xf numFmtId="164" fontId="12" fillId="0" borderId="2" xfId="19" applyNumberFormat="1" applyFont="1" applyFill="1" applyBorder="1" applyAlignment="1" applyProtection="1">
      <alignment horizontal="center" vertical="center" wrapText="1"/>
      <protection/>
    </xf>
    <xf numFmtId="164" fontId="12" fillId="0" borderId="27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1" fillId="0" borderId="0" xfId="0" applyFont="1" applyAlignment="1" applyProtection="1">
      <alignment/>
      <protection/>
    </xf>
    <xf numFmtId="0" fontId="12" fillId="0" borderId="49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8" fillId="0" borderId="3" xfId="0" applyFont="1" applyBorder="1" applyAlignment="1">
      <alignment horizontal="center"/>
    </xf>
    <xf numFmtId="0" fontId="11" fillId="0" borderId="45" xfId="0" applyFont="1" applyBorder="1" applyAlignment="1" applyProtection="1">
      <alignment horizontal="right" vertical="center" indent="1"/>
      <protection/>
    </xf>
    <xf numFmtId="0" fontId="11" fillId="0" borderId="8" xfId="0" applyFont="1" applyBorder="1" applyAlignment="1" applyProtection="1">
      <alignment horizontal="left" vertical="center" indent="1"/>
      <protection locked="0"/>
    </xf>
    <xf numFmtId="0" fontId="11" fillId="0" borderId="42" xfId="0" applyFont="1" applyBorder="1" applyAlignment="1" applyProtection="1">
      <alignment horizontal="left" vertical="center" indent="1"/>
      <protection locked="0"/>
    </xf>
    <xf numFmtId="3" fontId="11" fillId="0" borderId="28" xfId="0" applyNumberFormat="1" applyFont="1" applyBorder="1" applyAlignment="1" applyProtection="1">
      <alignment horizontal="right" vertical="center" indent="1"/>
      <protection locked="0"/>
    </xf>
    <xf numFmtId="0" fontId="11" fillId="0" borderId="9" xfId="0" applyFont="1" applyBorder="1" applyAlignment="1" applyProtection="1">
      <alignment horizontal="right" vertical="center" indent="1"/>
      <protection/>
    </xf>
    <xf numFmtId="3" fontId="11" fillId="0" borderId="19" xfId="0" applyNumberFormat="1" applyFont="1" applyBorder="1" applyAlignment="1" applyProtection="1">
      <alignment horizontal="right" vertical="center" indent="1"/>
      <protection locked="0"/>
    </xf>
    <xf numFmtId="3" fontId="11" fillId="0" borderId="19" xfId="0" applyNumberFormat="1" applyFont="1" applyFill="1" applyBorder="1" applyAlignment="1" applyProtection="1">
      <alignment horizontal="right" vertical="center" indent="1"/>
      <protection locked="0"/>
    </xf>
    <xf numFmtId="0" fontId="11" fillId="0" borderId="10" xfId="0" applyFont="1" applyBorder="1" applyAlignment="1" applyProtection="1">
      <alignment horizontal="right" vertical="center" indent="1"/>
      <protection/>
    </xf>
    <xf numFmtId="0" fontId="11" fillId="0" borderId="11" xfId="0" applyFont="1" applyBorder="1" applyAlignment="1" applyProtection="1">
      <alignment horizontal="left" vertical="center" indent="1"/>
      <protection locked="0"/>
    </xf>
    <xf numFmtId="3" fontId="11" fillId="0" borderId="33" xfId="0" applyNumberFormat="1" applyFont="1" applyFill="1" applyBorder="1" applyAlignment="1" applyProtection="1">
      <alignment horizontal="right" vertical="center" indent="1"/>
      <protection locked="0"/>
    </xf>
    <xf numFmtId="164" fontId="11" fillId="3" borderId="18" xfId="0" applyNumberFormat="1" applyFont="1" applyFill="1" applyBorder="1" applyAlignment="1" applyProtection="1">
      <alignment horizontal="left" vertical="center" wrapText="1" indent="2"/>
      <protection/>
    </xf>
    <xf numFmtId="3" fontId="12" fillId="0" borderId="27" xfId="0" applyNumberFormat="1" applyFont="1" applyFill="1" applyBorder="1" applyAlignment="1" applyProtection="1">
      <alignment horizontal="right" vertical="center" indent="1"/>
      <protection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9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15" fillId="0" borderId="11" xfId="19" applyFont="1" applyFill="1" applyBorder="1" applyAlignment="1" applyProtection="1">
      <alignment horizontal="left" vertical="center" wrapText="1" indent="6"/>
      <protection/>
    </xf>
    <xf numFmtId="0" fontId="23" fillId="0" borderId="8" xfId="0" applyFont="1" applyBorder="1" applyAlignment="1" applyProtection="1">
      <alignment horizontal="left" vertical="center" wrapText="1" indent="1"/>
      <protection/>
    </xf>
    <xf numFmtId="0" fontId="15" fillId="0" borderId="8" xfId="19" applyFont="1" applyFill="1" applyBorder="1" applyAlignment="1" applyProtection="1">
      <alignment horizontal="left" vertical="center" wrapText="1" indent="6"/>
      <protection/>
    </xf>
    <xf numFmtId="0" fontId="15" fillId="0" borderId="8" xfId="19" applyFont="1" applyFill="1" applyBorder="1" applyAlignment="1" applyProtection="1">
      <alignment horizontal="left" indent="6"/>
      <protection/>
    </xf>
    <xf numFmtId="164" fontId="22" fillId="0" borderId="35" xfId="19" applyNumberFormat="1" applyFont="1" applyFill="1" applyBorder="1" applyAlignment="1" applyProtection="1">
      <alignment horizontal="left"/>
      <protection/>
    </xf>
    <xf numFmtId="164" fontId="22" fillId="0" borderId="0" xfId="19" applyNumberFormat="1" applyFont="1" applyFill="1" applyBorder="1" applyAlignment="1" applyProtection="1">
      <alignment horizontal="left"/>
      <protection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164" fontId="22" fillId="0" borderId="35" xfId="19" applyNumberFormat="1" applyFont="1" applyFill="1" applyBorder="1" applyAlignment="1" applyProtection="1">
      <alignment horizontal="left" vertical="center"/>
      <protection/>
    </xf>
    <xf numFmtId="164" fontId="22" fillId="0" borderId="0" xfId="19" applyNumberFormat="1" applyFont="1" applyFill="1" applyBorder="1" applyAlignment="1" applyProtection="1">
      <alignment horizontal="left" vertical="center"/>
      <protection/>
    </xf>
    <xf numFmtId="164" fontId="12" fillId="0" borderId="0" xfId="19" applyNumberFormat="1" applyFont="1" applyFill="1" applyBorder="1" applyAlignment="1" applyProtection="1">
      <alignment horizontal="center" vertical="center"/>
      <protection/>
    </xf>
    <xf numFmtId="0" fontId="12" fillId="0" borderId="0" xfId="19" applyFont="1" applyFill="1" applyAlignment="1" applyProtection="1">
      <alignment horizontal="center"/>
      <protection/>
    </xf>
    <xf numFmtId="0" fontId="12" fillId="0" borderId="0" xfId="19" applyFont="1" applyFill="1" applyBorder="1" applyAlignment="1">
      <alignment horizontal="center"/>
      <protection/>
    </xf>
    <xf numFmtId="0" fontId="12" fillId="0" borderId="0" xfId="19" applyFont="1" applyFill="1" applyBorder="1" applyAlignment="1">
      <alignment horizontal="center" wrapText="1"/>
      <protection/>
    </xf>
    <xf numFmtId="0" fontId="12" fillId="0" borderId="0" xfId="19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 horizontal="center" vertical="center" wrapText="1"/>
    </xf>
    <xf numFmtId="0" fontId="22" fillId="0" borderId="0" xfId="19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vertical="center" wrapText="1"/>
    </xf>
    <xf numFmtId="164" fontId="5" fillId="0" borderId="24" xfId="0" applyNumberFormat="1" applyFont="1" applyFill="1" applyBorder="1" applyAlignment="1" applyProtection="1">
      <alignment horizontal="center" vertical="center" wrapText="1"/>
      <protection/>
    </xf>
    <xf numFmtId="164" fontId="5" fillId="0" borderId="30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Alignment="1" applyProtection="1">
      <alignment horizontal="center" textRotation="180" wrapText="1"/>
      <protection/>
    </xf>
    <xf numFmtId="164" fontId="16" fillId="0" borderId="0" xfId="0" applyNumberFormat="1" applyFont="1" applyFill="1" applyAlignment="1" applyProtection="1">
      <alignment horizontal="center" textRotation="180"/>
      <protection/>
    </xf>
    <xf numFmtId="164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2" fillId="0" borderId="0" xfId="0" applyFont="1" applyAlignment="1" applyProtection="1">
      <alignment horizontal="right"/>
      <protection/>
    </xf>
    <xf numFmtId="0" fontId="12" fillId="0" borderId="31" xfId="0" applyFont="1" applyBorder="1" applyAlignment="1" applyProtection="1">
      <alignment horizontal="left" vertical="center" indent="2"/>
      <protection/>
    </xf>
    <xf numFmtId="0" fontId="12" fillId="0" borderId="25" xfId="0" applyFont="1" applyBorder="1" applyAlignment="1" applyProtection="1">
      <alignment horizontal="left" vertical="center" indent="2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KVRENMUNKA" xfId="19"/>
    <cellStyle name="Normál_Munka5" xfId="20"/>
    <cellStyle name="Currency" xfId="21"/>
    <cellStyle name="Currency [0]" xfId="22"/>
    <cellStyle name="Percent" xfId="2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M173"/>
  <sheetViews>
    <sheetView tabSelected="1" zoomScaleSheetLayoutView="200" workbookViewId="0" topLeftCell="A1">
      <selection activeCell="H9" sqref="H9"/>
    </sheetView>
  </sheetViews>
  <sheetFormatPr defaultColWidth="9.140625" defaultRowHeight="12.75"/>
  <cols>
    <col min="1" max="1" width="7.7109375" style="0" customWidth="1"/>
    <col min="2" max="2" width="68.57421875" style="0" customWidth="1"/>
    <col min="3" max="3" width="18.8515625" style="0" customWidth="1"/>
    <col min="4" max="4" width="13.8515625" style="0" customWidth="1"/>
    <col min="5" max="5" width="13.140625" style="0" customWidth="1"/>
    <col min="6" max="6" width="14.8515625" style="100" customWidth="1"/>
    <col min="7" max="7" width="9.57421875" style="0" customWidth="1"/>
  </cols>
  <sheetData>
    <row r="1" spans="1:8" ht="15.75">
      <c r="A1" s="338"/>
      <c r="B1" s="339"/>
      <c r="C1" s="339"/>
      <c r="D1" s="192"/>
      <c r="E1" s="192"/>
      <c r="F1" s="193"/>
      <c r="G1" s="304"/>
      <c r="H1" s="304"/>
    </row>
    <row r="2" spans="1:8" ht="15.75">
      <c r="A2" s="329" t="s">
        <v>370</v>
      </c>
      <c r="B2" s="330" t="s">
        <v>373</v>
      </c>
      <c r="C2" s="326"/>
      <c r="D2" s="327"/>
      <c r="E2" s="327"/>
      <c r="F2" s="328"/>
      <c r="G2" s="304"/>
      <c r="H2" s="304"/>
    </row>
    <row r="3" spans="1:9" ht="15.75">
      <c r="A3" s="192"/>
      <c r="B3" s="192"/>
      <c r="C3" s="192"/>
      <c r="D3" s="331"/>
      <c r="E3" s="90"/>
      <c r="F3" s="193"/>
      <c r="G3" s="98"/>
      <c r="H3" s="304"/>
      <c r="I3" s="1"/>
    </row>
    <row r="4" spans="1:8" ht="14.25" customHeight="1">
      <c r="A4" s="342" t="s">
        <v>83</v>
      </c>
      <c r="B4" s="342"/>
      <c r="C4" s="342"/>
      <c r="D4" s="192"/>
      <c r="E4" s="192"/>
      <c r="F4" s="193"/>
      <c r="G4" s="306"/>
      <c r="H4" s="305"/>
    </row>
    <row r="5" spans="1:8" ht="29.25" customHeight="1" thickBot="1">
      <c r="A5" s="340" t="s">
        <v>84</v>
      </c>
      <c r="B5" s="341"/>
      <c r="C5" s="195" t="s">
        <v>162</v>
      </c>
      <c r="D5" s="192"/>
      <c r="E5" s="192"/>
      <c r="F5" s="193"/>
      <c r="G5" s="307"/>
      <c r="H5" s="304"/>
    </row>
    <row r="6" spans="1:8" ht="73.5" customHeight="1" thickBot="1">
      <c r="A6" s="196" t="s">
        <v>85</v>
      </c>
      <c r="B6" s="197" t="s">
        <v>86</v>
      </c>
      <c r="C6" s="198" t="s">
        <v>164</v>
      </c>
      <c r="D6" s="198" t="s">
        <v>343</v>
      </c>
      <c r="E6" s="199" t="s">
        <v>342</v>
      </c>
      <c r="F6" s="200" t="s">
        <v>363</v>
      </c>
      <c r="G6" s="306"/>
      <c r="H6" s="305"/>
    </row>
    <row r="7" spans="1:8" ht="14.25" customHeight="1" thickBot="1">
      <c r="A7" s="201">
        <v>1</v>
      </c>
      <c r="B7" s="197">
        <v>2</v>
      </c>
      <c r="C7" s="198">
        <v>3</v>
      </c>
      <c r="D7" s="202">
        <v>4</v>
      </c>
      <c r="E7" s="203"/>
      <c r="F7" s="204">
        <v>6</v>
      </c>
      <c r="G7" s="304"/>
      <c r="H7" s="304"/>
    </row>
    <row r="8" spans="1:8" ht="14.25" customHeight="1" thickBot="1">
      <c r="A8" s="205" t="s">
        <v>17</v>
      </c>
      <c r="B8" s="206" t="s">
        <v>174</v>
      </c>
      <c r="C8" s="302">
        <f>+C9+C10+C11+C12+C13+C14</f>
        <v>9541</v>
      </c>
      <c r="D8" s="303">
        <f>+D9+D10+D11+D12+D13+D14</f>
        <v>10297</v>
      </c>
      <c r="E8" s="303">
        <f>+E9+E10+E11+E12+E13+E14</f>
        <v>10297</v>
      </c>
      <c r="F8" s="210">
        <f>E8/D8</f>
        <v>1</v>
      </c>
      <c r="G8" s="305"/>
      <c r="H8" s="305"/>
    </row>
    <row r="9" spans="1:8" ht="14.25" customHeight="1">
      <c r="A9" s="211" t="s">
        <v>59</v>
      </c>
      <c r="B9" s="212" t="s">
        <v>175</v>
      </c>
      <c r="C9" s="213">
        <v>5978</v>
      </c>
      <c r="D9" s="214">
        <v>5978</v>
      </c>
      <c r="E9" s="215">
        <v>5978</v>
      </c>
      <c r="F9" s="216">
        <f>E9/D9</f>
        <v>1</v>
      </c>
      <c r="G9" s="304"/>
      <c r="H9" s="304"/>
    </row>
    <row r="10" spans="1:8" ht="14.25" customHeight="1">
      <c r="A10" s="217" t="s">
        <v>61</v>
      </c>
      <c r="B10" s="218" t="s">
        <v>176</v>
      </c>
      <c r="C10" s="219"/>
      <c r="D10" s="220"/>
      <c r="E10" s="221"/>
      <c r="F10" s="222"/>
      <c r="G10" s="307"/>
      <c r="H10" s="304"/>
    </row>
    <row r="11" spans="1:8" ht="14.25" customHeight="1">
      <c r="A11" s="217" t="s">
        <v>63</v>
      </c>
      <c r="B11" s="218" t="s">
        <v>177</v>
      </c>
      <c r="C11" s="219">
        <v>3321</v>
      </c>
      <c r="D11" s="220">
        <v>3468</v>
      </c>
      <c r="E11" s="221">
        <v>3468</v>
      </c>
      <c r="F11" s="222">
        <f>E11/D11</f>
        <v>1</v>
      </c>
      <c r="G11" s="307"/>
      <c r="H11" s="304"/>
    </row>
    <row r="12" spans="1:8" ht="14.25" customHeight="1">
      <c r="A12" s="217" t="s">
        <v>65</v>
      </c>
      <c r="B12" s="218" t="s">
        <v>178</v>
      </c>
      <c r="C12" s="219">
        <v>242</v>
      </c>
      <c r="D12" s="220">
        <v>242</v>
      </c>
      <c r="E12" s="221">
        <v>242</v>
      </c>
      <c r="F12" s="222">
        <f>E12/D12</f>
        <v>1</v>
      </c>
      <c r="G12" s="307"/>
      <c r="H12" s="304"/>
    </row>
    <row r="13" spans="1:8" ht="14.25" customHeight="1">
      <c r="A13" s="217" t="s">
        <v>179</v>
      </c>
      <c r="B13" s="218" t="s">
        <v>180</v>
      </c>
      <c r="C13" s="219"/>
      <c r="D13" s="220">
        <v>6</v>
      </c>
      <c r="E13" s="221">
        <v>6</v>
      </c>
      <c r="F13" s="222">
        <f>E13/D13</f>
        <v>1</v>
      </c>
      <c r="G13" s="307"/>
      <c r="H13" s="304"/>
    </row>
    <row r="14" spans="1:8" ht="14.25" customHeight="1" thickBot="1">
      <c r="A14" s="223" t="s">
        <v>69</v>
      </c>
      <c r="B14" s="224" t="s">
        <v>181</v>
      </c>
      <c r="C14" s="225"/>
      <c r="D14" s="226">
        <v>603</v>
      </c>
      <c r="E14" s="227">
        <v>603</v>
      </c>
      <c r="F14" s="228">
        <f>E14/D14</f>
        <v>1</v>
      </c>
      <c r="G14" s="307"/>
      <c r="H14" s="304"/>
    </row>
    <row r="15" spans="1:8" ht="14.25" customHeight="1" thickBot="1">
      <c r="A15" s="205" t="s">
        <v>18</v>
      </c>
      <c r="B15" s="229" t="s">
        <v>182</v>
      </c>
      <c r="C15" s="207">
        <f>+C16+C17+C18+C19+C20</f>
        <v>7145</v>
      </c>
      <c r="D15" s="208">
        <f>+D16+D17+D18+D19+D20</f>
        <v>8343</v>
      </c>
      <c r="E15" s="208">
        <f>+E16+E17+E18+E19+E20</f>
        <v>8343</v>
      </c>
      <c r="F15" s="210">
        <f>E15/D15</f>
        <v>1</v>
      </c>
      <c r="G15" s="306"/>
      <c r="H15" s="305"/>
    </row>
    <row r="16" spans="1:8" ht="14.25" customHeight="1">
      <c r="A16" s="211" t="s">
        <v>19</v>
      </c>
      <c r="B16" s="212" t="s">
        <v>183</v>
      </c>
      <c r="C16" s="213"/>
      <c r="D16" s="214"/>
      <c r="E16" s="215"/>
      <c r="F16" s="216"/>
      <c r="G16" s="307"/>
      <c r="H16" s="304"/>
    </row>
    <row r="17" spans="1:8" ht="14.25" customHeight="1">
      <c r="A17" s="217" t="s">
        <v>20</v>
      </c>
      <c r="B17" s="218" t="s">
        <v>184</v>
      </c>
      <c r="C17" s="219"/>
      <c r="D17" s="220"/>
      <c r="E17" s="221"/>
      <c r="F17" s="222"/>
      <c r="G17" s="307"/>
      <c r="H17" s="304"/>
    </row>
    <row r="18" spans="1:8" ht="14.25" customHeight="1">
      <c r="A18" s="217" t="s">
        <v>21</v>
      </c>
      <c r="B18" s="218" t="s">
        <v>185</v>
      </c>
      <c r="C18" s="219"/>
      <c r="D18" s="220"/>
      <c r="E18" s="221"/>
      <c r="F18" s="222"/>
      <c r="G18" s="307"/>
      <c r="H18" s="304"/>
    </row>
    <row r="19" spans="1:8" ht="14.25" customHeight="1">
      <c r="A19" s="217" t="s">
        <v>22</v>
      </c>
      <c r="B19" s="218" t="s">
        <v>186</v>
      </c>
      <c r="C19" s="219"/>
      <c r="D19" s="220"/>
      <c r="E19" s="221"/>
      <c r="F19" s="222"/>
      <c r="G19" s="307"/>
      <c r="H19" s="304"/>
    </row>
    <row r="20" spans="1:8" ht="14.25" customHeight="1">
      <c r="A20" s="217" t="s">
        <v>23</v>
      </c>
      <c r="B20" s="218" t="s">
        <v>187</v>
      </c>
      <c r="C20" s="219">
        <v>7145</v>
      </c>
      <c r="D20" s="220">
        <v>8343</v>
      </c>
      <c r="E20" s="221">
        <v>8343</v>
      </c>
      <c r="F20" s="222">
        <f>E20/D20</f>
        <v>1</v>
      </c>
      <c r="G20" s="307"/>
      <c r="H20" s="304"/>
    </row>
    <row r="21" spans="1:8" ht="14.25" customHeight="1" thickBot="1">
      <c r="A21" s="223" t="s">
        <v>24</v>
      </c>
      <c r="B21" s="224" t="s">
        <v>188</v>
      </c>
      <c r="C21" s="225"/>
      <c r="D21" s="226"/>
      <c r="E21" s="227"/>
      <c r="F21" s="228"/>
      <c r="G21" s="307"/>
      <c r="H21" s="304"/>
    </row>
    <row r="22" spans="1:8" ht="14.25" customHeight="1" thickBot="1">
      <c r="A22" s="205" t="s">
        <v>25</v>
      </c>
      <c r="B22" s="206" t="s">
        <v>189</v>
      </c>
      <c r="C22" s="207">
        <f>+C23+C24+C25+C26+C27</f>
        <v>3600</v>
      </c>
      <c r="D22" s="208">
        <f>+D23+D24+D25+D26+D27</f>
        <v>4126</v>
      </c>
      <c r="E22" s="209">
        <v>2950</v>
      </c>
      <c r="F22" s="210">
        <f>E22/D22</f>
        <v>0.7149781871061561</v>
      </c>
      <c r="G22" s="306"/>
      <c r="H22" s="305"/>
    </row>
    <row r="23" spans="1:8" ht="14.25" customHeight="1">
      <c r="A23" s="211" t="s">
        <v>26</v>
      </c>
      <c r="B23" s="212" t="s">
        <v>190</v>
      </c>
      <c r="C23" s="213"/>
      <c r="D23" s="214">
        <v>2950</v>
      </c>
      <c r="E23" s="215">
        <v>2950</v>
      </c>
      <c r="F23" s="216">
        <f>E23/D23</f>
        <v>1</v>
      </c>
      <c r="G23" s="307"/>
      <c r="H23" s="304"/>
    </row>
    <row r="24" spans="1:8" ht="14.25" customHeight="1">
      <c r="A24" s="217" t="s">
        <v>27</v>
      </c>
      <c r="B24" s="218" t="s">
        <v>191</v>
      </c>
      <c r="C24" s="219"/>
      <c r="D24" s="220"/>
      <c r="E24" s="221"/>
      <c r="F24" s="216"/>
      <c r="G24" s="307"/>
      <c r="H24" s="304"/>
    </row>
    <row r="25" spans="1:8" ht="14.25" customHeight="1">
      <c r="A25" s="217" t="s">
        <v>28</v>
      </c>
      <c r="B25" s="218" t="s">
        <v>192</v>
      </c>
      <c r="C25" s="219"/>
      <c r="D25" s="220"/>
      <c r="E25" s="221"/>
      <c r="F25" s="216"/>
      <c r="G25" s="307"/>
      <c r="H25" s="304"/>
    </row>
    <row r="26" spans="1:8" ht="14.25" customHeight="1">
      <c r="A26" s="217" t="s">
        <v>29</v>
      </c>
      <c r="B26" s="218" t="s">
        <v>193</v>
      </c>
      <c r="C26" s="219"/>
      <c r="D26" s="220"/>
      <c r="E26" s="221"/>
      <c r="F26" s="216"/>
      <c r="G26" s="307"/>
      <c r="H26" s="304"/>
    </row>
    <row r="27" spans="1:8" ht="14.25" customHeight="1">
      <c r="A27" s="217" t="s">
        <v>30</v>
      </c>
      <c r="B27" s="218" t="s">
        <v>194</v>
      </c>
      <c r="C27" s="219">
        <v>3600</v>
      </c>
      <c r="D27" s="220">
        <v>1176</v>
      </c>
      <c r="E27" s="221">
        <v>1176</v>
      </c>
      <c r="F27" s="216">
        <f>E27/C27</f>
        <v>0.32666666666666666</v>
      </c>
      <c r="G27" s="307"/>
      <c r="H27" s="304"/>
    </row>
    <row r="28" spans="1:8" ht="14.25" customHeight="1" thickBot="1">
      <c r="A28" s="223" t="s">
        <v>31</v>
      </c>
      <c r="B28" s="224" t="s">
        <v>195</v>
      </c>
      <c r="C28" s="225"/>
      <c r="D28" s="226"/>
      <c r="E28" s="227"/>
      <c r="F28" s="216"/>
      <c r="G28" s="307"/>
      <c r="H28" s="304"/>
    </row>
    <row r="29" spans="1:8" ht="14.25" customHeight="1" thickBot="1">
      <c r="A29" s="205" t="s">
        <v>87</v>
      </c>
      <c r="B29" s="206" t="s">
        <v>196</v>
      </c>
      <c r="C29" s="230">
        <f>+C30+C33+C34+C35</f>
        <v>535</v>
      </c>
      <c r="D29" s="231">
        <f>+D30+D33+D34+D35</f>
        <v>479</v>
      </c>
      <c r="E29" s="231">
        <f>+E30+E33+E34+E35</f>
        <v>479</v>
      </c>
      <c r="F29" s="210">
        <f>E29/D29</f>
        <v>1</v>
      </c>
      <c r="G29" s="307"/>
      <c r="H29" s="304"/>
    </row>
    <row r="30" spans="1:8" ht="14.25" customHeight="1">
      <c r="A30" s="211" t="s">
        <v>197</v>
      </c>
      <c r="B30" s="212" t="s">
        <v>198</v>
      </c>
      <c r="C30" s="233">
        <v>200</v>
      </c>
      <c r="D30" s="214"/>
      <c r="E30" s="215"/>
      <c r="F30" s="216">
        <v>0</v>
      </c>
      <c r="G30" s="307"/>
      <c r="H30" s="304"/>
    </row>
    <row r="31" spans="1:8" ht="14.25" customHeight="1">
      <c r="A31" s="217" t="s">
        <v>199</v>
      </c>
      <c r="B31" s="218" t="s">
        <v>200</v>
      </c>
      <c r="C31" s="219"/>
      <c r="D31" s="220"/>
      <c r="E31" s="221"/>
      <c r="F31" s="222"/>
      <c r="G31" s="307"/>
      <c r="H31" s="304"/>
    </row>
    <row r="32" spans="1:8" ht="14.25" customHeight="1">
      <c r="A32" s="217" t="s">
        <v>201</v>
      </c>
      <c r="B32" s="218" t="s">
        <v>202</v>
      </c>
      <c r="C32" s="219"/>
      <c r="D32" s="220"/>
      <c r="E32" s="221"/>
      <c r="F32" s="222"/>
      <c r="G32" s="307"/>
      <c r="H32" s="304"/>
    </row>
    <row r="33" spans="1:8" ht="14.25" customHeight="1">
      <c r="A33" s="217" t="s">
        <v>203</v>
      </c>
      <c r="B33" s="218" t="s">
        <v>204</v>
      </c>
      <c r="C33" s="219">
        <v>320</v>
      </c>
      <c r="D33" s="220">
        <v>445</v>
      </c>
      <c r="E33" s="221">
        <v>445</v>
      </c>
      <c r="F33" s="222">
        <f>E33/C33</f>
        <v>1.390625</v>
      </c>
      <c r="G33" s="307"/>
      <c r="H33" s="304"/>
    </row>
    <row r="34" spans="1:8" ht="14.25" customHeight="1">
      <c r="A34" s="217" t="s">
        <v>205</v>
      </c>
      <c r="B34" s="218" t="s">
        <v>206</v>
      </c>
      <c r="C34" s="219"/>
      <c r="D34" s="220"/>
      <c r="E34" s="221"/>
      <c r="F34" s="222"/>
      <c r="G34" s="307"/>
      <c r="H34" s="304"/>
    </row>
    <row r="35" spans="1:8" ht="14.25" customHeight="1" thickBot="1">
      <c r="A35" s="223" t="s">
        <v>207</v>
      </c>
      <c r="B35" s="224" t="s">
        <v>208</v>
      </c>
      <c r="C35" s="225">
        <v>15</v>
      </c>
      <c r="D35" s="226">
        <v>34</v>
      </c>
      <c r="E35" s="227">
        <v>34</v>
      </c>
      <c r="F35" s="222">
        <f>E35/C35</f>
        <v>2.2666666666666666</v>
      </c>
      <c r="G35" s="307"/>
      <c r="H35" s="304"/>
    </row>
    <row r="36" spans="1:8" ht="14.25" customHeight="1" thickBot="1">
      <c r="A36" s="205" t="s">
        <v>33</v>
      </c>
      <c r="B36" s="206" t="s">
        <v>209</v>
      </c>
      <c r="C36" s="207">
        <f>SUM(C37:C46)</f>
        <v>3043</v>
      </c>
      <c r="D36" s="208">
        <f>SUM(D37:D46)</f>
        <v>1580</v>
      </c>
      <c r="E36" s="208">
        <f>SUM(E37:E46)</f>
        <v>1580</v>
      </c>
      <c r="F36" s="210">
        <f>E36/D36</f>
        <v>1</v>
      </c>
      <c r="G36" s="307"/>
      <c r="H36" s="304"/>
    </row>
    <row r="37" spans="1:8" ht="14.25" customHeight="1">
      <c r="A37" s="211" t="s">
        <v>34</v>
      </c>
      <c r="B37" s="212" t="s">
        <v>210</v>
      </c>
      <c r="C37" s="213">
        <v>2000</v>
      </c>
      <c r="D37" s="214">
        <v>665</v>
      </c>
      <c r="E37" s="215">
        <v>665</v>
      </c>
      <c r="F37" s="216">
        <f>E37/C37</f>
        <v>0.3325</v>
      </c>
      <c r="G37" s="307"/>
      <c r="H37" s="304"/>
    </row>
    <row r="38" spans="1:8" ht="14.25" customHeight="1">
      <c r="A38" s="217" t="s">
        <v>35</v>
      </c>
      <c r="B38" s="218" t="s">
        <v>211</v>
      </c>
      <c r="C38" s="219"/>
      <c r="D38" s="220">
        <v>280</v>
      </c>
      <c r="E38" s="221">
        <v>280</v>
      </c>
      <c r="F38" s="216"/>
      <c r="G38" s="307"/>
      <c r="H38" s="304"/>
    </row>
    <row r="39" spans="1:8" ht="14.25" customHeight="1">
      <c r="A39" s="217" t="s">
        <v>36</v>
      </c>
      <c r="B39" s="218" t="s">
        <v>212</v>
      </c>
      <c r="C39" s="219"/>
      <c r="D39" s="220"/>
      <c r="E39" s="221"/>
      <c r="F39" s="216"/>
      <c r="G39" s="307"/>
      <c r="H39" s="304"/>
    </row>
    <row r="40" spans="1:8" ht="14.25" customHeight="1">
      <c r="A40" s="217" t="s">
        <v>37</v>
      </c>
      <c r="B40" s="218" t="s">
        <v>213</v>
      </c>
      <c r="C40" s="219">
        <v>73</v>
      </c>
      <c r="D40" s="220">
        <v>0</v>
      </c>
      <c r="E40" s="221">
        <v>0</v>
      </c>
      <c r="F40" s="216">
        <f>E40/C40</f>
        <v>0</v>
      </c>
      <c r="G40" s="307"/>
      <c r="H40" s="304"/>
    </row>
    <row r="41" spans="1:8" ht="14.25" customHeight="1">
      <c r="A41" s="217" t="s">
        <v>38</v>
      </c>
      <c r="B41" s="218" t="s">
        <v>214</v>
      </c>
      <c r="C41" s="219">
        <v>320</v>
      </c>
      <c r="D41" s="220">
        <v>338</v>
      </c>
      <c r="E41" s="221">
        <v>338</v>
      </c>
      <c r="F41" s="216">
        <f>E41/C41</f>
        <v>1.05625</v>
      </c>
      <c r="G41" s="307"/>
      <c r="H41" s="304"/>
    </row>
    <row r="42" spans="1:8" ht="14.25" customHeight="1">
      <c r="A42" s="217" t="s">
        <v>39</v>
      </c>
      <c r="B42" s="218" t="s">
        <v>215</v>
      </c>
      <c r="C42" s="219">
        <v>645</v>
      </c>
      <c r="D42" s="220">
        <v>210</v>
      </c>
      <c r="E42" s="221">
        <v>210</v>
      </c>
      <c r="F42" s="216">
        <f>E42/C42</f>
        <v>0.32558139534883723</v>
      </c>
      <c r="G42" s="307"/>
      <c r="H42" s="304"/>
    </row>
    <row r="43" spans="1:8" ht="14.25" customHeight="1">
      <c r="A43" s="217" t="s">
        <v>40</v>
      </c>
      <c r="B43" s="218" t="s">
        <v>216</v>
      </c>
      <c r="C43" s="219"/>
      <c r="D43" s="220"/>
      <c r="E43" s="221"/>
      <c r="F43" s="216"/>
      <c r="G43" s="307"/>
      <c r="H43" s="304"/>
    </row>
    <row r="44" spans="1:8" ht="14.25" customHeight="1">
      <c r="A44" s="217" t="s">
        <v>41</v>
      </c>
      <c r="B44" s="218" t="s">
        <v>217</v>
      </c>
      <c r="C44" s="219">
        <v>5</v>
      </c>
      <c r="D44" s="220"/>
      <c r="E44" s="221"/>
      <c r="F44" s="216">
        <f>E44/C44</f>
        <v>0</v>
      </c>
      <c r="G44" s="307"/>
      <c r="H44" s="304"/>
    </row>
    <row r="45" spans="1:8" ht="14.25" customHeight="1">
      <c r="A45" s="217" t="s">
        <v>218</v>
      </c>
      <c r="B45" s="218" t="s">
        <v>219</v>
      </c>
      <c r="C45" s="234"/>
      <c r="D45" s="220"/>
      <c r="E45" s="221"/>
      <c r="F45" s="216"/>
      <c r="G45" s="307"/>
      <c r="H45" s="304"/>
    </row>
    <row r="46" spans="1:8" ht="14.25" customHeight="1" thickBot="1">
      <c r="A46" s="223" t="s">
        <v>220</v>
      </c>
      <c r="B46" s="224" t="s">
        <v>221</v>
      </c>
      <c r="C46" s="235"/>
      <c r="D46" s="226">
        <v>87</v>
      </c>
      <c r="E46" s="227">
        <v>87</v>
      </c>
      <c r="F46" s="216"/>
      <c r="G46" s="307"/>
      <c r="H46" s="304"/>
    </row>
    <row r="47" spans="1:8" ht="14.25" customHeight="1" thickBot="1">
      <c r="A47" s="205" t="s">
        <v>42</v>
      </c>
      <c r="B47" s="206" t="s">
        <v>222</v>
      </c>
      <c r="C47" s="207">
        <f>SUM(C48:C52)</f>
        <v>0</v>
      </c>
      <c r="D47" s="236"/>
      <c r="E47" s="237"/>
      <c r="F47" s="210"/>
      <c r="G47" s="306"/>
      <c r="H47" s="305"/>
    </row>
    <row r="48" spans="1:8" ht="14.25" customHeight="1">
      <c r="A48" s="211" t="s">
        <v>43</v>
      </c>
      <c r="B48" s="212" t="s">
        <v>223</v>
      </c>
      <c r="C48" s="238"/>
      <c r="D48" s="214"/>
      <c r="E48" s="215"/>
      <c r="F48" s="216"/>
      <c r="G48" s="307"/>
      <c r="H48" s="304"/>
    </row>
    <row r="49" spans="1:8" ht="14.25" customHeight="1">
      <c r="A49" s="217" t="s">
        <v>44</v>
      </c>
      <c r="B49" s="218" t="s">
        <v>224</v>
      </c>
      <c r="C49" s="234"/>
      <c r="D49" s="220"/>
      <c r="E49" s="221"/>
      <c r="F49" s="222"/>
      <c r="G49" s="307"/>
      <c r="H49" s="304"/>
    </row>
    <row r="50" spans="1:8" ht="14.25" customHeight="1">
      <c r="A50" s="217" t="s">
        <v>225</v>
      </c>
      <c r="B50" s="218" t="s">
        <v>226</v>
      </c>
      <c r="C50" s="234"/>
      <c r="D50" s="220"/>
      <c r="E50" s="221"/>
      <c r="F50" s="222"/>
      <c r="G50" s="307"/>
      <c r="H50" s="304"/>
    </row>
    <row r="51" spans="1:8" ht="14.25" customHeight="1">
      <c r="A51" s="217" t="s">
        <v>227</v>
      </c>
      <c r="B51" s="218" t="s">
        <v>228</v>
      </c>
      <c r="C51" s="234"/>
      <c r="D51" s="220"/>
      <c r="E51" s="221"/>
      <c r="F51" s="222"/>
      <c r="G51" s="307"/>
      <c r="H51" s="304"/>
    </row>
    <row r="52" spans="1:8" ht="14.25" customHeight="1" thickBot="1">
      <c r="A52" s="223" t="s">
        <v>229</v>
      </c>
      <c r="B52" s="224" t="s">
        <v>230</v>
      </c>
      <c r="C52" s="235"/>
      <c r="D52" s="226"/>
      <c r="E52" s="227"/>
      <c r="F52" s="228"/>
      <c r="G52" s="307"/>
      <c r="H52" s="304"/>
    </row>
    <row r="53" spans="1:8" ht="14.25" customHeight="1" thickBot="1">
      <c r="A53" s="205" t="s">
        <v>88</v>
      </c>
      <c r="B53" s="206" t="s">
        <v>231</v>
      </c>
      <c r="C53" s="207">
        <f>SUM(C54:C56)</f>
        <v>0</v>
      </c>
      <c r="D53" s="239">
        <v>409</v>
      </c>
      <c r="E53" s="240">
        <v>409</v>
      </c>
      <c r="F53" s="241">
        <f>E53/D53</f>
        <v>1</v>
      </c>
      <c r="G53" s="306"/>
      <c r="H53" s="305"/>
    </row>
    <row r="54" spans="1:8" ht="14.25" customHeight="1">
      <c r="A54" s="211" t="s">
        <v>46</v>
      </c>
      <c r="B54" s="212" t="s">
        <v>232</v>
      </c>
      <c r="C54" s="213"/>
      <c r="D54" s="214"/>
      <c r="E54" s="215"/>
      <c r="F54" s="216"/>
      <c r="G54" s="307"/>
      <c r="H54" s="304"/>
    </row>
    <row r="55" spans="1:8" ht="14.25" customHeight="1">
      <c r="A55" s="217" t="s">
        <v>47</v>
      </c>
      <c r="B55" s="218" t="s">
        <v>233</v>
      </c>
      <c r="C55" s="219"/>
      <c r="D55" s="220"/>
      <c r="E55" s="221"/>
      <c r="F55" s="222"/>
      <c r="G55" s="307"/>
      <c r="H55" s="304"/>
    </row>
    <row r="56" spans="1:8" ht="14.25" customHeight="1">
      <c r="A56" s="217" t="s">
        <v>234</v>
      </c>
      <c r="B56" s="218" t="s">
        <v>235</v>
      </c>
      <c r="C56" s="219"/>
      <c r="D56" s="220">
        <v>409</v>
      </c>
      <c r="E56" s="221">
        <v>409</v>
      </c>
      <c r="F56" s="222">
        <v>1</v>
      </c>
      <c r="G56" s="307"/>
      <c r="H56" s="304"/>
    </row>
    <row r="57" spans="1:8" ht="14.25" customHeight="1" thickBot="1">
      <c r="A57" s="223" t="s">
        <v>236</v>
      </c>
      <c r="B57" s="224" t="s">
        <v>237</v>
      </c>
      <c r="C57" s="225"/>
      <c r="D57" s="226"/>
      <c r="E57" s="227"/>
      <c r="F57" s="228"/>
      <c r="G57" s="307"/>
      <c r="H57" s="304"/>
    </row>
    <row r="58" spans="1:8" ht="14.25" customHeight="1" thickBot="1">
      <c r="A58" s="205" t="s">
        <v>48</v>
      </c>
      <c r="B58" s="229" t="s">
        <v>238</v>
      </c>
      <c r="C58" s="207">
        <f>SUM(C59:C61)</f>
        <v>0</v>
      </c>
      <c r="D58" s="236"/>
      <c r="E58" s="237"/>
      <c r="F58" s="210"/>
      <c r="G58" s="306"/>
      <c r="H58" s="305"/>
    </row>
    <row r="59" spans="1:8" ht="14.25" customHeight="1">
      <c r="A59" s="211" t="s">
        <v>49</v>
      </c>
      <c r="B59" s="212" t="s">
        <v>239</v>
      </c>
      <c r="C59" s="238"/>
      <c r="D59" s="214"/>
      <c r="E59" s="215"/>
      <c r="F59" s="216"/>
      <c r="G59" s="307"/>
      <c r="H59" s="304"/>
    </row>
    <row r="60" spans="1:8" ht="14.25" customHeight="1">
      <c r="A60" s="217" t="s">
        <v>50</v>
      </c>
      <c r="B60" s="218" t="s">
        <v>240</v>
      </c>
      <c r="C60" s="234"/>
      <c r="D60" s="220"/>
      <c r="E60" s="221"/>
      <c r="F60" s="222"/>
      <c r="G60" s="307">
        <f>C60-E60-F60</f>
        <v>0</v>
      </c>
      <c r="H60" s="304"/>
    </row>
    <row r="61" spans="1:8" ht="14.25" customHeight="1">
      <c r="A61" s="217" t="s">
        <v>125</v>
      </c>
      <c r="B61" s="218" t="s">
        <v>241</v>
      </c>
      <c r="C61" s="234"/>
      <c r="D61" s="220"/>
      <c r="E61" s="221"/>
      <c r="F61" s="222"/>
      <c r="G61" s="307">
        <f>C61-E61-F61</f>
        <v>0</v>
      </c>
      <c r="H61" s="304"/>
    </row>
    <row r="62" spans="1:8" ht="14.25" customHeight="1" thickBot="1">
      <c r="A62" s="223" t="s">
        <v>242</v>
      </c>
      <c r="B62" s="224" t="s">
        <v>243</v>
      </c>
      <c r="C62" s="235"/>
      <c r="D62" s="226"/>
      <c r="E62" s="227"/>
      <c r="F62" s="228"/>
      <c r="G62" s="307">
        <f>C62-E62-F62</f>
        <v>0</v>
      </c>
      <c r="H62" s="304"/>
    </row>
    <row r="63" spans="1:8" ht="14.25" customHeight="1" thickBot="1">
      <c r="A63" s="205" t="s">
        <v>51</v>
      </c>
      <c r="B63" s="206" t="s">
        <v>244</v>
      </c>
      <c r="C63" s="230">
        <f>+C8+C15+C22+C29+C36+C47+C53+C58</f>
        <v>23864</v>
      </c>
      <c r="D63" s="231">
        <f>+D8+D15+D22+D29+D36+D47+D53+D58</f>
        <v>25234</v>
      </c>
      <c r="E63" s="232">
        <v>20000</v>
      </c>
      <c r="F63" s="210">
        <f>E63/D63</f>
        <v>0.792581437742728</v>
      </c>
      <c r="G63" s="307"/>
      <c r="H63" s="304"/>
    </row>
    <row r="64" spans="1:8" ht="14.25" customHeight="1" thickBot="1">
      <c r="A64" s="242" t="s">
        <v>245</v>
      </c>
      <c r="B64" s="229" t="s">
        <v>246</v>
      </c>
      <c r="C64" s="207">
        <f>SUM(C65:C67)</f>
        <v>0</v>
      </c>
      <c r="D64" s="236"/>
      <c r="E64" s="237"/>
      <c r="F64" s="210"/>
      <c r="G64" s="306"/>
      <c r="H64" s="305"/>
    </row>
    <row r="65" spans="1:8" ht="14.25" customHeight="1">
      <c r="A65" s="211" t="s">
        <v>247</v>
      </c>
      <c r="B65" s="212" t="s">
        <v>248</v>
      </c>
      <c r="C65" s="238"/>
      <c r="D65" s="214"/>
      <c r="E65" s="215"/>
      <c r="F65" s="216"/>
      <c r="G65" s="307"/>
      <c r="H65" s="304"/>
    </row>
    <row r="66" spans="1:8" ht="14.25" customHeight="1">
      <c r="A66" s="217" t="s">
        <v>249</v>
      </c>
      <c r="B66" s="218" t="s">
        <v>250</v>
      </c>
      <c r="C66" s="234"/>
      <c r="D66" s="220"/>
      <c r="E66" s="221"/>
      <c r="F66" s="222"/>
      <c r="G66" s="307"/>
      <c r="H66" s="304"/>
    </row>
    <row r="67" spans="1:8" ht="14.25" customHeight="1" thickBot="1">
      <c r="A67" s="223" t="s">
        <v>251</v>
      </c>
      <c r="B67" s="243" t="s">
        <v>252</v>
      </c>
      <c r="C67" s="235"/>
      <c r="D67" s="226"/>
      <c r="E67" s="227"/>
      <c r="F67" s="228"/>
      <c r="G67" s="307"/>
      <c r="H67" s="304"/>
    </row>
    <row r="68" spans="1:8" ht="14.25" customHeight="1" thickBot="1">
      <c r="A68" s="242" t="s">
        <v>253</v>
      </c>
      <c r="B68" s="229" t="s">
        <v>254</v>
      </c>
      <c r="C68" s="207">
        <f>SUM(C69:C72)</f>
        <v>0</v>
      </c>
      <c r="D68" s="236"/>
      <c r="E68" s="237"/>
      <c r="F68" s="210"/>
      <c r="G68" s="306"/>
      <c r="H68" s="305"/>
    </row>
    <row r="69" spans="1:8" ht="14.25" customHeight="1">
      <c r="A69" s="211" t="s">
        <v>54</v>
      </c>
      <c r="B69" s="212" t="s">
        <v>255</v>
      </c>
      <c r="C69" s="238"/>
      <c r="D69" s="214"/>
      <c r="E69" s="215"/>
      <c r="F69" s="216"/>
      <c r="G69" s="307"/>
      <c r="H69" s="304"/>
    </row>
    <row r="70" spans="1:8" ht="14.25" customHeight="1">
      <c r="A70" s="217" t="s">
        <v>55</v>
      </c>
      <c r="B70" s="218" t="s">
        <v>256</v>
      </c>
      <c r="C70" s="234"/>
      <c r="D70" s="220"/>
      <c r="E70" s="221"/>
      <c r="F70" s="222"/>
      <c r="G70" s="307"/>
      <c r="H70" s="304"/>
    </row>
    <row r="71" spans="1:8" ht="14.25" customHeight="1">
      <c r="A71" s="217" t="s">
        <v>257</v>
      </c>
      <c r="B71" s="218" t="s">
        <v>258</v>
      </c>
      <c r="C71" s="234"/>
      <c r="D71" s="220"/>
      <c r="E71" s="221"/>
      <c r="F71" s="222"/>
      <c r="G71" s="307"/>
      <c r="H71" s="304"/>
    </row>
    <row r="72" spans="1:8" ht="14.25" customHeight="1" thickBot="1">
      <c r="A72" s="223" t="s">
        <v>259</v>
      </c>
      <c r="B72" s="224" t="s">
        <v>260</v>
      </c>
      <c r="C72" s="235"/>
      <c r="D72" s="226"/>
      <c r="E72" s="227"/>
      <c r="F72" s="228"/>
      <c r="G72" s="307"/>
      <c r="H72" s="304"/>
    </row>
    <row r="73" spans="1:8" ht="18" customHeight="1" thickBot="1">
      <c r="A73" s="242" t="s">
        <v>261</v>
      </c>
      <c r="B73" s="229" t="s">
        <v>262</v>
      </c>
      <c r="C73" s="207">
        <f>SUM(C74:C75)</f>
        <v>5769</v>
      </c>
      <c r="D73" s="208">
        <v>5769</v>
      </c>
      <c r="E73" s="209">
        <v>5769</v>
      </c>
      <c r="F73" s="210">
        <f>E73/D73</f>
        <v>1</v>
      </c>
      <c r="G73" s="306"/>
      <c r="H73" s="305"/>
    </row>
    <row r="74" spans="1:8" ht="18" customHeight="1">
      <c r="A74" s="211" t="s">
        <v>263</v>
      </c>
      <c r="B74" s="212" t="s">
        <v>264</v>
      </c>
      <c r="C74" s="238">
        <v>5769</v>
      </c>
      <c r="D74" s="214">
        <v>5769</v>
      </c>
      <c r="E74" s="215">
        <v>5769</v>
      </c>
      <c r="F74" s="216">
        <f>E74/D74</f>
        <v>1</v>
      </c>
      <c r="G74" s="307"/>
      <c r="H74" s="304"/>
    </row>
    <row r="75" spans="1:8" ht="18" customHeight="1" thickBot="1">
      <c r="A75" s="223" t="s">
        <v>265</v>
      </c>
      <c r="B75" s="224" t="s">
        <v>266</v>
      </c>
      <c r="C75" s="235"/>
      <c r="D75" s="226"/>
      <c r="E75" s="227"/>
      <c r="F75" s="228"/>
      <c r="G75" s="307">
        <f aca="true" t="shared" si="0" ref="G75:G85">C75-E75-F75</f>
        <v>0</v>
      </c>
      <c r="H75" s="304"/>
    </row>
    <row r="76" spans="1:8" ht="18" customHeight="1" thickBot="1">
      <c r="A76" s="242" t="s">
        <v>267</v>
      </c>
      <c r="B76" s="229" t="s">
        <v>268</v>
      </c>
      <c r="C76" s="207">
        <f>SUM(C77:C79)</f>
        <v>0</v>
      </c>
      <c r="D76" s="236"/>
      <c r="E76" s="237"/>
      <c r="F76" s="210"/>
      <c r="G76" s="306">
        <f t="shared" si="0"/>
        <v>0</v>
      </c>
      <c r="H76" s="305"/>
    </row>
    <row r="77" spans="1:8" ht="18" customHeight="1">
      <c r="A77" s="211" t="s">
        <v>269</v>
      </c>
      <c r="B77" s="212" t="s">
        <v>270</v>
      </c>
      <c r="C77" s="238"/>
      <c r="D77" s="214"/>
      <c r="E77" s="215"/>
      <c r="F77" s="216"/>
      <c r="G77" s="307">
        <f t="shared" si="0"/>
        <v>0</v>
      </c>
      <c r="H77" s="304"/>
    </row>
    <row r="78" spans="1:8" ht="18" customHeight="1">
      <c r="A78" s="217" t="s">
        <v>271</v>
      </c>
      <c r="B78" s="218" t="s">
        <v>272</v>
      </c>
      <c r="C78" s="234"/>
      <c r="D78" s="220"/>
      <c r="E78" s="221"/>
      <c r="F78" s="222"/>
      <c r="G78" s="307">
        <f t="shared" si="0"/>
        <v>0</v>
      </c>
      <c r="H78" s="304"/>
    </row>
    <row r="79" spans="1:8" ht="18" customHeight="1" thickBot="1">
      <c r="A79" s="223" t="s">
        <v>273</v>
      </c>
      <c r="B79" s="224" t="s">
        <v>274</v>
      </c>
      <c r="C79" s="235"/>
      <c r="D79" s="226"/>
      <c r="E79" s="227"/>
      <c r="F79" s="228"/>
      <c r="G79" s="307">
        <f t="shared" si="0"/>
        <v>0</v>
      </c>
      <c r="H79" s="304"/>
    </row>
    <row r="80" spans="1:8" ht="18" customHeight="1" thickBot="1">
      <c r="A80" s="242" t="s">
        <v>275</v>
      </c>
      <c r="B80" s="244" t="s">
        <v>276</v>
      </c>
      <c r="C80" s="245">
        <f>SUM(C81:C84)</f>
        <v>0</v>
      </c>
      <c r="D80" s="236"/>
      <c r="E80" s="237"/>
      <c r="F80" s="210"/>
      <c r="G80" s="306">
        <f t="shared" si="0"/>
        <v>0</v>
      </c>
      <c r="H80" s="305"/>
    </row>
    <row r="81" spans="1:8" ht="18" customHeight="1">
      <c r="A81" s="246" t="s">
        <v>277</v>
      </c>
      <c r="B81" s="212" t="s">
        <v>278</v>
      </c>
      <c r="C81" s="238"/>
      <c r="D81" s="214"/>
      <c r="E81" s="215"/>
      <c r="F81" s="216"/>
      <c r="G81" s="307">
        <f t="shared" si="0"/>
        <v>0</v>
      </c>
      <c r="H81" s="304"/>
    </row>
    <row r="82" spans="1:8" ht="18" customHeight="1">
      <c r="A82" s="247" t="s">
        <v>279</v>
      </c>
      <c r="B82" s="218" t="s">
        <v>280</v>
      </c>
      <c r="C82" s="234"/>
      <c r="D82" s="220"/>
      <c r="E82" s="221"/>
      <c r="F82" s="222"/>
      <c r="G82" s="307">
        <f t="shared" si="0"/>
        <v>0</v>
      </c>
      <c r="H82" s="304"/>
    </row>
    <row r="83" spans="1:8" ht="18" customHeight="1">
      <c r="A83" s="247" t="s">
        <v>281</v>
      </c>
      <c r="B83" s="218" t="s">
        <v>282</v>
      </c>
      <c r="C83" s="234"/>
      <c r="D83" s="220"/>
      <c r="E83" s="221"/>
      <c r="F83" s="222"/>
      <c r="G83" s="307">
        <f t="shared" si="0"/>
        <v>0</v>
      </c>
      <c r="H83" s="304"/>
    </row>
    <row r="84" spans="1:8" ht="18" customHeight="1" thickBot="1">
      <c r="A84" s="248" t="s">
        <v>283</v>
      </c>
      <c r="B84" s="224" t="s">
        <v>284</v>
      </c>
      <c r="C84" s="235"/>
      <c r="D84" s="226"/>
      <c r="E84" s="227"/>
      <c r="F84" s="228"/>
      <c r="G84" s="307">
        <f t="shared" si="0"/>
        <v>0</v>
      </c>
      <c r="H84" s="304"/>
    </row>
    <row r="85" spans="1:8" ht="18" customHeight="1" thickBot="1">
      <c r="A85" s="242" t="s">
        <v>285</v>
      </c>
      <c r="B85" s="244" t="s">
        <v>286</v>
      </c>
      <c r="C85" s="249"/>
      <c r="D85" s="236"/>
      <c r="E85" s="237"/>
      <c r="F85" s="210"/>
      <c r="G85" s="306">
        <f t="shared" si="0"/>
        <v>0</v>
      </c>
      <c r="H85" s="305"/>
    </row>
    <row r="86" spans="1:8" ht="18" customHeight="1" thickBot="1">
      <c r="A86" s="242" t="s">
        <v>287</v>
      </c>
      <c r="B86" s="242" t="s">
        <v>288</v>
      </c>
      <c r="C86" s="250">
        <f>+C64+C68+C73+C76+C80+C85</f>
        <v>5769</v>
      </c>
      <c r="D86" s="250">
        <f>+D64+D68+D73+D76+D80+D85</f>
        <v>5769</v>
      </c>
      <c r="E86" s="232">
        <v>5769</v>
      </c>
      <c r="F86" s="210">
        <f>E86/D86</f>
        <v>1</v>
      </c>
      <c r="G86" s="307"/>
      <c r="H86" s="304"/>
    </row>
    <row r="87" spans="1:8" ht="18" customHeight="1" thickBot="1">
      <c r="A87" s="251" t="s">
        <v>289</v>
      </c>
      <c r="B87" s="251" t="s">
        <v>290</v>
      </c>
      <c r="C87" s="250">
        <f>+C63+C86</f>
        <v>29633</v>
      </c>
      <c r="D87" s="250">
        <f>+D63+D86</f>
        <v>31003</v>
      </c>
      <c r="E87" s="232">
        <v>25769</v>
      </c>
      <c r="F87" s="210">
        <f>E87/D87</f>
        <v>0.8311776279714866</v>
      </c>
      <c r="G87" s="304"/>
      <c r="H87" s="304"/>
    </row>
    <row r="88" spans="1:9" ht="92.25" customHeight="1">
      <c r="A88" s="90"/>
      <c r="B88" s="94"/>
      <c r="C88" s="95"/>
      <c r="D88" s="192"/>
      <c r="E88" s="90"/>
      <c r="F88" s="193"/>
      <c r="G88" s="98"/>
      <c r="H88" s="304"/>
      <c r="I88" s="1"/>
    </row>
    <row r="89" spans="1:8" ht="18" customHeight="1">
      <c r="A89" s="342" t="s">
        <v>89</v>
      </c>
      <c r="B89" s="342"/>
      <c r="C89" s="342"/>
      <c r="D89" s="192"/>
      <c r="E89" s="192"/>
      <c r="F89" s="193"/>
      <c r="G89" s="306"/>
      <c r="H89" s="305"/>
    </row>
    <row r="90" spans="1:8" ht="18" customHeight="1" thickBot="1">
      <c r="A90" s="336" t="s">
        <v>90</v>
      </c>
      <c r="B90" s="337"/>
      <c r="C90" s="252" t="s">
        <v>162</v>
      </c>
      <c r="D90" s="192"/>
      <c r="E90" s="192"/>
      <c r="F90" s="193"/>
      <c r="G90" s="307"/>
      <c r="H90" s="304"/>
    </row>
    <row r="91" spans="1:8" ht="47.25" customHeight="1" thickBot="1">
      <c r="A91" s="196" t="s">
        <v>85</v>
      </c>
      <c r="B91" s="197" t="s">
        <v>91</v>
      </c>
      <c r="C91" s="253" t="s">
        <v>164</v>
      </c>
      <c r="D91" s="196" t="s">
        <v>343</v>
      </c>
      <c r="E91" s="196" t="s">
        <v>342</v>
      </c>
      <c r="F91" s="200" t="s">
        <v>363</v>
      </c>
      <c r="G91" s="306"/>
      <c r="H91" s="305"/>
    </row>
    <row r="92" spans="1:8" ht="18" customHeight="1" thickBot="1">
      <c r="A92" s="196">
        <v>1</v>
      </c>
      <c r="B92" s="197">
        <v>2</v>
      </c>
      <c r="C92" s="253">
        <v>3</v>
      </c>
      <c r="D92" s="203">
        <v>4</v>
      </c>
      <c r="E92" s="203">
        <v>5</v>
      </c>
      <c r="F92" s="254">
        <v>6</v>
      </c>
      <c r="G92" s="307"/>
      <c r="H92" s="304"/>
    </row>
    <row r="93" spans="1:8" ht="19.5" customHeight="1" thickBot="1">
      <c r="A93" s="255" t="s">
        <v>17</v>
      </c>
      <c r="B93" s="256" t="s">
        <v>364</v>
      </c>
      <c r="C93" s="208">
        <f>SUM(C94:C98)</f>
        <v>24000</v>
      </c>
      <c r="D93" s="208">
        <f>SUM(D94:D98)</f>
        <v>25753</v>
      </c>
      <c r="E93" s="209">
        <v>17673</v>
      </c>
      <c r="F93" s="257">
        <f aca="true" t="shared" si="1" ref="F93:F99">E93/D93</f>
        <v>0.6862501456141032</v>
      </c>
      <c r="G93" s="306"/>
      <c r="H93" s="305"/>
    </row>
    <row r="94" spans="1:8" ht="18" customHeight="1">
      <c r="A94" s="258" t="s">
        <v>59</v>
      </c>
      <c r="B94" s="259" t="s">
        <v>60</v>
      </c>
      <c r="C94" s="260">
        <v>9152</v>
      </c>
      <c r="D94" s="261">
        <v>9332</v>
      </c>
      <c r="E94" s="215">
        <v>7306</v>
      </c>
      <c r="F94" s="262">
        <f t="shared" si="1"/>
        <v>0.7828975567938277</v>
      </c>
      <c r="G94" s="306"/>
      <c r="H94" s="305"/>
    </row>
    <row r="95" spans="1:8" ht="18" customHeight="1">
      <c r="A95" s="263" t="s">
        <v>61</v>
      </c>
      <c r="B95" s="264" t="s">
        <v>62</v>
      </c>
      <c r="C95" s="265">
        <v>1642</v>
      </c>
      <c r="D95" s="266">
        <v>2211</v>
      </c>
      <c r="E95" s="221">
        <v>1341</v>
      </c>
      <c r="F95" s="267">
        <f t="shared" si="1"/>
        <v>0.6065128900949797</v>
      </c>
      <c r="G95" s="306"/>
      <c r="H95" s="305"/>
    </row>
    <row r="96" spans="1:8" ht="18" customHeight="1">
      <c r="A96" s="263" t="s">
        <v>63</v>
      </c>
      <c r="B96" s="264" t="s">
        <v>64</v>
      </c>
      <c r="C96" s="265">
        <v>12347</v>
      </c>
      <c r="D96" s="266">
        <v>12840</v>
      </c>
      <c r="E96" s="221">
        <v>8393</v>
      </c>
      <c r="F96" s="267">
        <f t="shared" si="1"/>
        <v>0.6536604361370717</v>
      </c>
      <c r="G96" s="306"/>
      <c r="H96" s="305"/>
    </row>
    <row r="97" spans="1:8" ht="15.75">
      <c r="A97" s="263" t="s">
        <v>65</v>
      </c>
      <c r="B97" s="268" t="s">
        <v>66</v>
      </c>
      <c r="C97" s="265">
        <v>252</v>
      </c>
      <c r="D97" s="266">
        <v>322</v>
      </c>
      <c r="E97" s="221">
        <v>192</v>
      </c>
      <c r="F97" s="267">
        <f t="shared" si="1"/>
        <v>0.5962732919254659</v>
      </c>
      <c r="G97" s="306"/>
      <c r="H97" s="305"/>
    </row>
    <row r="98" spans="1:8" ht="15.75">
      <c r="A98" s="263" t="s">
        <v>67</v>
      </c>
      <c r="B98" s="269" t="s">
        <v>68</v>
      </c>
      <c r="C98" s="265">
        <v>607</v>
      </c>
      <c r="D98" s="266">
        <v>1048</v>
      </c>
      <c r="E98" s="221">
        <v>441</v>
      </c>
      <c r="F98" s="267">
        <f t="shared" si="1"/>
        <v>0.4208015267175573</v>
      </c>
      <c r="G98" s="306"/>
      <c r="H98" s="305"/>
    </row>
    <row r="99" spans="1:8" ht="22.5" customHeight="1">
      <c r="A99" s="263" t="s">
        <v>69</v>
      </c>
      <c r="B99" s="264" t="s">
        <v>291</v>
      </c>
      <c r="C99" s="265"/>
      <c r="D99" s="266">
        <v>40</v>
      </c>
      <c r="E99" s="221">
        <v>40</v>
      </c>
      <c r="F99" s="267">
        <f t="shared" si="1"/>
        <v>1</v>
      </c>
      <c r="G99" s="306"/>
      <c r="H99" s="305"/>
    </row>
    <row r="100" spans="1:8" ht="15.75">
      <c r="A100" s="263" t="s">
        <v>70</v>
      </c>
      <c r="B100" s="335" t="s">
        <v>292</v>
      </c>
      <c r="C100" s="265"/>
      <c r="D100" s="266"/>
      <c r="E100" s="221"/>
      <c r="F100" s="267"/>
      <c r="G100" s="306"/>
      <c r="H100" s="305"/>
    </row>
    <row r="101" spans="1:13" ht="31.5">
      <c r="A101" s="263" t="s">
        <v>71</v>
      </c>
      <c r="B101" s="271" t="s">
        <v>293</v>
      </c>
      <c r="C101" s="265"/>
      <c r="D101" s="266"/>
      <c r="E101" s="221"/>
      <c r="F101" s="267"/>
      <c r="G101" s="306"/>
      <c r="H101" s="305"/>
      <c r="J101" s="1"/>
      <c r="K101" s="1"/>
      <c r="M101" s="1"/>
    </row>
    <row r="102" spans="1:8" ht="31.5">
      <c r="A102" s="263" t="s">
        <v>72</v>
      </c>
      <c r="B102" s="271" t="s">
        <v>294</v>
      </c>
      <c r="C102" s="265"/>
      <c r="D102" s="266"/>
      <c r="E102" s="221"/>
      <c r="F102" s="267"/>
      <c r="G102" s="306"/>
      <c r="H102" s="305"/>
    </row>
    <row r="103" spans="1:8" ht="15.75">
      <c r="A103" s="263" t="s">
        <v>73</v>
      </c>
      <c r="B103" s="270" t="s">
        <v>295</v>
      </c>
      <c r="C103" s="265">
        <v>420</v>
      </c>
      <c r="D103" s="266"/>
      <c r="E103" s="221"/>
      <c r="F103" s="267">
        <v>0</v>
      </c>
      <c r="G103" s="306"/>
      <c r="H103" s="305"/>
    </row>
    <row r="104" spans="1:8" ht="15.75">
      <c r="A104" s="263" t="s">
        <v>74</v>
      </c>
      <c r="B104" s="335" t="s">
        <v>296</v>
      </c>
      <c r="C104" s="265"/>
      <c r="D104" s="266"/>
      <c r="E104" s="221"/>
      <c r="F104" s="267"/>
      <c r="G104" s="306"/>
      <c r="H104" s="305"/>
    </row>
    <row r="105" spans="1:8" ht="31.5">
      <c r="A105" s="263" t="s">
        <v>75</v>
      </c>
      <c r="B105" s="271" t="s">
        <v>297</v>
      </c>
      <c r="C105" s="265"/>
      <c r="D105" s="266"/>
      <c r="E105" s="221"/>
      <c r="F105" s="267"/>
      <c r="G105" s="306"/>
      <c r="H105" s="305"/>
    </row>
    <row r="106" spans="1:8" ht="15.75">
      <c r="A106" s="272" t="s">
        <v>298</v>
      </c>
      <c r="B106" s="273" t="s">
        <v>299</v>
      </c>
      <c r="C106" s="265"/>
      <c r="D106" s="266"/>
      <c r="E106" s="221"/>
      <c r="F106" s="267"/>
      <c r="G106" s="306"/>
      <c r="H106" s="305"/>
    </row>
    <row r="107" spans="1:8" ht="15.75">
      <c r="A107" s="263" t="s">
        <v>300</v>
      </c>
      <c r="B107" s="273" t="s">
        <v>301</v>
      </c>
      <c r="C107" s="265"/>
      <c r="D107" s="266"/>
      <c r="E107" s="221"/>
      <c r="F107" s="267"/>
      <c r="G107" s="306"/>
      <c r="H107" s="305"/>
    </row>
    <row r="108" spans="1:8" ht="16.5" thickBot="1">
      <c r="A108" s="274" t="s">
        <v>302</v>
      </c>
      <c r="B108" s="332" t="s">
        <v>303</v>
      </c>
      <c r="C108" s="275">
        <v>187</v>
      </c>
      <c r="D108" s="276"/>
      <c r="E108" s="227"/>
      <c r="F108" s="277">
        <v>0</v>
      </c>
      <c r="G108" s="306"/>
      <c r="H108" s="305"/>
    </row>
    <row r="109" spans="1:8" ht="16.5" thickBot="1">
      <c r="A109" s="205" t="s">
        <v>18</v>
      </c>
      <c r="B109" s="256" t="s">
        <v>365</v>
      </c>
      <c r="C109" s="208">
        <f>+C110+C112+C114</f>
        <v>5633</v>
      </c>
      <c r="D109" s="208">
        <f>+D110+D112+D114</f>
        <v>5642</v>
      </c>
      <c r="E109" s="209">
        <v>1116</v>
      </c>
      <c r="F109" s="257">
        <f>E109/D109</f>
        <v>0.1978021978021978</v>
      </c>
      <c r="G109" s="306"/>
      <c r="H109" s="305"/>
    </row>
    <row r="110" spans="1:8" ht="15.75">
      <c r="A110" s="278" t="s">
        <v>19</v>
      </c>
      <c r="B110" s="259" t="s">
        <v>159</v>
      </c>
      <c r="C110" s="260">
        <v>3605</v>
      </c>
      <c r="D110" s="261">
        <v>3614</v>
      </c>
      <c r="E110" s="215">
        <v>1082</v>
      </c>
      <c r="F110" s="262">
        <f>E110/D110</f>
        <v>0.2993912562257886</v>
      </c>
      <c r="G110" s="306"/>
      <c r="H110" s="305"/>
    </row>
    <row r="111" spans="1:8" ht="15.75">
      <c r="A111" s="278" t="s">
        <v>20</v>
      </c>
      <c r="B111" s="279" t="s">
        <v>304</v>
      </c>
      <c r="C111" s="265"/>
      <c r="D111" s="266"/>
      <c r="E111" s="221"/>
      <c r="F111" s="267"/>
      <c r="G111" s="306"/>
      <c r="H111" s="305"/>
    </row>
    <row r="112" spans="1:8" ht="15.75">
      <c r="A112" s="278" t="s">
        <v>21</v>
      </c>
      <c r="B112" s="279" t="s">
        <v>76</v>
      </c>
      <c r="C112" s="265">
        <v>2028</v>
      </c>
      <c r="D112" s="266">
        <v>2028</v>
      </c>
      <c r="E112" s="221">
        <v>34</v>
      </c>
      <c r="F112" s="267">
        <f>E112/D112</f>
        <v>0.016765285996055226</v>
      </c>
      <c r="G112" s="306"/>
      <c r="H112" s="305"/>
    </row>
    <row r="113" spans="1:8" ht="15.75">
      <c r="A113" s="278" t="s">
        <v>22</v>
      </c>
      <c r="B113" s="279" t="s">
        <v>305</v>
      </c>
      <c r="C113" s="265"/>
      <c r="D113" s="266"/>
      <c r="E113" s="221"/>
      <c r="F113" s="267"/>
      <c r="G113" s="306"/>
      <c r="H113" s="1"/>
    </row>
    <row r="114" spans="1:8" ht="15.75">
      <c r="A114" s="278" t="s">
        <v>23</v>
      </c>
      <c r="B114" s="280" t="s">
        <v>160</v>
      </c>
      <c r="C114" s="265"/>
      <c r="D114" s="266"/>
      <c r="E114" s="221"/>
      <c r="F114" s="267"/>
      <c r="G114" s="306"/>
      <c r="H114" s="305"/>
    </row>
    <row r="115" spans="1:8" ht="12.75" customHeight="1">
      <c r="A115" s="278" t="s">
        <v>24</v>
      </c>
      <c r="B115" s="333" t="s">
        <v>306</v>
      </c>
      <c r="C115" s="265"/>
      <c r="D115" s="266"/>
      <c r="E115" s="221"/>
      <c r="F115" s="267"/>
      <c r="G115" s="306"/>
      <c r="H115" s="305"/>
    </row>
    <row r="116" spans="1:8" ht="12.75" customHeight="1">
      <c r="A116" s="278" t="s">
        <v>77</v>
      </c>
      <c r="B116" s="281" t="s">
        <v>307</v>
      </c>
      <c r="C116" s="265"/>
      <c r="D116" s="266"/>
      <c r="E116" s="221"/>
      <c r="F116" s="267"/>
      <c r="G116" s="306"/>
      <c r="H116" s="305"/>
    </row>
    <row r="117" spans="1:8" ht="12.75" customHeight="1">
      <c r="A117" s="278" t="s">
        <v>78</v>
      </c>
      <c r="B117" s="271" t="s">
        <v>294</v>
      </c>
      <c r="C117" s="265"/>
      <c r="D117" s="266"/>
      <c r="E117" s="221"/>
      <c r="F117" s="267"/>
      <c r="G117" s="306"/>
      <c r="H117" s="305"/>
    </row>
    <row r="118" spans="1:8" ht="12.75" customHeight="1">
      <c r="A118" s="278" t="s">
        <v>79</v>
      </c>
      <c r="B118" s="271" t="s">
        <v>308</v>
      </c>
      <c r="C118" s="265"/>
      <c r="D118" s="266"/>
      <c r="E118" s="221"/>
      <c r="F118" s="267"/>
      <c r="G118" s="306"/>
      <c r="H118" s="1"/>
    </row>
    <row r="119" spans="1:8" ht="12.75" customHeight="1">
      <c r="A119" s="278" t="s">
        <v>80</v>
      </c>
      <c r="B119" s="334" t="s">
        <v>309</v>
      </c>
      <c r="C119" s="265"/>
      <c r="D119" s="266"/>
      <c r="E119" s="221"/>
      <c r="F119" s="267"/>
      <c r="G119" s="306"/>
      <c r="H119" s="305"/>
    </row>
    <row r="120" spans="1:8" ht="12.75" customHeight="1">
      <c r="A120" s="278" t="s">
        <v>310</v>
      </c>
      <c r="B120" s="271" t="s">
        <v>297</v>
      </c>
      <c r="C120" s="265"/>
      <c r="D120" s="266"/>
      <c r="E120" s="221"/>
      <c r="F120" s="267"/>
      <c r="G120" s="306"/>
      <c r="H120" s="305"/>
    </row>
    <row r="121" spans="1:8" ht="12.75" customHeight="1">
      <c r="A121" s="278" t="s">
        <v>311</v>
      </c>
      <c r="B121" s="271" t="s">
        <v>312</v>
      </c>
      <c r="C121" s="265"/>
      <c r="D121" s="266"/>
      <c r="E121" s="221"/>
      <c r="F121" s="267"/>
      <c r="G121" s="306"/>
      <c r="H121" s="305"/>
    </row>
    <row r="122" spans="1:8" ht="12.75" customHeight="1" thickBot="1">
      <c r="A122" s="272" t="s">
        <v>313</v>
      </c>
      <c r="B122" s="332" t="s">
        <v>314</v>
      </c>
      <c r="C122" s="275"/>
      <c r="D122" s="276"/>
      <c r="E122" s="227"/>
      <c r="F122" s="277"/>
      <c r="G122" s="306"/>
      <c r="H122" s="305"/>
    </row>
    <row r="123" spans="1:8" ht="12.75" customHeight="1" thickBot="1">
      <c r="A123" s="205" t="s">
        <v>25</v>
      </c>
      <c r="B123" s="282" t="s">
        <v>315</v>
      </c>
      <c r="C123" s="208">
        <f>+C124+C125</f>
        <v>0</v>
      </c>
      <c r="D123" s="283"/>
      <c r="E123" s="236"/>
      <c r="F123" s="257"/>
      <c r="G123" s="306"/>
      <c r="H123" s="305"/>
    </row>
    <row r="124" spans="1:8" ht="21" customHeight="1">
      <c r="A124" s="278" t="s">
        <v>26</v>
      </c>
      <c r="B124" s="259" t="s">
        <v>81</v>
      </c>
      <c r="C124" s="260"/>
      <c r="D124" s="261"/>
      <c r="E124" s="215"/>
      <c r="F124" s="262"/>
      <c r="G124" s="306"/>
      <c r="H124" s="305"/>
    </row>
    <row r="125" spans="1:8" ht="16.5" thickBot="1">
      <c r="A125" s="284" t="s">
        <v>27</v>
      </c>
      <c r="B125" s="279" t="s">
        <v>82</v>
      </c>
      <c r="C125" s="275"/>
      <c r="D125" s="276"/>
      <c r="E125" s="227"/>
      <c r="F125" s="277"/>
      <c r="G125" s="306"/>
      <c r="H125" s="305"/>
    </row>
    <row r="126" spans="1:8" ht="16.5" thickBot="1">
      <c r="A126" s="205" t="s">
        <v>32</v>
      </c>
      <c r="B126" s="285" t="s">
        <v>316</v>
      </c>
      <c r="C126" s="209">
        <f>+C93+C109+C123</f>
        <v>29633</v>
      </c>
      <c r="D126" s="209">
        <f>+D93+D109+D123</f>
        <v>31395</v>
      </c>
      <c r="E126" s="209">
        <v>18789</v>
      </c>
      <c r="F126" s="257">
        <f>E126/D126</f>
        <v>0.598471094123268</v>
      </c>
      <c r="G126" s="306"/>
      <c r="H126" s="305"/>
    </row>
    <row r="127" spans="1:8" ht="14.25" customHeight="1" thickBot="1">
      <c r="A127" s="206" t="s">
        <v>33</v>
      </c>
      <c r="B127" s="286" t="s">
        <v>317</v>
      </c>
      <c r="C127" s="209">
        <f>+C128+C129+C130</f>
        <v>0</v>
      </c>
      <c r="D127" s="237"/>
      <c r="E127" s="237"/>
      <c r="F127" s="257"/>
      <c r="G127" s="306"/>
      <c r="H127" s="305"/>
    </row>
    <row r="128" spans="1:8" ht="15.75">
      <c r="A128" s="278" t="s">
        <v>34</v>
      </c>
      <c r="B128" s="259" t="s">
        <v>318</v>
      </c>
      <c r="C128" s="260"/>
      <c r="D128" s="261"/>
      <c r="E128" s="215"/>
      <c r="F128" s="262"/>
      <c r="G128" s="306"/>
      <c r="H128" s="305"/>
    </row>
    <row r="129" spans="1:8" ht="15.75">
      <c r="A129" s="278" t="s">
        <v>35</v>
      </c>
      <c r="B129" s="259" t="s">
        <v>319</v>
      </c>
      <c r="C129" s="265"/>
      <c r="D129" s="266"/>
      <c r="E129" s="221"/>
      <c r="F129" s="267"/>
      <c r="G129" s="306"/>
      <c r="H129" s="305"/>
    </row>
    <row r="130" spans="1:8" ht="16.5" thickBot="1">
      <c r="A130" s="272" t="s">
        <v>36</v>
      </c>
      <c r="B130" s="287" t="s">
        <v>320</v>
      </c>
      <c r="C130" s="275"/>
      <c r="D130" s="276"/>
      <c r="E130" s="227"/>
      <c r="F130" s="277"/>
      <c r="G130" s="306"/>
      <c r="H130" s="305"/>
    </row>
    <row r="131" spans="1:8" ht="16.5" thickBot="1">
      <c r="A131" s="205" t="s">
        <v>42</v>
      </c>
      <c r="B131" s="282" t="s">
        <v>321</v>
      </c>
      <c r="C131" s="208">
        <f>+C132+C133+C134+C135</f>
        <v>0</v>
      </c>
      <c r="D131" s="237"/>
      <c r="E131" s="237"/>
      <c r="F131" s="257"/>
      <c r="G131" s="306"/>
      <c r="H131" s="305"/>
    </row>
    <row r="132" spans="1:8" ht="15.75">
      <c r="A132" s="278" t="s">
        <v>43</v>
      </c>
      <c r="B132" s="259" t="s">
        <v>322</v>
      </c>
      <c r="C132" s="260"/>
      <c r="D132" s="261"/>
      <c r="E132" s="215"/>
      <c r="F132" s="262"/>
      <c r="G132" s="306"/>
      <c r="H132" s="305"/>
    </row>
    <row r="133" spans="1:8" ht="15.75">
      <c r="A133" s="278" t="s">
        <v>44</v>
      </c>
      <c r="B133" s="259" t="s">
        <v>323</v>
      </c>
      <c r="C133" s="265"/>
      <c r="D133" s="266"/>
      <c r="E133" s="221"/>
      <c r="F133" s="267"/>
      <c r="G133" s="306"/>
      <c r="H133" s="305"/>
    </row>
    <row r="134" spans="1:8" ht="15.75">
      <c r="A134" s="278" t="s">
        <v>225</v>
      </c>
      <c r="B134" s="259" t="s">
        <v>324</v>
      </c>
      <c r="C134" s="265"/>
      <c r="D134" s="266"/>
      <c r="E134" s="221"/>
      <c r="F134" s="267"/>
      <c r="G134" s="306"/>
      <c r="H134" s="305"/>
    </row>
    <row r="135" spans="1:8" ht="16.5" thickBot="1">
      <c r="A135" s="272" t="s">
        <v>227</v>
      </c>
      <c r="B135" s="287" t="s">
        <v>325</v>
      </c>
      <c r="C135" s="275"/>
      <c r="D135" s="276"/>
      <c r="E135" s="227"/>
      <c r="F135" s="277"/>
      <c r="G135" s="306"/>
      <c r="H135" s="305"/>
    </row>
    <row r="136" spans="1:8" ht="16.5" thickBot="1">
      <c r="A136" s="205" t="s">
        <v>45</v>
      </c>
      <c r="B136" s="282" t="s">
        <v>326</v>
      </c>
      <c r="C136" s="231">
        <f>+C137+C138+C139+C140</f>
        <v>0</v>
      </c>
      <c r="D136" s="237"/>
      <c r="E136" s="237"/>
      <c r="F136" s="257"/>
      <c r="G136" s="306">
        <f aca="true" t="shared" si="2" ref="G136:G148">C136-E136-F136</f>
        <v>0</v>
      </c>
      <c r="H136" s="305"/>
    </row>
    <row r="137" spans="1:8" ht="15.75">
      <c r="A137" s="278" t="s">
        <v>46</v>
      </c>
      <c r="B137" s="259" t="s">
        <v>327</v>
      </c>
      <c r="C137" s="260"/>
      <c r="D137" s="261"/>
      <c r="E137" s="215"/>
      <c r="F137" s="262"/>
      <c r="G137" s="306">
        <f t="shared" si="2"/>
        <v>0</v>
      </c>
      <c r="H137" s="305"/>
    </row>
    <row r="138" spans="1:8" ht="15.75">
      <c r="A138" s="278" t="s">
        <v>47</v>
      </c>
      <c r="B138" s="259" t="s">
        <v>328</v>
      </c>
      <c r="C138" s="265"/>
      <c r="D138" s="266"/>
      <c r="E138" s="221"/>
      <c r="F138" s="267"/>
      <c r="G138" s="306">
        <f t="shared" si="2"/>
        <v>0</v>
      </c>
      <c r="H138" s="305"/>
    </row>
    <row r="139" spans="1:8" ht="15.75">
      <c r="A139" s="278" t="s">
        <v>234</v>
      </c>
      <c r="B139" s="259" t="s">
        <v>329</v>
      </c>
      <c r="C139" s="265"/>
      <c r="D139" s="266"/>
      <c r="E139" s="221"/>
      <c r="F139" s="267"/>
      <c r="G139" s="306">
        <f t="shared" si="2"/>
        <v>0</v>
      </c>
      <c r="H139" s="305"/>
    </row>
    <row r="140" spans="1:8" ht="16.5" thickBot="1">
      <c r="A140" s="272" t="s">
        <v>236</v>
      </c>
      <c r="B140" s="287" t="s">
        <v>330</v>
      </c>
      <c r="C140" s="275"/>
      <c r="D140" s="276"/>
      <c r="E140" s="227"/>
      <c r="F140" s="277"/>
      <c r="G140" s="306">
        <f t="shared" si="2"/>
        <v>0</v>
      </c>
      <c r="H140" s="305"/>
    </row>
    <row r="141" spans="1:8" ht="16.5" thickBot="1">
      <c r="A141" s="205" t="s">
        <v>48</v>
      </c>
      <c r="B141" s="282" t="s">
        <v>331</v>
      </c>
      <c r="C141" s="288">
        <f>+C142+C143+C144+C145</f>
        <v>0</v>
      </c>
      <c r="D141" s="283"/>
      <c r="E141" s="236"/>
      <c r="F141" s="257"/>
      <c r="G141" s="306">
        <f t="shared" si="2"/>
        <v>0</v>
      </c>
      <c r="H141" s="305"/>
    </row>
    <row r="142" spans="1:8" ht="15.75">
      <c r="A142" s="278" t="s">
        <v>49</v>
      </c>
      <c r="B142" s="259" t="s">
        <v>332</v>
      </c>
      <c r="C142" s="260"/>
      <c r="D142" s="261"/>
      <c r="E142" s="215"/>
      <c r="F142" s="262"/>
      <c r="G142" s="306">
        <f t="shared" si="2"/>
        <v>0</v>
      </c>
      <c r="H142" s="305"/>
    </row>
    <row r="143" spans="1:8" ht="15.75">
      <c r="A143" s="278" t="s">
        <v>50</v>
      </c>
      <c r="B143" s="259" t="s">
        <v>333</v>
      </c>
      <c r="C143" s="265"/>
      <c r="D143" s="266"/>
      <c r="E143" s="221"/>
      <c r="F143" s="267"/>
      <c r="G143" s="306">
        <f t="shared" si="2"/>
        <v>0</v>
      </c>
      <c r="H143" s="305"/>
    </row>
    <row r="144" spans="1:8" ht="15.75">
      <c r="A144" s="278" t="s">
        <v>125</v>
      </c>
      <c r="B144" s="259" t="s">
        <v>334</v>
      </c>
      <c r="C144" s="265"/>
      <c r="D144" s="266"/>
      <c r="E144" s="221"/>
      <c r="F144" s="267"/>
      <c r="G144" s="306">
        <f t="shared" si="2"/>
        <v>0</v>
      </c>
      <c r="H144" s="305"/>
    </row>
    <row r="145" spans="1:8" ht="16.5" thickBot="1">
      <c r="A145" s="278" t="s">
        <v>242</v>
      </c>
      <c r="B145" s="287" t="s">
        <v>335</v>
      </c>
      <c r="C145" s="275"/>
      <c r="D145" s="276"/>
      <c r="E145" s="227"/>
      <c r="F145" s="277"/>
      <c r="G145" s="306">
        <f t="shared" si="2"/>
        <v>0</v>
      </c>
      <c r="H145" s="305"/>
    </row>
    <row r="146" spans="1:8" ht="16.5" thickBot="1">
      <c r="A146" s="205" t="s">
        <v>51</v>
      </c>
      <c r="B146" s="282" t="s">
        <v>336</v>
      </c>
      <c r="C146" s="289">
        <f>+C127+C131+C136+C141</f>
        <v>0</v>
      </c>
      <c r="D146" s="237"/>
      <c r="E146" s="237"/>
      <c r="F146" s="257"/>
      <c r="G146" s="306">
        <f t="shared" si="2"/>
        <v>0</v>
      </c>
      <c r="H146" s="305"/>
    </row>
    <row r="147" spans="1:8" ht="16.5" thickBot="1">
      <c r="A147" s="290" t="s">
        <v>52</v>
      </c>
      <c r="B147" s="291" t="s">
        <v>337</v>
      </c>
      <c r="C147" s="292">
        <f>+C126+C146</f>
        <v>29633</v>
      </c>
      <c r="D147" s="292">
        <f>+D126+D146</f>
        <v>31395</v>
      </c>
      <c r="E147" s="293">
        <v>18789</v>
      </c>
      <c r="F147" s="294">
        <f>E147/D147</f>
        <v>0.598471094123268</v>
      </c>
      <c r="G147" s="305"/>
      <c r="H147" s="305"/>
    </row>
    <row r="148" spans="1:8" ht="15.75">
      <c r="A148" s="96"/>
      <c r="B148" s="96"/>
      <c r="C148" s="97"/>
      <c r="D148" s="192"/>
      <c r="E148" s="192"/>
      <c r="F148" s="193"/>
      <c r="G148" s="307">
        <f t="shared" si="2"/>
        <v>0</v>
      </c>
      <c r="H148" s="304"/>
    </row>
    <row r="149" spans="1:8" ht="15.75">
      <c r="A149" s="343" t="s">
        <v>338</v>
      </c>
      <c r="B149" s="343"/>
      <c r="C149" s="343"/>
      <c r="D149" s="192"/>
      <c r="E149" s="192"/>
      <c r="F149" s="193"/>
      <c r="G149" s="307"/>
      <c r="H149" s="304"/>
    </row>
    <row r="150" spans="1:8" ht="16.5" thickBot="1">
      <c r="A150" s="340" t="s">
        <v>100</v>
      </c>
      <c r="B150" s="340"/>
      <c r="C150" s="295" t="s">
        <v>162</v>
      </c>
      <c r="D150" s="192"/>
      <c r="E150" s="192"/>
      <c r="F150" s="193"/>
      <c r="G150" s="307"/>
      <c r="H150" s="304"/>
    </row>
    <row r="151" spans="1:8" ht="32.25" thickBot="1">
      <c r="A151" s="206">
        <v>1</v>
      </c>
      <c r="B151" s="296" t="s">
        <v>339</v>
      </c>
      <c r="C151" s="297">
        <f>+C63-C126</f>
        <v>-5769</v>
      </c>
      <c r="D151" s="192"/>
      <c r="E151" s="192"/>
      <c r="F151" s="193"/>
      <c r="G151" s="306"/>
      <c r="H151" s="305"/>
    </row>
    <row r="152" spans="1:8" ht="32.25" thickBot="1">
      <c r="A152" s="206" t="s">
        <v>18</v>
      </c>
      <c r="B152" s="296" t="s">
        <v>340</v>
      </c>
      <c r="C152" s="297">
        <f>+C86-C146</f>
        <v>5769</v>
      </c>
      <c r="D152" s="192"/>
      <c r="E152" s="192"/>
      <c r="F152" s="193"/>
      <c r="G152" s="306"/>
      <c r="H152" s="305"/>
    </row>
    <row r="153" spans="1:8" ht="15.75">
      <c r="A153" s="344"/>
      <c r="B153" s="344"/>
      <c r="C153" s="344"/>
      <c r="D153" s="192"/>
      <c r="E153" s="192"/>
      <c r="F153" s="193"/>
      <c r="G153" s="307"/>
      <c r="H153" s="304"/>
    </row>
    <row r="154" spans="1:8" ht="15.75">
      <c r="A154" s="341"/>
      <c r="B154" s="341"/>
      <c r="C154" s="298"/>
      <c r="D154" s="192"/>
      <c r="E154" s="192"/>
      <c r="F154" s="193"/>
      <c r="G154" s="307"/>
      <c r="H154" s="304"/>
    </row>
    <row r="155" spans="1:8" ht="15.75">
      <c r="A155" s="299"/>
      <c r="B155" s="94"/>
      <c r="C155" s="300"/>
      <c r="D155" s="192"/>
      <c r="E155" s="192"/>
      <c r="F155" s="193"/>
      <c r="G155" s="194"/>
      <c r="H155" s="192"/>
    </row>
    <row r="156" spans="1:8" ht="15.75">
      <c r="A156" s="299"/>
      <c r="B156" s="94"/>
      <c r="C156" s="300"/>
      <c r="D156" s="192"/>
      <c r="E156" s="192"/>
      <c r="F156" s="193"/>
      <c r="G156" s="194"/>
      <c r="H156" s="192"/>
    </row>
    <row r="157" spans="1:8" ht="15.75">
      <c r="A157" s="299"/>
      <c r="B157" s="94"/>
      <c r="C157" s="300"/>
      <c r="D157" s="192"/>
      <c r="E157" s="192"/>
      <c r="F157" s="193"/>
      <c r="G157" s="194"/>
      <c r="H157" s="192"/>
    </row>
    <row r="158" spans="1:8" ht="30.75" customHeight="1">
      <c r="A158" s="346"/>
      <c r="B158" s="347"/>
      <c r="C158" s="347"/>
      <c r="D158" s="192"/>
      <c r="E158" s="192"/>
      <c r="F158" s="193"/>
      <c r="G158" s="194"/>
      <c r="H158" s="192"/>
    </row>
    <row r="159" spans="1:8" ht="15.75">
      <c r="A159" s="348"/>
      <c r="B159" s="349"/>
      <c r="C159" s="300"/>
      <c r="D159" s="192"/>
      <c r="E159" s="192"/>
      <c r="F159" s="193"/>
      <c r="G159" s="194"/>
      <c r="H159" s="192"/>
    </row>
    <row r="160" spans="1:8" ht="15.75">
      <c r="A160" s="299"/>
      <c r="B160" s="301"/>
      <c r="C160" s="300"/>
      <c r="D160" s="192"/>
      <c r="E160" s="192"/>
      <c r="F160" s="193"/>
      <c r="G160" s="194"/>
      <c r="H160" s="192"/>
    </row>
    <row r="161" spans="1:8" ht="15.75">
      <c r="A161" s="299"/>
      <c r="B161" s="301"/>
      <c r="C161" s="300"/>
      <c r="D161" s="192"/>
      <c r="E161" s="192"/>
      <c r="F161" s="193"/>
      <c r="G161" s="194"/>
      <c r="H161" s="192"/>
    </row>
    <row r="162" spans="1:8" ht="15.75">
      <c r="A162" s="299"/>
      <c r="B162" s="301"/>
      <c r="C162" s="300"/>
      <c r="D162" s="192"/>
      <c r="E162" s="192"/>
      <c r="F162" s="193"/>
      <c r="G162" s="194"/>
      <c r="H162" s="192"/>
    </row>
    <row r="163" spans="1:8" ht="15.75">
      <c r="A163" s="299"/>
      <c r="B163" s="94"/>
      <c r="C163" s="300"/>
      <c r="D163" s="192"/>
      <c r="E163" s="192"/>
      <c r="F163" s="193"/>
      <c r="G163" s="192"/>
      <c r="H163" s="192"/>
    </row>
    <row r="164" spans="1:8" ht="15.75">
      <c r="A164" s="298"/>
      <c r="B164" s="298"/>
      <c r="C164" s="83"/>
      <c r="D164" s="192"/>
      <c r="E164" s="192"/>
      <c r="F164" s="193"/>
      <c r="G164" s="192"/>
      <c r="H164" s="192"/>
    </row>
    <row r="165" spans="1:8" ht="15.75">
      <c r="A165" s="345"/>
      <c r="B165" s="345"/>
      <c r="C165" s="345"/>
      <c r="D165" s="192"/>
      <c r="E165" s="192"/>
      <c r="F165" s="193"/>
      <c r="G165" s="192"/>
      <c r="H165" s="192"/>
    </row>
    <row r="166" spans="1:8" ht="15.75">
      <c r="A166" s="341"/>
      <c r="B166" s="341"/>
      <c r="C166" s="298"/>
      <c r="D166" s="192"/>
      <c r="E166" s="192"/>
      <c r="F166" s="193"/>
      <c r="G166" s="192"/>
      <c r="H166" s="192"/>
    </row>
    <row r="167" spans="1:3" ht="12.75">
      <c r="A167" s="38"/>
      <c r="B167" s="39"/>
      <c r="C167" s="84"/>
    </row>
    <row r="168" spans="1:3" ht="12.75">
      <c r="A168" s="85"/>
      <c r="B168" s="30"/>
      <c r="C168" s="86"/>
    </row>
    <row r="169" spans="1:3" ht="12.75">
      <c r="A169" s="85"/>
      <c r="B169" s="30"/>
      <c r="C169" s="86"/>
    </row>
    <row r="170" spans="1:3" ht="12.75">
      <c r="A170" s="85"/>
      <c r="B170" s="87"/>
      <c r="C170" s="86"/>
    </row>
    <row r="171" spans="1:3" ht="12.75">
      <c r="A171" s="85"/>
      <c r="B171" s="30"/>
      <c r="C171" s="86"/>
    </row>
    <row r="172" spans="1:3" ht="12.75">
      <c r="A172" s="85"/>
      <c r="B172" s="30"/>
      <c r="C172" s="86"/>
    </row>
    <row r="173" spans="1:3" ht="12.75">
      <c r="A173" s="85"/>
      <c r="B173" s="87"/>
      <c r="C173" s="86"/>
    </row>
  </sheetData>
  <mergeCells count="13">
    <mergeCell ref="A149:C149"/>
    <mergeCell ref="A150:B150"/>
    <mergeCell ref="A166:B166"/>
    <mergeCell ref="A153:C153"/>
    <mergeCell ref="A154:B154"/>
    <mergeCell ref="A165:C165"/>
    <mergeCell ref="A158:C158"/>
    <mergeCell ref="A159:B159"/>
    <mergeCell ref="A90:B90"/>
    <mergeCell ref="A1:C1"/>
    <mergeCell ref="A5:B5"/>
    <mergeCell ref="A4:C4"/>
    <mergeCell ref="A89:C89"/>
  </mergeCells>
  <printOptions/>
  <pageMargins left="0.75" right="0.75" top="1" bottom="1" header="0.5" footer="0.5"/>
  <pageSetup horizontalDpi="600" verticalDpi="600" orientation="portrait" paperSize="9" scale="46" r:id="rId1"/>
  <headerFooter alignWithMargins="0">
    <oddHeader>&amp;C
&amp;R&amp;"Times New Roman,Normál"1.1. melléklet a 3/2015(II.27) önkormányzati rendelethez&amp;"Arial,Normál"
</oddHeader>
  </headerFooter>
  <rowBreaks count="2" manualBreakCount="2">
    <brk id="87" max="255" man="1"/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6"/>
  <dimension ref="A1:H34"/>
  <sheetViews>
    <sheetView view="pageBreakPreview" zoomScaleNormal="130" zoomScaleSheetLayoutView="100" workbookViewId="0" topLeftCell="A1">
      <selection activeCell="H1" sqref="H1:H29"/>
    </sheetView>
  </sheetViews>
  <sheetFormatPr defaultColWidth="9.140625" defaultRowHeight="12.75"/>
  <cols>
    <col min="2" max="2" width="38.00390625" style="0" customWidth="1"/>
    <col min="3" max="3" width="17.57421875" style="157" customWidth="1"/>
    <col min="4" max="4" width="15.421875" style="0" customWidth="1"/>
    <col min="5" max="5" width="39.8515625" style="0" customWidth="1"/>
    <col min="6" max="7" width="16.57421875" style="0" customWidth="1"/>
  </cols>
  <sheetData>
    <row r="1" spans="1:8" ht="34.5" customHeight="1">
      <c r="A1" s="15"/>
      <c r="B1" s="50" t="s">
        <v>103</v>
      </c>
      <c r="C1" s="142"/>
      <c r="D1" s="51"/>
      <c r="E1" s="51"/>
      <c r="F1" s="51"/>
      <c r="G1" s="51"/>
      <c r="H1" s="352" t="s">
        <v>371</v>
      </c>
    </row>
    <row r="2" spans="1:8" ht="14.25" thickBot="1">
      <c r="A2" s="15"/>
      <c r="B2" s="25"/>
      <c r="C2" s="143"/>
      <c r="D2" s="15"/>
      <c r="E2" s="15"/>
      <c r="F2" s="52" t="s">
        <v>13</v>
      </c>
      <c r="G2" s="52"/>
      <c r="H2" s="352"/>
    </row>
    <row r="3" spans="1:8" ht="13.5" customHeight="1" thickBot="1">
      <c r="A3" s="350" t="s">
        <v>85</v>
      </c>
      <c r="B3" s="53" t="s">
        <v>16</v>
      </c>
      <c r="C3" s="177"/>
      <c r="D3" s="101"/>
      <c r="E3" s="53" t="s">
        <v>58</v>
      </c>
      <c r="F3" s="55"/>
      <c r="G3" s="103"/>
      <c r="H3" s="352"/>
    </row>
    <row r="4" spans="1:8" ht="20.25" customHeight="1" thickBot="1">
      <c r="A4" s="351"/>
      <c r="B4" s="3" t="s">
        <v>8</v>
      </c>
      <c r="C4" s="178" t="s">
        <v>164</v>
      </c>
      <c r="D4" s="113" t="s">
        <v>342</v>
      </c>
      <c r="E4" s="3" t="s">
        <v>8</v>
      </c>
      <c r="F4" s="136" t="s">
        <v>344</v>
      </c>
      <c r="G4" s="99" t="s">
        <v>342</v>
      </c>
      <c r="H4" s="352"/>
    </row>
    <row r="5" spans="1:8" ht="11.25" customHeight="1" thickBot="1">
      <c r="A5" s="56">
        <v>1</v>
      </c>
      <c r="B5" s="57">
        <v>2</v>
      </c>
      <c r="C5" s="179" t="s">
        <v>25</v>
      </c>
      <c r="D5" s="56" t="s">
        <v>32</v>
      </c>
      <c r="E5" s="122" t="s">
        <v>33</v>
      </c>
      <c r="F5" s="122" t="s">
        <v>42</v>
      </c>
      <c r="G5" s="56" t="s">
        <v>45</v>
      </c>
      <c r="H5" s="352"/>
    </row>
    <row r="6" spans="1:8" ht="12.75">
      <c r="A6" s="40" t="s">
        <v>17</v>
      </c>
      <c r="B6" s="41" t="s">
        <v>345</v>
      </c>
      <c r="C6" s="180">
        <v>9541</v>
      </c>
      <c r="D6" s="114">
        <v>7522</v>
      </c>
      <c r="E6" s="41" t="s">
        <v>101</v>
      </c>
      <c r="F6" s="106">
        <v>9152</v>
      </c>
      <c r="G6" s="114">
        <v>7306</v>
      </c>
      <c r="H6" s="352"/>
    </row>
    <row r="7" spans="1:8" ht="22.5">
      <c r="A7" s="42" t="s">
        <v>18</v>
      </c>
      <c r="B7" s="43" t="s">
        <v>346</v>
      </c>
      <c r="C7" s="181">
        <v>7145</v>
      </c>
      <c r="D7" s="111">
        <v>7594</v>
      </c>
      <c r="E7" s="43" t="s">
        <v>62</v>
      </c>
      <c r="F7" s="58">
        <v>1642</v>
      </c>
      <c r="G7" s="111">
        <v>1341</v>
      </c>
      <c r="H7" s="352"/>
    </row>
    <row r="8" spans="1:8" ht="12.75">
      <c r="A8" s="42" t="s">
        <v>25</v>
      </c>
      <c r="B8" s="43" t="s">
        <v>347</v>
      </c>
      <c r="C8" s="181"/>
      <c r="D8" s="111"/>
      <c r="E8" s="43" t="s">
        <v>134</v>
      </c>
      <c r="F8" s="58">
        <v>12347</v>
      </c>
      <c r="G8" s="111">
        <v>8393</v>
      </c>
      <c r="H8" s="352"/>
    </row>
    <row r="9" spans="1:8" ht="12.75">
      <c r="A9" s="42" t="s">
        <v>32</v>
      </c>
      <c r="B9" s="76" t="s">
        <v>104</v>
      </c>
      <c r="C9" s="181">
        <v>535</v>
      </c>
      <c r="D9" s="111">
        <v>288</v>
      </c>
      <c r="E9" s="43" t="s">
        <v>66</v>
      </c>
      <c r="F9" s="58">
        <v>252</v>
      </c>
      <c r="G9" s="111">
        <v>192</v>
      </c>
      <c r="H9" s="352"/>
    </row>
    <row r="10" spans="1:8" ht="12.75">
      <c r="A10" s="42" t="s">
        <v>33</v>
      </c>
      <c r="B10" s="43" t="s">
        <v>348</v>
      </c>
      <c r="C10" s="181">
        <v>0</v>
      </c>
      <c r="D10" s="111">
        <v>409</v>
      </c>
      <c r="E10" s="43" t="s">
        <v>68</v>
      </c>
      <c r="F10" s="58">
        <v>607</v>
      </c>
      <c r="G10" s="111">
        <v>441</v>
      </c>
      <c r="H10" s="352"/>
    </row>
    <row r="11" spans="1:8" ht="12.75">
      <c r="A11" s="42" t="s">
        <v>42</v>
      </c>
      <c r="B11" s="43" t="s">
        <v>349</v>
      </c>
      <c r="C11" s="181"/>
      <c r="D11" s="111"/>
      <c r="E11" s="43" t="s">
        <v>105</v>
      </c>
      <c r="F11" s="58"/>
      <c r="G11" s="111"/>
      <c r="H11" s="352"/>
    </row>
    <row r="12" spans="1:8" ht="12.75">
      <c r="A12" s="42" t="s">
        <v>45</v>
      </c>
      <c r="B12" s="43" t="s">
        <v>221</v>
      </c>
      <c r="C12" s="181">
        <v>3043</v>
      </c>
      <c r="D12" s="111">
        <v>1237</v>
      </c>
      <c r="E12" s="43"/>
      <c r="F12" s="58"/>
      <c r="G12" s="111"/>
      <c r="H12" s="352"/>
    </row>
    <row r="13" spans="1:8" ht="12.75">
      <c r="A13" s="42" t="s">
        <v>48</v>
      </c>
      <c r="B13" s="43"/>
      <c r="C13" s="181"/>
      <c r="D13" s="111"/>
      <c r="E13" s="32"/>
      <c r="F13" s="58"/>
      <c r="G13" s="111"/>
      <c r="H13" s="352"/>
    </row>
    <row r="14" spans="1:8" ht="13.5" thickBot="1">
      <c r="A14" s="42" t="s">
        <v>51</v>
      </c>
      <c r="B14" s="68" t="s">
        <v>135</v>
      </c>
      <c r="C14" s="181"/>
      <c r="D14" s="111"/>
      <c r="E14" s="32"/>
      <c r="F14" s="134"/>
      <c r="G14" s="115"/>
      <c r="H14" s="352"/>
    </row>
    <row r="15" spans="1:8" ht="13.5" thickBot="1">
      <c r="A15" s="46" t="s">
        <v>57</v>
      </c>
      <c r="B15" s="36" t="s">
        <v>136</v>
      </c>
      <c r="C15" s="182">
        <f>+C6+C7+C8+C9+C10+C12+C13+C14</f>
        <v>20264</v>
      </c>
      <c r="D15" s="117">
        <f>+D6+D7+D8+D9+D10+D12+D13+D14</f>
        <v>17050</v>
      </c>
      <c r="E15" s="125" t="s">
        <v>137</v>
      </c>
      <c r="F15" s="135">
        <f>SUM(F6:F14)</f>
        <v>24000</v>
      </c>
      <c r="G15" s="117">
        <f>SUM(G6:G14)</f>
        <v>17673</v>
      </c>
      <c r="H15" s="352"/>
    </row>
    <row r="16" spans="1:8" ht="22.5">
      <c r="A16" s="77" t="s">
        <v>108</v>
      </c>
      <c r="B16" s="63" t="s">
        <v>138</v>
      </c>
      <c r="C16" s="183">
        <v>3736</v>
      </c>
      <c r="D16" s="132">
        <v>3736</v>
      </c>
      <c r="E16" s="62" t="s">
        <v>92</v>
      </c>
      <c r="F16" s="131"/>
      <c r="G16" s="116"/>
      <c r="H16" s="352"/>
    </row>
    <row r="17" spans="1:8" ht="12.75">
      <c r="A17" s="78" t="s">
        <v>109</v>
      </c>
      <c r="B17" s="62" t="s">
        <v>139</v>
      </c>
      <c r="C17" s="184">
        <v>3736</v>
      </c>
      <c r="D17" s="112">
        <v>3736</v>
      </c>
      <c r="E17" s="62" t="s">
        <v>93</v>
      </c>
      <c r="F17" s="109"/>
      <c r="G17" s="112"/>
      <c r="H17" s="352"/>
    </row>
    <row r="18" spans="1:8" ht="12.75">
      <c r="A18" s="78" t="s">
        <v>110</v>
      </c>
      <c r="B18" s="62" t="s">
        <v>140</v>
      </c>
      <c r="C18" s="184"/>
      <c r="D18" s="112"/>
      <c r="E18" s="62" t="s">
        <v>94</v>
      </c>
      <c r="F18" s="109"/>
      <c r="G18" s="112"/>
      <c r="H18" s="352"/>
    </row>
    <row r="19" spans="1:8" ht="12.75">
      <c r="A19" s="78" t="s">
        <v>111</v>
      </c>
      <c r="B19" s="62" t="s">
        <v>141</v>
      </c>
      <c r="C19" s="184"/>
      <c r="D19" s="112"/>
      <c r="E19" s="62" t="s">
        <v>95</v>
      </c>
      <c r="F19" s="109"/>
      <c r="G19" s="112"/>
      <c r="H19" s="352"/>
    </row>
    <row r="20" spans="1:8" ht="12.75">
      <c r="A20" s="78" t="s">
        <v>112</v>
      </c>
      <c r="B20" s="62" t="s">
        <v>142</v>
      </c>
      <c r="C20" s="184"/>
      <c r="D20" s="133"/>
      <c r="E20" s="63" t="s">
        <v>133</v>
      </c>
      <c r="F20" s="109"/>
      <c r="G20" s="112"/>
      <c r="H20" s="352"/>
    </row>
    <row r="21" spans="1:8" ht="12.75">
      <c r="A21" s="78" t="s">
        <v>113</v>
      </c>
      <c r="B21" s="62" t="s">
        <v>143</v>
      </c>
      <c r="C21" s="185">
        <f>+C22+C23</f>
        <v>0</v>
      </c>
      <c r="D21" s="130"/>
      <c r="E21" s="62" t="s">
        <v>96</v>
      </c>
      <c r="F21" s="109"/>
      <c r="G21" s="112"/>
      <c r="H21" s="352"/>
    </row>
    <row r="22" spans="1:8" ht="12.75">
      <c r="A22" s="77" t="s">
        <v>114</v>
      </c>
      <c r="B22" s="63" t="s">
        <v>130</v>
      </c>
      <c r="C22" s="186"/>
      <c r="D22" s="133"/>
      <c r="E22" s="41" t="s">
        <v>97</v>
      </c>
      <c r="F22" s="131"/>
      <c r="G22" s="112"/>
      <c r="H22" s="352"/>
    </row>
    <row r="23" spans="1:8" ht="13.5" thickBot="1">
      <c r="A23" s="78" t="s">
        <v>115</v>
      </c>
      <c r="B23" s="62" t="s">
        <v>350</v>
      </c>
      <c r="C23" s="184"/>
      <c r="D23" s="112"/>
      <c r="E23" s="32"/>
      <c r="F23" s="109"/>
      <c r="G23" s="112"/>
      <c r="H23" s="352"/>
    </row>
    <row r="24" spans="1:8" ht="21.75" thickBot="1">
      <c r="A24" s="46" t="s">
        <v>116</v>
      </c>
      <c r="B24" s="36" t="s">
        <v>144</v>
      </c>
      <c r="C24" s="182">
        <f>+C16+C21</f>
        <v>3736</v>
      </c>
      <c r="D24" s="117">
        <f>+D16+D21</f>
        <v>3736</v>
      </c>
      <c r="E24" s="36" t="s">
        <v>145</v>
      </c>
      <c r="F24" s="137">
        <f>SUM(F16:F23)</f>
        <v>0</v>
      </c>
      <c r="G24" s="138"/>
      <c r="H24" s="352"/>
    </row>
    <row r="25" spans="1:8" ht="13.5" thickBot="1">
      <c r="A25" s="46" t="s">
        <v>117</v>
      </c>
      <c r="B25" s="48" t="s">
        <v>351</v>
      </c>
      <c r="C25" s="182">
        <f>+C15+C24</f>
        <v>24000</v>
      </c>
      <c r="D25" s="117">
        <f>+D15+D24</f>
        <v>20786</v>
      </c>
      <c r="E25" s="126" t="s">
        <v>352</v>
      </c>
      <c r="F25" s="135">
        <f>+F15+F24</f>
        <v>24000</v>
      </c>
      <c r="G25" s="117">
        <f>+G15+G24</f>
        <v>17673</v>
      </c>
      <c r="H25" s="352"/>
    </row>
    <row r="26" spans="1:8" ht="13.5" thickBot="1">
      <c r="A26" s="46" t="s">
        <v>118</v>
      </c>
      <c r="B26" s="36" t="s">
        <v>122</v>
      </c>
      <c r="C26" s="187">
        <v>3736</v>
      </c>
      <c r="D26" s="118">
        <f>D15-G15</f>
        <v>-623</v>
      </c>
      <c r="E26" s="127" t="s">
        <v>123</v>
      </c>
      <c r="F26" s="191"/>
      <c r="G26" s="118"/>
      <c r="H26" s="352"/>
    </row>
    <row r="27" spans="1:8" ht="13.5" thickBot="1">
      <c r="A27" s="46" t="s">
        <v>119</v>
      </c>
      <c r="B27" s="49" t="s">
        <v>146</v>
      </c>
      <c r="C27" s="155"/>
      <c r="D27" s="119"/>
      <c r="E27" s="49" t="s">
        <v>147</v>
      </c>
      <c r="F27" s="140"/>
      <c r="G27" s="119">
        <f>D24+D26</f>
        <v>3113</v>
      </c>
      <c r="H27" s="352"/>
    </row>
    <row r="28" spans="1:8" ht="13.5" thickBot="1">
      <c r="A28" s="46" t="s">
        <v>120</v>
      </c>
      <c r="B28" s="49"/>
      <c r="C28" s="155"/>
      <c r="D28" s="119"/>
      <c r="E28" s="127"/>
      <c r="F28" s="140"/>
      <c r="G28" s="119"/>
      <c r="H28" s="352"/>
    </row>
    <row r="29" spans="1:8" ht="13.5" thickBot="1">
      <c r="A29" s="46" t="s">
        <v>121</v>
      </c>
      <c r="B29" s="49"/>
      <c r="C29" s="155"/>
      <c r="D29" s="119"/>
      <c r="E29" s="49"/>
      <c r="F29" s="139"/>
      <c r="G29" s="120"/>
      <c r="H29" s="352"/>
    </row>
    <row r="30" spans="1:8" ht="12.75">
      <c r="A30" s="69"/>
      <c r="B30" s="72"/>
      <c r="C30" s="188"/>
      <c r="D30" s="71"/>
      <c r="E30" s="72"/>
      <c r="F30" s="71"/>
      <c r="G30" s="71"/>
      <c r="H30" s="75"/>
    </row>
    <row r="31" spans="1:8" ht="12.75">
      <c r="A31" s="69"/>
      <c r="B31" s="70"/>
      <c r="C31" s="189"/>
      <c r="D31" s="73"/>
      <c r="E31" s="70"/>
      <c r="F31" s="73"/>
      <c r="G31" s="73"/>
      <c r="H31" s="75"/>
    </row>
    <row r="32" spans="1:8" ht="12.75">
      <c r="A32" s="69"/>
      <c r="B32" s="69"/>
      <c r="C32" s="190"/>
      <c r="D32" s="74"/>
      <c r="E32" s="69"/>
      <c r="F32" s="74"/>
      <c r="G32" s="74"/>
      <c r="H32" s="75"/>
    </row>
    <row r="33" spans="1:8" ht="12.75">
      <c r="A33" s="69"/>
      <c r="B33" s="69"/>
      <c r="C33" s="190"/>
      <c r="D33" s="74"/>
      <c r="E33" s="69"/>
      <c r="F33" s="74"/>
      <c r="G33" s="74"/>
      <c r="H33" s="75"/>
    </row>
    <row r="34" spans="1:8" ht="12.75">
      <c r="A34" s="69"/>
      <c r="B34" s="69"/>
      <c r="C34" s="190"/>
      <c r="D34" s="74"/>
      <c r="E34" s="69"/>
      <c r="F34" s="74"/>
      <c r="G34" s="74"/>
      <c r="H34" s="75"/>
    </row>
  </sheetData>
  <sheetProtection/>
  <mergeCells count="2">
    <mergeCell ref="A3:A4"/>
    <mergeCell ref="H1:H29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7"/>
  <dimension ref="A1:H40"/>
  <sheetViews>
    <sheetView view="pageBreakPreview" zoomScaleNormal="130" zoomScaleSheetLayoutView="100" workbookViewId="0" topLeftCell="A1">
      <selection activeCell="H1" sqref="H1:H36"/>
    </sheetView>
  </sheetViews>
  <sheetFormatPr defaultColWidth="9.140625" defaultRowHeight="12.75"/>
  <cols>
    <col min="1" max="1" width="7.140625" style="0" customWidth="1"/>
    <col min="2" max="2" width="49.00390625" style="0" customWidth="1"/>
    <col min="3" max="3" width="13.28125" style="0" customWidth="1"/>
    <col min="4" max="4" width="13.28125" style="157" customWidth="1"/>
    <col min="5" max="5" width="45.7109375" style="0" customWidth="1"/>
    <col min="6" max="6" width="13.7109375" style="0" customWidth="1"/>
    <col min="7" max="7" width="13.7109375" style="157" customWidth="1"/>
    <col min="8" max="8" width="4.140625" style="0" customWidth="1"/>
  </cols>
  <sheetData>
    <row r="1" spans="1:8" ht="31.5" customHeight="1">
      <c r="A1" s="15"/>
      <c r="B1" s="50" t="s">
        <v>124</v>
      </c>
      <c r="C1" s="51"/>
      <c r="D1" s="142"/>
      <c r="E1" s="51"/>
      <c r="F1" s="51"/>
      <c r="G1" s="142"/>
      <c r="H1" s="353" t="s">
        <v>372</v>
      </c>
    </row>
    <row r="2" spans="1:8" ht="12.75" customHeight="1" thickBot="1">
      <c r="A2" s="15"/>
      <c r="B2" s="25"/>
      <c r="C2" s="15"/>
      <c r="D2" s="143"/>
      <c r="E2" s="15"/>
      <c r="F2" s="52" t="s">
        <v>13</v>
      </c>
      <c r="G2" s="158"/>
      <c r="H2" s="353"/>
    </row>
    <row r="3" spans="1:8" ht="21" customHeight="1" thickBot="1">
      <c r="A3" s="65" t="s">
        <v>85</v>
      </c>
      <c r="B3" s="53" t="s">
        <v>16</v>
      </c>
      <c r="C3" s="54"/>
      <c r="D3" s="144"/>
      <c r="E3" s="53" t="s">
        <v>58</v>
      </c>
      <c r="F3" s="55"/>
      <c r="G3" s="159"/>
      <c r="H3" s="353"/>
    </row>
    <row r="4" spans="1:8" ht="23.25" customHeight="1" thickBot="1">
      <c r="A4" s="66"/>
      <c r="B4" s="121" t="s">
        <v>8</v>
      </c>
      <c r="C4" s="113" t="s">
        <v>164</v>
      </c>
      <c r="D4" s="145" t="s">
        <v>342</v>
      </c>
      <c r="E4" s="3" t="s">
        <v>8</v>
      </c>
      <c r="F4" s="104" t="s">
        <v>164</v>
      </c>
      <c r="G4" s="160" t="s">
        <v>342</v>
      </c>
      <c r="H4" s="353"/>
    </row>
    <row r="5" spans="1:8" ht="13.5" customHeight="1" thickBot="1">
      <c r="A5" s="56">
        <v>1</v>
      </c>
      <c r="B5" s="122">
        <v>2</v>
      </c>
      <c r="C5" s="56">
        <v>3</v>
      </c>
      <c r="D5" s="146">
        <v>4</v>
      </c>
      <c r="E5" s="57">
        <v>6</v>
      </c>
      <c r="F5" s="105">
        <v>7</v>
      </c>
      <c r="G5" s="161">
        <v>8</v>
      </c>
      <c r="H5" s="353"/>
    </row>
    <row r="6" spans="1:8" ht="12.75">
      <c r="A6" s="40" t="s">
        <v>17</v>
      </c>
      <c r="B6" s="41" t="s">
        <v>353</v>
      </c>
      <c r="C6" s="114">
        <v>3600</v>
      </c>
      <c r="D6" s="147">
        <v>0</v>
      </c>
      <c r="E6" s="41" t="s">
        <v>159</v>
      </c>
      <c r="F6" s="106">
        <v>3605</v>
      </c>
      <c r="G6" s="162">
        <v>1082</v>
      </c>
      <c r="H6" s="353"/>
    </row>
    <row r="7" spans="1:8" ht="15.75" customHeight="1">
      <c r="A7" s="42" t="s">
        <v>18</v>
      </c>
      <c r="B7" s="43" t="s">
        <v>354</v>
      </c>
      <c r="C7" s="111"/>
      <c r="D7" s="141"/>
      <c r="E7" s="43" t="s">
        <v>359</v>
      </c>
      <c r="F7" s="58"/>
      <c r="G7" s="163"/>
      <c r="H7" s="353"/>
    </row>
    <row r="8" spans="1:8" ht="12.75">
      <c r="A8" s="42" t="s">
        <v>25</v>
      </c>
      <c r="B8" s="43" t="s">
        <v>355</v>
      </c>
      <c r="C8" s="111"/>
      <c r="D8" s="141"/>
      <c r="E8" s="43" t="s">
        <v>76</v>
      </c>
      <c r="F8" s="58">
        <v>2028</v>
      </c>
      <c r="G8" s="163">
        <v>34</v>
      </c>
      <c r="H8" s="353"/>
    </row>
    <row r="9" spans="1:8" ht="12.75">
      <c r="A9" s="42" t="s">
        <v>32</v>
      </c>
      <c r="B9" s="43" t="s">
        <v>356</v>
      </c>
      <c r="C9" s="111"/>
      <c r="D9" s="141"/>
      <c r="E9" s="43" t="s">
        <v>360</v>
      </c>
      <c r="F9" s="58"/>
      <c r="G9" s="163"/>
      <c r="H9" s="353"/>
    </row>
    <row r="10" spans="1:8" ht="12.75">
      <c r="A10" s="42" t="s">
        <v>33</v>
      </c>
      <c r="B10" s="43" t="s">
        <v>357</v>
      </c>
      <c r="C10" s="111"/>
      <c r="D10" s="141"/>
      <c r="E10" s="43" t="s">
        <v>160</v>
      </c>
      <c r="F10" s="58"/>
      <c r="G10" s="163"/>
      <c r="H10" s="353"/>
    </row>
    <row r="11" spans="1:8" ht="12.75">
      <c r="A11" s="42" t="s">
        <v>42</v>
      </c>
      <c r="B11" s="43" t="s">
        <v>358</v>
      </c>
      <c r="C11" s="111"/>
      <c r="D11" s="148">
        <v>2950</v>
      </c>
      <c r="E11" s="32"/>
      <c r="F11" s="58"/>
      <c r="G11" s="163"/>
      <c r="H11" s="353"/>
    </row>
    <row r="12" spans="1:8" ht="12.75">
      <c r="A12" s="42" t="s">
        <v>45</v>
      </c>
      <c r="B12" s="123"/>
      <c r="C12" s="111"/>
      <c r="D12" s="141"/>
      <c r="E12" s="59"/>
      <c r="F12" s="58"/>
      <c r="G12" s="163"/>
      <c r="H12" s="353"/>
    </row>
    <row r="13" spans="1:8" ht="12.75">
      <c r="A13" s="42" t="s">
        <v>48</v>
      </c>
      <c r="B13" s="123"/>
      <c r="C13" s="111"/>
      <c r="D13" s="141"/>
      <c r="E13" s="60"/>
      <c r="F13" s="58"/>
      <c r="G13" s="163"/>
      <c r="H13" s="353"/>
    </row>
    <row r="14" spans="1:8" ht="16.5" customHeight="1">
      <c r="A14" s="42" t="s">
        <v>51</v>
      </c>
      <c r="B14" s="124"/>
      <c r="C14" s="111"/>
      <c r="D14" s="148"/>
      <c r="E14" s="59"/>
      <c r="F14" s="58"/>
      <c r="G14" s="163"/>
      <c r="H14" s="353"/>
    </row>
    <row r="15" spans="1:8" ht="26.25" customHeight="1">
      <c r="A15" s="42" t="s">
        <v>52</v>
      </c>
      <c r="B15" s="123"/>
      <c r="C15" s="111"/>
      <c r="D15" s="148"/>
      <c r="E15" s="59"/>
      <c r="F15" s="58"/>
      <c r="G15" s="163"/>
      <c r="H15" s="353"/>
    </row>
    <row r="16" spans="1:8" ht="13.5" customHeight="1">
      <c r="A16" s="42" t="s">
        <v>53</v>
      </c>
      <c r="B16" s="123"/>
      <c r="C16" s="111"/>
      <c r="D16" s="148"/>
      <c r="E16" s="43"/>
      <c r="F16" s="58"/>
      <c r="G16" s="163"/>
      <c r="H16" s="353"/>
    </row>
    <row r="17" spans="1:8" ht="14.25" customHeight="1" thickBot="1">
      <c r="A17" s="44" t="s">
        <v>56</v>
      </c>
      <c r="B17" s="76"/>
      <c r="C17" s="128"/>
      <c r="D17" s="149"/>
      <c r="E17" s="45"/>
      <c r="F17" s="61"/>
      <c r="G17" s="164"/>
      <c r="H17" s="353"/>
    </row>
    <row r="18" spans="1:8" ht="21" customHeight="1" thickBot="1">
      <c r="A18" s="46" t="s">
        <v>57</v>
      </c>
      <c r="B18" s="125" t="s">
        <v>106</v>
      </c>
      <c r="C18" s="117">
        <f>+C6+C7+C8+C9+C10+C11+C12+C13+C15+C16+C17</f>
        <v>3600</v>
      </c>
      <c r="D18" s="117">
        <f>+D6+D7+D8+D9+D10+D11+D12+D13+D15+D16+D17</f>
        <v>2950</v>
      </c>
      <c r="E18" s="36" t="s">
        <v>107</v>
      </c>
      <c r="F18" s="107">
        <f>+F6+F7+F8+F16+F17</f>
        <v>5633</v>
      </c>
      <c r="G18" s="117">
        <f>+G6+G7+G8+G16+G17</f>
        <v>1116</v>
      </c>
      <c r="H18" s="353"/>
    </row>
    <row r="19" spans="1:8" ht="12.75">
      <c r="A19" s="47" t="s">
        <v>108</v>
      </c>
      <c r="B19" s="170" t="s">
        <v>148</v>
      </c>
      <c r="C19" s="129">
        <v>2033</v>
      </c>
      <c r="D19" s="150">
        <v>2033</v>
      </c>
      <c r="E19" s="64" t="s">
        <v>92</v>
      </c>
      <c r="F19" s="108"/>
      <c r="G19" s="166"/>
      <c r="H19" s="353"/>
    </row>
    <row r="20" spans="1:8" ht="14.25" customHeight="1">
      <c r="A20" s="42" t="s">
        <v>109</v>
      </c>
      <c r="B20" s="171" t="s">
        <v>126</v>
      </c>
      <c r="C20" s="112">
        <v>2033</v>
      </c>
      <c r="D20" s="151">
        <v>2033</v>
      </c>
      <c r="E20" s="62" t="s">
        <v>98</v>
      </c>
      <c r="F20" s="109"/>
      <c r="G20" s="167"/>
      <c r="H20" s="353"/>
    </row>
    <row r="21" spans="1:8" ht="12.75">
      <c r="A21" s="47" t="s">
        <v>110</v>
      </c>
      <c r="B21" s="171" t="s">
        <v>149</v>
      </c>
      <c r="C21" s="112"/>
      <c r="D21" s="151"/>
      <c r="E21" s="62" t="s">
        <v>94</v>
      </c>
      <c r="F21" s="109"/>
      <c r="G21" s="167"/>
      <c r="H21" s="353"/>
    </row>
    <row r="22" spans="1:8" ht="13.5" customHeight="1">
      <c r="A22" s="42" t="s">
        <v>111</v>
      </c>
      <c r="B22" s="171" t="s">
        <v>150</v>
      </c>
      <c r="C22" s="112"/>
      <c r="D22" s="151"/>
      <c r="E22" s="62" t="s">
        <v>95</v>
      </c>
      <c r="F22" s="109"/>
      <c r="G22" s="167"/>
      <c r="H22" s="353"/>
    </row>
    <row r="23" spans="1:8" ht="12.75">
      <c r="A23" s="47" t="s">
        <v>112</v>
      </c>
      <c r="B23" s="171" t="s">
        <v>127</v>
      </c>
      <c r="C23" s="112"/>
      <c r="D23" s="152"/>
      <c r="E23" s="62" t="s">
        <v>133</v>
      </c>
      <c r="F23" s="109"/>
      <c r="G23" s="167"/>
      <c r="H23" s="353"/>
    </row>
    <row r="24" spans="1:8" ht="15.75" customHeight="1">
      <c r="A24" s="42" t="s">
        <v>113</v>
      </c>
      <c r="B24" s="172" t="s">
        <v>128</v>
      </c>
      <c r="C24" s="112"/>
      <c r="D24" s="151"/>
      <c r="E24" s="62" t="s">
        <v>99</v>
      </c>
      <c r="F24" s="109"/>
      <c r="G24" s="167"/>
      <c r="H24" s="353"/>
    </row>
    <row r="25" spans="1:8" ht="12.75">
      <c r="A25" s="47" t="s">
        <v>114</v>
      </c>
      <c r="B25" s="173" t="s">
        <v>151</v>
      </c>
      <c r="C25" s="130">
        <f>+C26+C27+C28+C29+C30</f>
        <v>0</v>
      </c>
      <c r="D25" s="150"/>
      <c r="E25" s="62" t="s">
        <v>97</v>
      </c>
      <c r="F25" s="109"/>
      <c r="G25" s="167"/>
      <c r="H25" s="353"/>
    </row>
    <row r="26" spans="1:8" ht="16.5" customHeight="1">
      <c r="A26" s="42" t="s">
        <v>115</v>
      </c>
      <c r="B26" s="172" t="s">
        <v>129</v>
      </c>
      <c r="C26" s="112"/>
      <c r="D26" s="153"/>
      <c r="E26" s="62" t="s">
        <v>361</v>
      </c>
      <c r="F26" s="109"/>
      <c r="G26" s="167"/>
      <c r="H26" s="353"/>
    </row>
    <row r="27" spans="1:8" ht="12.75">
      <c r="A27" s="47" t="s">
        <v>116</v>
      </c>
      <c r="B27" s="172" t="s">
        <v>130</v>
      </c>
      <c r="C27" s="112"/>
      <c r="D27" s="153"/>
      <c r="E27" s="176"/>
      <c r="F27" s="109"/>
      <c r="G27" s="167"/>
      <c r="H27" s="353"/>
    </row>
    <row r="28" spans="1:8" ht="15" customHeight="1">
      <c r="A28" s="42" t="s">
        <v>117</v>
      </c>
      <c r="B28" s="171" t="s">
        <v>152</v>
      </c>
      <c r="C28" s="112"/>
      <c r="D28" s="153"/>
      <c r="E28" s="31"/>
      <c r="F28" s="109"/>
      <c r="G28" s="167"/>
      <c r="H28" s="353"/>
    </row>
    <row r="29" spans="1:8" ht="12.75">
      <c r="A29" s="47" t="s">
        <v>118</v>
      </c>
      <c r="B29" s="174" t="s">
        <v>131</v>
      </c>
      <c r="C29" s="112"/>
      <c r="D29" s="151"/>
      <c r="E29" s="32"/>
      <c r="F29" s="109"/>
      <c r="G29" s="167"/>
      <c r="H29" s="353"/>
    </row>
    <row r="30" spans="1:8" ht="15" customHeight="1" thickBot="1">
      <c r="A30" s="42" t="s">
        <v>119</v>
      </c>
      <c r="B30" s="175" t="s">
        <v>132</v>
      </c>
      <c r="C30" s="112"/>
      <c r="D30" s="153"/>
      <c r="E30" s="31"/>
      <c r="F30" s="109"/>
      <c r="G30" s="168"/>
      <c r="H30" s="353"/>
    </row>
    <row r="31" spans="1:8" ht="21.75" customHeight="1" thickBot="1">
      <c r="A31" s="46" t="s">
        <v>120</v>
      </c>
      <c r="B31" s="125" t="s">
        <v>153</v>
      </c>
      <c r="C31" s="117">
        <f>+C19+C25</f>
        <v>2033</v>
      </c>
      <c r="D31" s="165">
        <f>+D19+D25</f>
        <v>2033</v>
      </c>
      <c r="E31" s="36" t="s">
        <v>161</v>
      </c>
      <c r="F31" s="107">
        <f>SUM(F19:F30)</f>
        <v>0</v>
      </c>
      <c r="G31" s="165"/>
      <c r="H31" s="353"/>
    </row>
    <row r="32" spans="1:8" ht="17.25" customHeight="1" thickBot="1">
      <c r="A32" s="46" t="s">
        <v>121</v>
      </c>
      <c r="B32" s="126" t="s">
        <v>156</v>
      </c>
      <c r="C32" s="117">
        <f>+C18+C31</f>
        <v>5633</v>
      </c>
      <c r="D32" s="165">
        <f>+D18+D31</f>
        <v>4983</v>
      </c>
      <c r="E32" s="48" t="s">
        <v>5</v>
      </c>
      <c r="F32" s="107">
        <f>+F18+F31</f>
        <v>5633</v>
      </c>
      <c r="G32" s="107">
        <f>+G18+G31</f>
        <v>1116</v>
      </c>
      <c r="H32" s="353"/>
    </row>
    <row r="33" spans="1:8" ht="14.25" customHeight="1" thickBot="1">
      <c r="A33" s="46" t="s">
        <v>154</v>
      </c>
      <c r="B33" s="125"/>
      <c r="C33" s="118"/>
      <c r="D33" s="154"/>
      <c r="E33" s="36"/>
      <c r="F33" s="110"/>
      <c r="G33" s="169"/>
      <c r="H33" s="353"/>
    </row>
    <row r="34" spans="1:8" ht="15.75" customHeight="1" thickBot="1">
      <c r="A34" s="46" t="s">
        <v>155</v>
      </c>
      <c r="B34" s="127" t="s">
        <v>156</v>
      </c>
      <c r="C34" s="119">
        <v>5633</v>
      </c>
      <c r="D34" s="119">
        <f>+D32+D33</f>
        <v>4983</v>
      </c>
      <c r="E34" s="49" t="s">
        <v>5</v>
      </c>
      <c r="F34" s="102"/>
      <c r="G34" s="102">
        <f>+G32+G33</f>
        <v>1116</v>
      </c>
      <c r="H34" s="353"/>
    </row>
    <row r="35" spans="1:8" ht="18.75" customHeight="1" thickBot="1">
      <c r="A35" s="46" t="s">
        <v>157</v>
      </c>
      <c r="B35" s="127" t="s">
        <v>122</v>
      </c>
      <c r="C35" s="119"/>
      <c r="D35" s="155"/>
      <c r="E35" s="49" t="s">
        <v>123</v>
      </c>
      <c r="F35" s="102" t="str">
        <f>IF(C18-F18&gt;0,C18-F18,"-")</f>
        <v>-</v>
      </c>
      <c r="G35" s="119">
        <f>D18-G18</f>
        <v>1834</v>
      </c>
      <c r="H35" s="353"/>
    </row>
    <row r="36" spans="1:8" ht="13.5" customHeight="1" thickBot="1">
      <c r="A36" s="46" t="s">
        <v>158</v>
      </c>
      <c r="B36" s="127" t="s">
        <v>146</v>
      </c>
      <c r="C36" s="119"/>
      <c r="D36" s="155"/>
      <c r="E36" s="49" t="s">
        <v>147</v>
      </c>
      <c r="F36" s="102" t="str">
        <f>IF(C18+C19-F32&gt;0,C18+C19-F32,"-")</f>
        <v>-</v>
      </c>
      <c r="G36" s="120">
        <f>D31+G35</f>
        <v>3867</v>
      </c>
      <c r="H36" s="353"/>
    </row>
    <row r="37" spans="1:8" ht="12.75">
      <c r="A37" s="67"/>
      <c r="B37" s="67"/>
      <c r="C37" s="2"/>
      <c r="D37" s="156"/>
      <c r="E37" s="2"/>
      <c r="F37" s="2"/>
      <c r="G37" s="156"/>
      <c r="H37" s="2"/>
    </row>
    <row r="38" spans="1:8" ht="12.75">
      <c r="A38" s="2"/>
      <c r="B38" s="2"/>
      <c r="C38" s="2"/>
      <c r="D38" s="156"/>
      <c r="E38" s="2"/>
      <c r="F38" s="2"/>
      <c r="G38" s="156"/>
      <c r="H38" s="2"/>
    </row>
    <row r="39" spans="1:8" ht="12.75">
      <c r="A39" s="2"/>
      <c r="B39" s="2"/>
      <c r="C39" s="2"/>
      <c r="D39" s="156"/>
      <c r="E39" s="2"/>
      <c r="F39" s="2"/>
      <c r="G39" s="156"/>
      <c r="H39" s="2"/>
    </row>
    <row r="40" spans="1:8" ht="12.75">
      <c r="A40" s="2"/>
      <c r="B40" s="2"/>
      <c r="C40" s="2"/>
      <c r="D40" s="156"/>
      <c r="E40" s="2"/>
      <c r="F40" s="2"/>
      <c r="G40" s="156"/>
      <c r="H40" s="2"/>
    </row>
  </sheetData>
  <mergeCells count="1">
    <mergeCell ref="H1:H36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1"/>
  <dimension ref="A1:F25"/>
  <sheetViews>
    <sheetView zoomScale="130" zoomScaleNormal="130" workbookViewId="0" topLeftCell="A1">
      <selection activeCell="F14" sqref="F14"/>
    </sheetView>
  </sheetViews>
  <sheetFormatPr defaultColWidth="9.140625" defaultRowHeight="12.75"/>
  <cols>
    <col min="1" max="1" width="48.57421875" style="0" customWidth="1"/>
    <col min="2" max="2" width="14.140625" style="0" customWidth="1"/>
    <col min="3" max="3" width="15.57421875" style="0" customWidth="1"/>
    <col min="4" max="4" width="13.8515625" style="0" customWidth="1"/>
    <col min="5" max="5" width="15.140625" style="0" customWidth="1"/>
    <col min="6" max="6" width="15.57421875" style="0" customWidth="1"/>
  </cols>
  <sheetData>
    <row r="1" spans="1:6" ht="24.75" customHeight="1">
      <c r="A1" s="354" t="s">
        <v>6</v>
      </c>
      <c r="B1" s="354"/>
      <c r="C1" s="354"/>
      <c r="D1" s="354"/>
      <c r="E1" s="354"/>
      <c r="F1" s="354"/>
    </row>
    <row r="2" spans="1:6" ht="14.25" thickBot="1">
      <c r="A2" s="25"/>
      <c r="B2" s="15"/>
      <c r="C2" s="15"/>
      <c r="D2" s="15"/>
      <c r="E2" s="15"/>
      <c r="F2" s="26" t="s">
        <v>13</v>
      </c>
    </row>
    <row r="3" spans="1:6" ht="36.75" thickBot="1">
      <c r="A3" s="3" t="s">
        <v>9</v>
      </c>
      <c r="B3" s="4" t="s">
        <v>10</v>
      </c>
      <c r="C3" s="4" t="s">
        <v>11</v>
      </c>
      <c r="D3" s="4" t="s">
        <v>165</v>
      </c>
      <c r="E3" s="4" t="s">
        <v>164</v>
      </c>
      <c r="F3" s="5" t="s">
        <v>342</v>
      </c>
    </row>
    <row r="4" spans="1:6" ht="13.5" thickBot="1">
      <c r="A4" s="6">
        <v>1</v>
      </c>
      <c r="B4" s="7">
        <v>2</v>
      </c>
      <c r="C4" s="7">
        <v>3</v>
      </c>
      <c r="D4" s="7">
        <v>4</v>
      </c>
      <c r="E4" s="7">
        <v>5</v>
      </c>
      <c r="F4" s="8">
        <v>6</v>
      </c>
    </row>
    <row r="5" spans="1:6" ht="12.75">
      <c r="A5" s="23" t="s">
        <v>166</v>
      </c>
      <c r="B5" s="16">
        <v>1200</v>
      </c>
      <c r="C5" s="17">
        <v>2014</v>
      </c>
      <c r="D5" s="16"/>
      <c r="E5" s="16">
        <v>1200</v>
      </c>
      <c r="F5" s="9">
        <f>B5-E5</f>
        <v>0</v>
      </c>
    </row>
    <row r="6" spans="1:6" ht="12.75">
      <c r="A6" s="24" t="s">
        <v>167</v>
      </c>
      <c r="B6" s="16">
        <v>700</v>
      </c>
      <c r="C6" s="17">
        <v>2014</v>
      </c>
      <c r="D6" s="16"/>
      <c r="E6" s="16">
        <v>700</v>
      </c>
      <c r="F6" s="9">
        <v>806</v>
      </c>
    </row>
    <row r="7" spans="1:6" ht="12.75">
      <c r="A7" s="23" t="s">
        <v>368</v>
      </c>
      <c r="B7" s="16">
        <v>5</v>
      </c>
      <c r="C7" s="17">
        <v>2014</v>
      </c>
      <c r="D7" s="16"/>
      <c r="E7" s="16">
        <v>5</v>
      </c>
      <c r="F7" s="9">
        <v>30</v>
      </c>
    </row>
    <row r="8" spans="1:6" ht="15.75" customHeight="1">
      <c r="A8" s="24" t="s">
        <v>169</v>
      </c>
      <c r="B8" s="16">
        <v>900</v>
      </c>
      <c r="C8" s="17">
        <v>2014</v>
      </c>
      <c r="D8" s="16"/>
      <c r="E8" s="16">
        <v>900</v>
      </c>
      <c r="F8" s="9">
        <f aca="true" t="shared" si="0" ref="F8:F23">B8-E8</f>
        <v>0</v>
      </c>
    </row>
    <row r="9" spans="1:6" ht="12.75">
      <c r="A9" s="81" t="s">
        <v>170</v>
      </c>
      <c r="B9" s="33">
        <v>150</v>
      </c>
      <c r="C9" s="79">
        <v>2014</v>
      </c>
      <c r="D9" s="33"/>
      <c r="E9" s="33">
        <v>150</v>
      </c>
      <c r="F9" s="9">
        <f t="shared" si="0"/>
        <v>0</v>
      </c>
    </row>
    <row r="10" spans="1:6" ht="12.75">
      <c r="A10" s="24" t="s">
        <v>171</v>
      </c>
      <c r="B10" s="33">
        <v>150</v>
      </c>
      <c r="C10" s="79">
        <v>2014</v>
      </c>
      <c r="D10" s="33"/>
      <c r="E10" s="33">
        <v>150</v>
      </c>
      <c r="F10" s="9">
        <f t="shared" si="0"/>
        <v>0</v>
      </c>
    </row>
    <row r="11" spans="1:6" ht="12.75">
      <c r="A11" s="88" t="s">
        <v>172</v>
      </c>
      <c r="B11" s="33">
        <v>500</v>
      </c>
      <c r="C11" s="79">
        <v>2014</v>
      </c>
      <c r="D11" s="33"/>
      <c r="E11" s="33">
        <v>500</v>
      </c>
      <c r="F11" s="9">
        <f t="shared" si="0"/>
        <v>0</v>
      </c>
    </row>
    <row r="12" spans="1:6" ht="12.75">
      <c r="A12" s="88"/>
      <c r="B12" s="33"/>
      <c r="C12" s="79"/>
      <c r="D12" s="33"/>
      <c r="E12" s="33"/>
      <c r="F12" s="9">
        <f t="shared" si="0"/>
        <v>0</v>
      </c>
    </row>
    <row r="13" spans="1:6" ht="12.75">
      <c r="A13" s="88" t="s">
        <v>362</v>
      </c>
      <c r="B13" s="33"/>
      <c r="C13" s="79"/>
      <c r="D13" s="33"/>
      <c r="E13" s="33"/>
      <c r="F13" s="9">
        <v>179</v>
      </c>
    </row>
    <row r="14" spans="1:6" ht="12.75">
      <c r="A14" s="88" t="s">
        <v>367</v>
      </c>
      <c r="B14" s="33"/>
      <c r="C14" s="79"/>
      <c r="D14" s="33"/>
      <c r="E14" s="33"/>
      <c r="F14" s="9">
        <v>66</v>
      </c>
    </row>
    <row r="15" spans="1:6" ht="12.75">
      <c r="A15" s="32"/>
      <c r="B15" s="33"/>
      <c r="C15" s="79"/>
      <c r="D15" s="33"/>
      <c r="E15" s="33"/>
      <c r="F15" s="9">
        <f t="shared" si="0"/>
        <v>0</v>
      </c>
    </row>
    <row r="16" spans="1:6" ht="12.75">
      <c r="A16" s="32"/>
      <c r="B16" s="33"/>
      <c r="C16" s="79"/>
      <c r="D16" s="33"/>
      <c r="E16" s="33"/>
      <c r="F16" s="9"/>
    </row>
    <row r="17" spans="1:6" ht="12.75">
      <c r="A17" s="32"/>
      <c r="B17" s="33"/>
      <c r="C17" s="79"/>
      <c r="D17" s="33"/>
      <c r="E17" s="33"/>
      <c r="F17" s="9">
        <f t="shared" si="0"/>
        <v>0</v>
      </c>
    </row>
    <row r="18" spans="1:6" ht="12.75">
      <c r="A18" s="32"/>
      <c r="B18" s="33"/>
      <c r="C18" s="79"/>
      <c r="D18" s="33"/>
      <c r="E18" s="33"/>
      <c r="F18" s="9">
        <f t="shared" si="0"/>
        <v>0</v>
      </c>
    </row>
    <row r="19" spans="1:6" ht="12.75">
      <c r="A19" s="32"/>
      <c r="B19" s="33"/>
      <c r="C19" s="79"/>
      <c r="D19" s="33"/>
      <c r="E19" s="33"/>
      <c r="F19" s="9">
        <f t="shared" si="0"/>
        <v>0</v>
      </c>
    </row>
    <row r="20" spans="1:6" ht="12.75">
      <c r="A20" s="32"/>
      <c r="B20" s="33"/>
      <c r="C20" s="79"/>
      <c r="D20" s="33"/>
      <c r="E20" s="33"/>
      <c r="F20" s="9">
        <f t="shared" si="0"/>
        <v>0</v>
      </c>
    </row>
    <row r="21" spans="1:6" ht="12.75">
      <c r="A21" s="32"/>
      <c r="B21" s="33"/>
      <c r="C21" s="79"/>
      <c r="D21" s="33"/>
      <c r="E21" s="33"/>
      <c r="F21" s="9">
        <f t="shared" si="0"/>
        <v>0</v>
      </c>
    </row>
    <row r="22" spans="1:6" ht="12.75">
      <c r="A22" s="32"/>
      <c r="B22" s="33"/>
      <c r="C22" s="79"/>
      <c r="D22" s="33"/>
      <c r="E22" s="33"/>
      <c r="F22" s="9">
        <f t="shared" si="0"/>
        <v>0</v>
      </c>
    </row>
    <row r="23" spans="1:6" ht="13.5" thickBot="1">
      <c r="A23" s="34"/>
      <c r="B23" s="35"/>
      <c r="C23" s="80"/>
      <c r="D23" s="35"/>
      <c r="E23" s="35"/>
      <c r="F23" s="91">
        <f t="shared" si="0"/>
        <v>0</v>
      </c>
    </row>
    <row r="24" spans="1:6" ht="13.5" thickBot="1">
      <c r="A24" s="10" t="s">
        <v>12</v>
      </c>
      <c r="B24" s="11">
        <f>SUM(B5:B23)</f>
        <v>3605</v>
      </c>
      <c r="C24" s="12"/>
      <c r="D24" s="11">
        <f>SUM(D5:D23)</f>
        <v>0</v>
      </c>
      <c r="E24" s="11">
        <f>SUM(E5:E23)</f>
        <v>3605</v>
      </c>
      <c r="F24" s="11">
        <f>SUM(F5:F23)</f>
        <v>1081</v>
      </c>
    </row>
    <row r="25" spans="1:6" ht="12.75">
      <c r="A25" s="13"/>
      <c r="B25" s="14"/>
      <c r="C25" s="14"/>
      <c r="D25" s="14"/>
      <c r="E25" s="14"/>
      <c r="F25" s="15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&amp;R6. sz. melléklet a 3/2015(II.27) 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2"/>
  <dimension ref="A1:M35"/>
  <sheetViews>
    <sheetView zoomScale="130" zoomScaleNormal="130" workbookViewId="0" topLeftCell="A1">
      <selection activeCell="F8" sqref="F8"/>
    </sheetView>
  </sheetViews>
  <sheetFormatPr defaultColWidth="9.140625" defaultRowHeight="12.75"/>
  <cols>
    <col min="1" max="1" width="35.421875" style="0" customWidth="1"/>
    <col min="2" max="2" width="15.8515625" style="0" customWidth="1"/>
    <col min="3" max="3" width="15.57421875" style="0" customWidth="1"/>
    <col min="4" max="4" width="16.57421875" style="0" customWidth="1"/>
    <col min="5" max="5" width="15.00390625" style="0" customWidth="1"/>
    <col min="6" max="6" width="15.140625" style="0" customWidth="1"/>
  </cols>
  <sheetData>
    <row r="1" spans="1:6" ht="15.75">
      <c r="A1" s="354" t="s">
        <v>7</v>
      </c>
      <c r="B1" s="354"/>
      <c r="C1" s="354"/>
      <c r="D1" s="354"/>
      <c r="E1" s="354"/>
      <c r="F1" s="354"/>
    </row>
    <row r="2" spans="1:6" ht="17.25" customHeight="1" thickBot="1">
      <c r="A2" s="25"/>
      <c r="B2" s="15"/>
      <c r="C2" s="15"/>
      <c r="D2" s="15"/>
      <c r="E2" s="15"/>
      <c r="F2" s="26" t="s">
        <v>13</v>
      </c>
    </row>
    <row r="3" spans="1:13" ht="36.75" thickBot="1">
      <c r="A3" s="3" t="s">
        <v>14</v>
      </c>
      <c r="B3" s="4" t="s">
        <v>10</v>
      </c>
      <c r="C3" s="4" t="s">
        <v>11</v>
      </c>
      <c r="D3" s="4" t="s">
        <v>165</v>
      </c>
      <c r="E3" s="4" t="s">
        <v>164</v>
      </c>
      <c r="F3" s="5" t="s">
        <v>342</v>
      </c>
      <c r="J3" s="82"/>
      <c r="K3" s="82"/>
      <c r="L3" s="82"/>
      <c r="M3" s="82"/>
    </row>
    <row r="4" spans="1:13" ht="13.5" thickBot="1">
      <c r="A4" s="6">
        <v>1</v>
      </c>
      <c r="B4" s="7">
        <v>2</v>
      </c>
      <c r="C4" s="7">
        <v>3</v>
      </c>
      <c r="D4" s="7">
        <v>4</v>
      </c>
      <c r="E4" s="7">
        <v>5</v>
      </c>
      <c r="F4" s="8">
        <v>6</v>
      </c>
      <c r="J4" s="82"/>
      <c r="K4" s="82"/>
      <c r="L4" s="82"/>
      <c r="M4" s="82"/>
    </row>
    <row r="5" spans="1:13" ht="12.75">
      <c r="A5" s="19" t="s">
        <v>173</v>
      </c>
      <c r="B5" s="16">
        <v>2028</v>
      </c>
      <c r="C5" s="37">
        <v>2014</v>
      </c>
      <c r="D5" s="16"/>
      <c r="E5" s="16">
        <v>2028</v>
      </c>
      <c r="F5" s="18">
        <v>27</v>
      </c>
      <c r="J5" s="82"/>
      <c r="K5" s="82"/>
      <c r="L5" s="82"/>
      <c r="M5" s="82"/>
    </row>
    <row r="6" spans="1:13" ht="12.75">
      <c r="A6" s="19"/>
      <c r="B6" s="16"/>
      <c r="C6" s="37"/>
      <c r="D6" s="16"/>
      <c r="E6" s="16"/>
      <c r="F6" s="18">
        <f aca="true" t="shared" si="0" ref="F6:F23">B6-D6-E6</f>
        <v>0</v>
      </c>
      <c r="J6" s="82"/>
      <c r="K6" s="82"/>
      <c r="L6" s="82"/>
      <c r="M6" s="82"/>
    </row>
    <row r="7" spans="1:13" ht="12.75">
      <c r="A7" s="19"/>
      <c r="B7" s="16"/>
      <c r="C7" s="17"/>
      <c r="D7" s="16"/>
      <c r="E7" s="16"/>
      <c r="F7" s="18">
        <f t="shared" si="0"/>
        <v>0</v>
      </c>
      <c r="J7" s="82"/>
      <c r="K7" s="82"/>
      <c r="L7" s="82"/>
      <c r="M7" s="82"/>
    </row>
    <row r="8" spans="1:13" ht="12.75">
      <c r="A8" s="19"/>
      <c r="B8" s="16"/>
      <c r="C8" s="17"/>
      <c r="D8" s="16"/>
      <c r="E8" s="16"/>
      <c r="F8" s="18">
        <f t="shared" si="0"/>
        <v>0</v>
      </c>
      <c r="J8" s="82"/>
      <c r="K8" s="82"/>
      <c r="L8" s="82"/>
      <c r="M8" s="82"/>
    </row>
    <row r="9" spans="1:13" ht="12.75">
      <c r="A9" s="19"/>
      <c r="B9" s="16"/>
      <c r="C9" s="17"/>
      <c r="D9" s="16"/>
      <c r="E9" s="16"/>
      <c r="F9" s="18">
        <f t="shared" si="0"/>
        <v>0</v>
      </c>
      <c r="J9" s="82"/>
      <c r="K9" s="82"/>
      <c r="L9" s="82"/>
      <c r="M9" s="82"/>
    </row>
    <row r="10" spans="1:13" ht="12.75">
      <c r="A10" s="24"/>
      <c r="B10" s="16"/>
      <c r="C10" s="17"/>
      <c r="D10" s="16"/>
      <c r="E10" s="16"/>
      <c r="F10" s="18">
        <f t="shared" si="0"/>
        <v>0</v>
      </c>
      <c r="J10" s="82"/>
      <c r="K10" s="82"/>
      <c r="L10" s="92"/>
      <c r="M10" s="82"/>
    </row>
    <row r="11" spans="1:13" ht="12.75">
      <c r="A11" s="24"/>
      <c r="B11" s="16"/>
      <c r="C11" s="17"/>
      <c r="D11" s="16"/>
      <c r="E11" s="16"/>
      <c r="F11" s="18">
        <f t="shared" si="0"/>
        <v>0</v>
      </c>
      <c r="J11" s="82"/>
      <c r="K11" s="82"/>
      <c r="L11" s="92"/>
      <c r="M11" s="82"/>
    </row>
    <row r="12" spans="1:13" ht="12.75">
      <c r="A12" s="19"/>
      <c r="B12" s="16"/>
      <c r="C12" s="17"/>
      <c r="D12" s="16"/>
      <c r="E12" s="16"/>
      <c r="F12" s="18">
        <f t="shared" si="0"/>
        <v>0</v>
      </c>
      <c r="J12" s="82"/>
      <c r="K12" s="82"/>
      <c r="L12" s="92"/>
      <c r="M12" s="82"/>
    </row>
    <row r="13" spans="1:13" ht="12.75">
      <c r="A13" s="19"/>
      <c r="B13" s="16"/>
      <c r="C13" s="17"/>
      <c r="D13" s="16"/>
      <c r="E13" s="16"/>
      <c r="F13" s="18">
        <f t="shared" si="0"/>
        <v>0</v>
      </c>
      <c r="J13" s="82"/>
      <c r="K13" s="82"/>
      <c r="L13" s="93"/>
      <c r="M13" s="82"/>
    </row>
    <row r="14" spans="1:13" ht="12.75">
      <c r="A14" s="19"/>
      <c r="B14" s="16"/>
      <c r="C14" s="17"/>
      <c r="D14" s="16"/>
      <c r="E14" s="16"/>
      <c r="F14" s="18">
        <f t="shared" si="0"/>
        <v>0</v>
      </c>
      <c r="J14" s="82"/>
      <c r="K14" s="82"/>
      <c r="L14" s="92"/>
      <c r="M14" s="82"/>
    </row>
    <row r="15" spans="1:13" ht="12.75">
      <c r="A15" s="19"/>
      <c r="B15" s="16"/>
      <c r="C15" s="17"/>
      <c r="D15" s="16"/>
      <c r="E15" s="16"/>
      <c r="F15" s="18">
        <f t="shared" si="0"/>
        <v>0</v>
      </c>
      <c r="J15" s="82"/>
      <c r="K15" s="82"/>
      <c r="L15" s="93"/>
      <c r="M15" s="82"/>
    </row>
    <row r="16" spans="1:13" ht="12.75">
      <c r="A16" s="19"/>
      <c r="B16" s="16"/>
      <c r="C16" s="17"/>
      <c r="D16" s="16"/>
      <c r="E16" s="16"/>
      <c r="F16" s="18">
        <f t="shared" si="0"/>
        <v>0</v>
      </c>
      <c r="J16" s="82"/>
      <c r="K16" s="82"/>
      <c r="L16" s="82"/>
      <c r="M16" s="82"/>
    </row>
    <row r="17" spans="1:13" ht="12.75">
      <c r="A17" s="19"/>
      <c r="B17" s="16"/>
      <c r="C17" s="17"/>
      <c r="D17" s="16"/>
      <c r="E17" s="16"/>
      <c r="F17" s="18">
        <f t="shared" si="0"/>
        <v>0</v>
      </c>
      <c r="J17" s="82"/>
      <c r="K17" s="82"/>
      <c r="L17" s="82"/>
      <c r="M17" s="82"/>
    </row>
    <row r="18" spans="1:13" ht="12.75">
      <c r="A18" s="19"/>
      <c r="B18" s="16"/>
      <c r="C18" s="17"/>
      <c r="D18" s="16"/>
      <c r="E18" s="16"/>
      <c r="F18" s="18">
        <f t="shared" si="0"/>
        <v>0</v>
      </c>
      <c r="J18" s="82"/>
      <c r="K18" s="82"/>
      <c r="L18" s="82"/>
      <c r="M18" s="82"/>
    </row>
    <row r="19" spans="1:13" ht="12.75">
      <c r="A19" s="19"/>
      <c r="B19" s="16"/>
      <c r="C19" s="17"/>
      <c r="D19" s="16"/>
      <c r="E19" s="16"/>
      <c r="F19" s="18">
        <f t="shared" si="0"/>
        <v>0</v>
      </c>
      <c r="J19" s="82"/>
      <c r="K19" s="82"/>
      <c r="L19" s="82"/>
      <c r="M19" s="92"/>
    </row>
    <row r="20" spans="1:13" ht="12.75">
      <c r="A20" s="19"/>
      <c r="B20" s="16"/>
      <c r="C20" s="17"/>
      <c r="D20" s="16"/>
      <c r="E20" s="16"/>
      <c r="F20" s="18">
        <f t="shared" si="0"/>
        <v>0</v>
      </c>
      <c r="J20" s="82"/>
      <c r="K20" s="82"/>
      <c r="L20" s="82"/>
      <c r="M20" s="92"/>
    </row>
    <row r="21" spans="1:13" ht="12.75">
      <c r="A21" s="19"/>
      <c r="B21" s="16"/>
      <c r="C21" s="17"/>
      <c r="D21" s="16"/>
      <c r="E21" s="16"/>
      <c r="F21" s="18">
        <f t="shared" si="0"/>
        <v>0</v>
      </c>
      <c r="J21" s="82"/>
      <c r="K21" s="82"/>
      <c r="L21" s="82"/>
      <c r="M21" s="92"/>
    </row>
    <row r="22" spans="1:13" ht="12.75">
      <c r="A22" s="19"/>
      <c r="B22" s="16"/>
      <c r="C22" s="17"/>
      <c r="D22" s="16"/>
      <c r="E22" s="16"/>
      <c r="F22" s="18">
        <f t="shared" si="0"/>
        <v>0</v>
      </c>
      <c r="J22" s="82"/>
      <c r="K22" s="82"/>
      <c r="L22" s="82"/>
      <c r="M22" s="92"/>
    </row>
    <row r="23" spans="1:13" ht="13.5" thickBot="1">
      <c r="A23" s="20"/>
      <c r="B23" s="21"/>
      <c r="C23" s="21"/>
      <c r="D23" s="21"/>
      <c r="E23" s="21"/>
      <c r="F23" s="22">
        <f t="shared" si="0"/>
        <v>0</v>
      </c>
      <c r="J23" s="82"/>
      <c r="K23" s="82"/>
      <c r="L23" s="82"/>
      <c r="M23" s="92"/>
    </row>
    <row r="24" spans="1:13" ht="13.5" thickBot="1">
      <c r="A24" s="10" t="s">
        <v>12</v>
      </c>
      <c r="B24" s="27">
        <f>SUM(B5:B23)</f>
        <v>2028</v>
      </c>
      <c r="C24" s="28"/>
      <c r="D24" s="27">
        <f>SUM(D5:D23)</f>
        <v>0</v>
      </c>
      <c r="E24" s="27">
        <f>SUM(E5:E23)</f>
        <v>2028</v>
      </c>
      <c r="F24" s="29">
        <f>SUM(F5:F23)</f>
        <v>27</v>
      </c>
      <c r="J24" s="82"/>
      <c r="K24" s="82"/>
      <c r="L24" s="82"/>
      <c r="M24" s="92"/>
    </row>
    <row r="25" spans="10:13" ht="12.75">
      <c r="J25" s="82"/>
      <c r="K25" s="82"/>
      <c r="L25" s="82"/>
      <c r="M25" s="92"/>
    </row>
    <row r="26" spans="10:13" ht="12.75">
      <c r="J26" s="82"/>
      <c r="K26" s="82"/>
      <c r="L26" s="82"/>
      <c r="M26" s="92"/>
    </row>
    <row r="27" spans="10:13" ht="12.75">
      <c r="J27" s="82"/>
      <c r="K27" s="82"/>
      <c r="L27" s="82"/>
      <c r="M27" s="93"/>
    </row>
    <row r="28" spans="10:13" ht="12.75">
      <c r="J28" s="82"/>
      <c r="K28" s="82"/>
      <c r="L28" s="82"/>
      <c r="M28" s="82"/>
    </row>
    <row r="29" spans="10:13" ht="12.75">
      <c r="J29" s="82"/>
      <c r="K29" s="82"/>
      <c r="L29" s="82"/>
      <c r="M29" s="82"/>
    </row>
    <row r="30" spans="10:13" ht="12.75">
      <c r="J30" s="82"/>
      <c r="K30" s="82"/>
      <c r="L30" s="82"/>
      <c r="M30" s="82"/>
    </row>
    <row r="31" spans="10:13" ht="12.75">
      <c r="J31" s="82"/>
      <c r="K31" s="82"/>
      <c r="L31" s="82"/>
      <c r="M31" s="82"/>
    </row>
    <row r="32" spans="10:13" ht="12.75">
      <c r="J32" s="82"/>
      <c r="K32" s="82"/>
      <c r="L32" s="82"/>
      <c r="M32" s="82"/>
    </row>
    <row r="33" spans="10:13" ht="12.75">
      <c r="J33" s="82"/>
      <c r="K33" s="82"/>
      <c r="L33" s="82"/>
      <c r="M33" s="82"/>
    </row>
    <row r="34" spans="10:13" ht="12.75">
      <c r="J34" s="82"/>
      <c r="K34" s="82"/>
      <c r="L34" s="82"/>
      <c r="M34" s="82"/>
    </row>
    <row r="35" spans="10:13" ht="12.75">
      <c r="J35" s="93"/>
      <c r="K35" s="82"/>
      <c r="L35" s="82"/>
      <c r="M35" s="82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&amp;R7. sz. melléklet a 3/2015(II.27) sz.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27"/>
  <dimension ref="A1:E38"/>
  <sheetViews>
    <sheetView view="pageBreakPreview" zoomScaleNormal="130" zoomScaleSheetLayoutView="100" workbookViewId="0" topLeftCell="A1">
      <selection activeCell="B9" sqref="B9"/>
    </sheetView>
  </sheetViews>
  <sheetFormatPr defaultColWidth="9.140625" defaultRowHeight="12.75"/>
  <cols>
    <col min="1" max="1" width="6.7109375" style="0" customWidth="1"/>
    <col min="2" max="2" width="34.7109375" style="0" customWidth="1"/>
    <col min="3" max="3" width="23.00390625" style="0" customWidth="1"/>
    <col min="4" max="4" width="16.00390625" style="0" customWidth="1"/>
    <col min="5" max="5" width="14.00390625" style="0" customWidth="1"/>
  </cols>
  <sheetData>
    <row r="1" spans="1:5" ht="36" customHeight="1">
      <c r="A1" s="355" t="s">
        <v>341</v>
      </c>
      <c r="B1" s="355"/>
      <c r="C1" s="355"/>
      <c r="D1" s="355"/>
      <c r="E1" s="192"/>
    </row>
    <row r="2" spans="1:5" ht="15.75">
      <c r="A2" s="89"/>
      <c r="B2" s="89"/>
      <c r="C2" s="89"/>
      <c r="D2" s="89"/>
      <c r="E2" s="192"/>
    </row>
    <row r="3" spans="1:5" ht="16.5" thickBot="1">
      <c r="A3" s="308"/>
      <c r="B3" s="308"/>
      <c r="C3" s="356" t="s">
        <v>15</v>
      </c>
      <c r="D3" s="356"/>
      <c r="E3" s="192"/>
    </row>
    <row r="4" spans="1:5" ht="32.25" thickBot="1">
      <c r="A4" s="309" t="s">
        <v>85</v>
      </c>
      <c r="B4" s="310" t="s">
        <v>0</v>
      </c>
      <c r="C4" s="311" t="s">
        <v>1</v>
      </c>
      <c r="D4" s="312" t="s">
        <v>2</v>
      </c>
      <c r="E4" s="313" t="s">
        <v>342</v>
      </c>
    </row>
    <row r="5" spans="1:5" ht="15.75">
      <c r="A5" s="314" t="s">
        <v>17</v>
      </c>
      <c r="B5" s="315" t="s">
        <v>163</v>
      </c>
      <c r="C5" s="316"/>
      <c r="D5" s="317">
        <v>57</v>
      </c>
      <c r="E5" s="214">
        <v>54</v>
      </c>
    </row>
    <row r="6" spans="1:5" ht="15.75">
      <c r="A6" s="318" t="s">
        <v>18</v>
      </c>
      <c r="B6" s="315" t="s">
        <v>366</v>
      </c>
      <c r="C6" s="315"/>
      <c r="D6" s="319">
        <v>20</v>
      </c>
      <c r="E6" s="220">
        <v>20</v>
      </c>
    </row>
    <row r="7" spans="1:5" ht="15.75">
      <c r="A7" s="318" t="s">
        <v>25</v>
      </c>
      <c r="B7" s="315" t="s">
        <v>168</v>
      </c>
      <c r="C7" s="315"/>
      <c r="D7" s="319">
        <v>40</v>
      </c>
      <c r="E7" s="220">
        <v>20</v>
      </c>
    </row>
    <row r="8" spans="1:5" ht="15.75">
      <c r="A8" s="318" t="s">
        <v>32</v>
      </c>
      <c r="B8" s="315" t="s">
        <v>369</v>
      </c>
      <c r="C8" s="315"/>
      <c r="D8" s="319"/>
      <c r="E8" s="220">
        <v>34</v>
      </c>
    </row>
    <row r="9" spans="1:5" ht="15.75">
      <c r="A9" s="318" t="s">
        <v>33</v>
      </c>
      <c r="B9" s="315"/>
      <c r="C9" s="315"/>
      <c r="D9" s="319"/>
      <c r="E9" s="220"/>
    </row>
    <row r="10" spans="1:5" ht="15.75">
      <c r="A10" s="318" t="s">
        <v>42</v>
      </c>
      <c r="B10" s="315"/>
      <c r="C10" s="315"/>
      <c r="D10" s="319"/>
      <c r="E10" s="220"/>
    </row>
    <row r="11" spans="1:5" ht="15.75">
      <c r="A11" s="318" t="s">
        <v>45</v>
      </c>
      <c r="B11" s="315"/>
      <c r="C11" s="315"/>
      <c r="D11" s="319"/>
      <c r="E11" s="220"/>
    </row>
    <row r="12" spans="1:5" ht="15.75">
      <c r="A12" s="318" t="s">
        <v>48</v>
      </c>
      <c r="B12" s="315"/>
      <c r="C12" s="315"/>
      <c r="D12" s="319"/>
      <c r="E12" s="220"/>
    </row>
    <row r="13" spans="1:5" ht="15.75">
      <c r="A13" s="318" t="s">
        <v>51</v>
      </c>
      <c r="B13" s="315"/>
      <c r="C13" s="315"/>
      <c r="D13" s="319"/>
      <c r="E13" s="220"/>
    </row>
    <row r="14" spans="1:5" ht="15.75">
      <c r="A14" s="318" t="s">
        <v>52</v>
      </c>
      <c r="B14" s="315"/>
      <c r="C14" s="315"/>
      <c r="D14" s="319"/>
      <c r="E14" s="220"/>
    </row>
    <row r="15" spans="1:5" ht="15.75">
      <c r="A15" s="318" t="s">
        <v>53</v>
      </c>
      <c r="B15" s="315"/>
      <c r="C15" s="315"/>
      <c r="D15" s="319"/>
      <c r="E15" s="220"/>
    </row>
    <row r="16" spans="1:5" ht="15.75">
      <c r="A16" s="318" t="s">
        <v>56</v>
      </c>
      <c r="B16" s="315"/>
      <c r="C16" s="315"/>
      <c r="D16" s="319"/>
      <c r="E16" s="220"/>
    </row>
    <row r="17" spans="1:5" ht="15.75">
      <c r="A17" s="318" t="s">
        <v>57</v>
      </c>
      <c r="B17" s="315"/>
      <c r="C17" s="315"/>
      <c r="D17" s="319"/>
      <c r="E17" s="220"/>
    </row>
    <row r="18" spans="1:5" ht="15.75">
      <c r="A18" s="318" t="s">
        <v>108</v>
      </c>
      <c r="B18" s="315"/>
      <c r="C18" s="315"/>
      <c r="D18" s="319"/>
      <c r="E18" s="220"/>
    </row>
    <row r="19" spans="1:5" ht="15.75">
      <c r="A19" s="318" t="s">
        <v>109</v>
      </c>
      <c r="B19" s="315"/>
      <c r="C19" s="315"/>
      <c r="D19" s="319"/>
      <c r="E19" s="220"/>
    </row>
    <row r="20" spans="1:5" ht="15.75">
      <c r="A20" s="318" t="s">
        <v>110</v>
      </c>
      <c r="B20" s="315"/>
      <c r="C20" s="315"/>
      <c r="D20" s="319"/>
      <c r="E20" s="220"/>
    </row>
    <row r="21" spans="1:5" ht="15.75">
      <c r="A21" s="318" t="s">
        <v>111</v>
      </c>
      <c r="B21" s="315"/>
      <c r="C21" s="315"/>
      <c r="D21" s="319"/>
      <c r="E21" s="220"/>
    </row>
    <row r="22" spans="1:5" ht="15.75">
      <c r="A22" s="318" t="s">
        <v>112</v>
      </c>
      <c r="B22" s="315"/>
      <c r="C22" s="315"/>
      <c r="D22" s="319"/>
      <c r="E22" s="220"/>
    </row>
    <row r="23" spans="1:5" ht="15.75">
      <c r="A23" s="318" t="s">
        <v>113</v>
      </c>
      <c r="B23" s="315"/>
      <c r="C23" s="315"/>
      <c r="D23" s="319"/>
      <c r="E23" s="220"/>
    </row>
    <row r="24" spans="1:5" ht="15.75">
      <c r="A24" s="318" t="s">
        <v>114</v>
      </c>
      <c r="B24" s="315"/>
      <c r="C24" s="315"/>
      <c r="D24" s="319"/>
      <c r="E24" s="220"/>
    </row>
    <row r="25" spans="1:5" ht="15.75">
      <c r="A25" s="318" t="s">
        <v>115</v>
      </c>
      <c r="B25" s="315"/>
      <c r="C25" s="315"/>
      <c r="D25" s="319"/>
      <c r="E25" s="220"/>
    </row>
    <row r="26" spans="1:5" ht="15.75">
      <c r="A26" s="318" t="s">
        <v>116</v>
      </c>
      <c r="B26" s="315"/>
      <c r="C26" s="315"/>
      <c r="D26" s="319"/>
      <c r="E26" s="220"/>
    </row>
    <row r="27" spans="1:5" ht="15.75">
      <c r="A27" s="318" t="s">
        <v>117</v>
      </c>
      <c r="B27" s="315"/>
      <c r="C27" s="315"/>
      <c r="D27" s="319"/>
      <c r="E27" s="220"/>
    </row>
    <row r="28" spans="1:5" ht="15.75">
      <c r="A28" s="318" t="s">
        <v>118</v>
      </c>
      <c r="B28" s="315"/>
      <c r="C28" s="315"/>
      <c r="D28" s="319"/>
      <c r="E28" s="220"/>
    </row>
    <row r="29" spans="1:5" ht="15.75">
      <c r="A29" s="318" t="s">
        <v>119</v>
      </c>
      <c r="B29" s="315"/>
      <c r="C29" s="315"/>
      <c r="D29" s="319"/>
      <c r="E29" s="220"/>
    </row>
    <row r="30" spans="1:5" ht="15.75">
      <c r="A30" s="318" t="s">
        <v>120</v>
      </c>
      <c r="B30" s="315"/>
      <c r="C30" s="315"/>
      <c r="D30" s="319"/>
      <c r="E30" s="220"/>
    </row>
    <row r="31" spans="1:5" ht="15.75">
      <c r="A31" s="318" t="s">
        <v>121</v>
      </c>
      <c r="B31" s="315"/>
      <c r="C31" s="315"/>
      <c r="D31" s="319"/>
      <c r="E31" s="220"/>
    </row>
    <row r="32" spans="1:5" ht="15.75">
      <c r="A32" s="318" t="s">
        <v>154</v>
      </c>
      <c r="B32" s="315"/>
      <c r="C32" s="315"/>
      <c r="D32" s="319"/>
      <c r="E32" s="220"/>
    </row>
    <row r="33" spans="1:5" ht="15.75">
      <c r="A33" s="318" t="s">
        <v>155</v>
      </c>
      <c r="B33" s="315"/>
      <c r="C33" s="315"/>
      <c r="D33" s="319"/>
      <c r="E33" s="220"/>
    </row>
    <row r="34" spans="1:5" ht="15.75">
      <c r="A34" s="318" t="s">
        <v>157</v>
      </c>
      <c r="B34" s="315"/>
      <c r="C34" s="315"/>
      <c r="D34" s="320"/>
      <c r="E34" s="220"/>
    </row>
    <row r="35" spans="1:5" ht="15.75">
      <c r="A35" s="318" t="s">
        <v>158</v>
      </c>
      <c r="B35" s="315"/>
      <c r="C35" s="315"/>
      <c r="D35" s="320"/>
      <c r="E35" s="220"/>
    </row>
    <row r="36" spans="1:5" ht="15.75">
      <c r="A36" s="318" t="s">
        <v>3</v>
      </c>
      <c r="B36" s="315"/>
      <c r="C36" s="315"/>
      <c r="D36" s="320"/>
      <c r="E36" s="220"/>
    </row>
    <row r="37" spans="1:5" ht="16.5" thickBot="1">
      <c r="A37" s="321" t="s">
        <v>4</v>
      </c>
      <c r="B37" s="322"/>
      <c r="C37" s="322"/>
      <c r="D37" s="323"/>
      <c r="E37" s="220"/>
    </row>
    <row r="38" spans="1:5" ht="16.5" thickBot="1">
      <c r="A38" s="357" t="s">
        <v>102</v>
      </c>
      <c r="B38" s="358"/>
      <c r="C38" s="324"/>
      <c r="D38" s="325">
        <f>SUM(D5:D37)</f>
        <v>117</v>
      </c>
      <c r="E38" s="325">
        <f>SUM(E5:E37)</f>
        <v>128</v>
      </c>
    </row>
  </sheetData>
  <mergeCells count="3">
    <mergeCell ref="A1:D1"/>
    <mergeCell ref="C3:D3"/>
    <mergeCell ref="A38:B38"/>
  </mergeCells>
  <conditionalFormatting sqref="D38:E38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92" r:id="rId1"/>
  <headerFooter alignWithMargins="0">
    <oddHeader>&amp;R6. sz. tájékoztató tábla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csangelika</cp:lastModifiedBy>
  <cp:lastPrinted>2014-12-04T10:22:11Z</cp:lastPrinted>
  <dcterms:created xsi:type="dcterms:W3CDTF">2012-11-04T18:42:10Z</dcterms:created>
  <dcterms:modified xsi:type="dcterms:W3CDTF">2015-03-17T12:11:54Z</dcterms:modified>
  <cp:category/>
  <cp:version/>
  <cp:contentType/>
  <cp:contentStatus/>
</cp:coreProperties>
</file>