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firstSheet="10" activeTab="14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'!$A$1:$O$4</definedName>
    <definedName name="_xlnm.Print_Area" localSheetId="2">'2. számú melléklet  '!$A$1:$J$25</definedName>
    <definedName name="_xlnm.Print_Area" localSheetId="4">'3.a. számú melléklet'!$A$1:$Q$39</definedName>
    <definedName name="_xlnm.Print_Area" localSheetId="5">'4. számú melléklet   '!$A$1:$U$60</definedName>
  </definedNames>
  <calcPr fullCalcOnLoad="1"/>
</workbook>
</file>

<file path=xl/sharedStrings.xml><?xml version="1.0" encoding="utf-8"?>
<sst xmlns="http://schemas.openxmlformats.org/spreadsheetml/2006/main" count="733" uniqueCount="544">
  <si>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</si>
  <si>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</si>
  <si>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</si>
  <si>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</si>
  <si>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</si>
  <si>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</si>
  <si>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</si>
  <si>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</si>
  <si>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Működési célú kiadások összesen</t>
  </si>
  <si>
    <t xml:space="preserve">2. </t>
  </si>
  <si>
    <t xml:space="preserve">3. </t>
  </si>
  <si>
    <t xml:space="preserve">4. </t>
  </si>
  <si>
    <t>Összesen</t>
  </si>
  <si>
    <t>Feladat megnevezése</t>
  </si>
  <si>
    <t>Megnevezés</t>
  </si>
  <si>
    <t>ssz.</t>
  </si>
  <si>
    <t>7.</t>
  </si>
  <si>
    <t>10.</t>
  </si>
  <si>
    <t>ezer Ft-ban</t>
  </si>
  <si>
    <t>Sor-sz.</t>
  </si>
  <si>
    <t>8.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</si>
  <si>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</si>
  <si>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</si>
  <si>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</si>
  <si>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</si>
  <si>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</si>
  <si>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</si>
  <si>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</si>
  <si>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</si>
  <si>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</si>
  <si>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</si>
  <si>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</si>
  <si>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</si>
  <si>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</si>
  <si>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</si>
  <si>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</si>
  <si>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</si>
  <si>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</si>
  <si>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</si>
  <si>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</si>
  <si>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</si>
  <si>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</si>
  <si>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</si>
  <si>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</si>
  <si>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</si>
  <si>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</si>
  <si>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</si>
  <si>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</si>
  <si>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</si>
  <si>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Hozzájárulás jogcíme</t>
  </si>
  <si>
    <t>Ft/fő</t>
  </si>
  <si>
    <t xml:space="preserve">  -</t>
  </si>
  <si>
    <t xml:space="preserve">Feladat </t>
  </si>
  <si>
    <t>Működési bevételek</t>
  </si>
  <si>
    <t>Működési célú bevételek összesen</t>
  </si>
  <si>
    <t xml:space="preserve">Bevételek főösszege </t>
  </si>
  <si>
    <t>Működési célú iadások összesen</t>
  </si>
  <si>
    <t>eredeti ei.</t>
  </si>
  <si>
    <t xml:space="preserve">MŰKÖDÉSI CÉLÚ BEVÉTELEK </t>
  </si>
  <si>
    <t>Sorsz.</t>
  </si>
  <si>
    <t>mozgáskorl, költségvetési szerv mentesség</t>
  </si>
  <si>
    <t>25-50-92%</t>
  </si>
  <si>
    <t>Kiadás</t>
  </si>
  <si>
    <t>További években</t>
  </si>
  <si>
    <t>Kedvezmény</t>
  </si>
  <si>
    <t>Mentesség</t>
  </si>
  <si>
    <t>Helyi adók, gépjárműadó</t>
  </si>
  <si>
    <t>Képviselőtestület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</si>
  <si>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</si>
  <si>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</si>
  <si>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</si>
  <si>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</si>
  <si>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</si>
  <si>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Család és nővédelmi egészségügyi gond.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</si>
  <si>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</si>
  <si>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</si>
  <si>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</si>
  <si>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</si>
  <si>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</si>
  <si>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</si>
  <si>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</si>
  <si>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</si>
  <si>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</si>
  <si>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</si>
  <si>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</si>
  <si>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</si>
  <si>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Máshová nem sorolható szabadidős szolg.</t>
  </si>
  <si>
    <t>Kiadások összesen</t>
  </si>
  <si>
    <t>Önkormányzat bevételei összesen:</t>
  </si>
  <si>
    <t>Bevételek mindösszesen:</t>
  </si>
  <si>
    <t>Önkormányzat összesen</t>
  </si>
  <si>
    <t>A</t>
  </si>
  <si>
    <t>B</t>
  </si>
  <si>
    <t>ÖNKORMÁNYZAT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</si>
  <si>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</si>
  <si>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</si>
  <si>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</si>
  <si>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</si>
  <si>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</si>
  <si>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</si>
  <si>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</si>
  <si>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</si>
  <si>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</si>
  <si>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</si>
  <si>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</si>
  <si>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</si>
  <si>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</si>
  <si>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</si>
  <si>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</si>
  <si>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</si>
  <si>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2. Óvodaműködtetési támogatás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</si>
  <si>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</si>
  <si>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</si>
  <si>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</si>
  <si>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</si>
  <si>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</si>
  <si>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</si>
  <si>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</si>
  <si>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</si>
  <si>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</si>
  <si>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</si>
  <si>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</si>
  <si>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</si>
  <si>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</si>
  <si>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Egyéb működési célú tám.  államháztart. belülre összesen</t>
  </si>
  <si>
    <t>Egyéb működési célú tám.   államházt., kívülre összesen</t>
  </si>
  <si>
    <t>Kormányzati funkció száma</t>
  </si>
  <si>
    <t>Közhatalmi bevételek     B3</t>
  </si>
  <si>
    <t>Maradvány igénybevét.    B813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</si>
  <si>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</si>
  <si>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</si>
  <si>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</si>
  <si>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</si>
  <si>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</si>
  <si>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</si>
  <si>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</si>
  <si>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</si>
  <si>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</si>
  <si>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</si>
  <si>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</si>
  <si>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</si>
  <si>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</si>
  <si>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</si>
  <si>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</si>
  <si>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</si>
  <si>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</si>
  <si>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</si>
  <si>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</si>
  <si>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</si>
  <si>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</si>
  <si>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</si>
  <si>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</si>
  <si>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</si>
  <si>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</si>
  <si>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</si>
  <si>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</si>
  <si>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061030</t>
  </si>
  <si>
    <t>Lakáshoz jutást segítő támogatások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</si>
  <si>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</si>
  <si>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</si>
  <si>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</si>
  <si>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</si>
  <si>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</si>
  <si>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</si>
  <si>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</si>
  <si>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</si>
  <si>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</si>
  <si>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</si>
  <si>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074031</t>
  </si>
  <si>
    <t>074032</t>
  </si>
  <si>
    <t>Ifjúság-egészségügyi gondozás</t>
  </si>
  <si>
    <t>07. Összesen</t>
  </si>
  <si>
    <t>08.</t>
  </si>
  <si>
    <t>SZABADIDŐ, KULTÚRA ÉS VALLÁS</t>
  </si>
  <si>
    <t>081030</t>
  </si>
  <si>
    <t>Sportlétesítmények működtetése és fejl.</t>
  </si>
  <si>
    <t>086090</t>
  </si>
  <si>
    <t>08. Összesen</t>
  </si>
  <si>
    <t>SZOCIÁLIS BIZTONSÁG</t>
  </si>
  <si>
    <t>107051</t>
  </si>
  <si>
    <t>10. Összesen</t>
  </si>
  <si>
    <t>018030</t>
  </si>
  <si>
    <t>091110</t>
  </si>
  <si>
    <t>091140</t>
  </si>
  <si>
    <t>Óvodai nevelés, ellátás  működtetési felad.</t>
  </si>
  <si>
    <t>096010</t>
  </si>
  <si>
    <t>Óvodai intézményi étkeztetés</t>
  </si>
  <si>
    <t>096020</t>
  </si>
  <si>
    <t>Iskolai intézményi étkeztetés</t>
  </si>
  <si>
    <t>104030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</si>
  <si>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</si>
  <si>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</si>
  <si>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</si>
  <si>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</si>
  <si>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</si>
  <si>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</si>
  <si>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</si>
  <si>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</si>
  <si>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</si>
  <si>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</si>
  <si>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1Óvodapedagógusok bére </t>
  </si>
  <si>
    <t>1. Óvodapedagógusok nevelő munkáját közvetlenül segítők bértámogatása</t>
  </si>
  <si>
    <t>IV Székhely település által lehívandó szoc. Feladatok támogatása</t>
  </si>
  <si>
    <t xml:space="preserve">1 Házi  segítségnyújtás </t>
  </si>
  <si>
    <t xml:space="preserve">2. Szociális és gyermekjóléti alapszolgáltatások általános feladatai </t>
  </si>
  <si>
    <t>Önkormányzat feladatainak támogatása összesen  mint székhely :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</si>
  <si>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</si>
  <si>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</si>
  <si>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</si>
  <si>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</si>
  <si>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</si>
  <si>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</si>
  <si>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</si>
  <si>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</si>
  <si>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</si>
  <si>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</si>
  <si>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</si>
  <si>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</si>
  <si>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</si>
  <si>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</si>
  <si>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</si>
  <si>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</si>
  <si>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</si>
  <si>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</si>
  <si>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</si>
  <si>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</si>
  <si>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</si>
  <si>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</si>
  <si>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</si>
  <si>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</si>
  <si>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</si>
  <si>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</si>
  <si>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</si>
  <si>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</si>
  <si>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</si>
  <si>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</si>
  <si>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</si>
  <si>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</si>
  <si>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</si>
  <si>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</si>
  <si>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</si>
  <si>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</si>
  <si>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</si>
  <si>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</si>
  <si>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</si>
  <si>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</si>
  <si>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</si>
  <si>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</si>
  <si>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</si>
  <si>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</si>
  <si>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</si>
  <si>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</si>
  <si>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</si>
  <si>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</si>
  <si>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</si>
  <si>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</si>
  <si>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</si>
  <si>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</si>
  <si>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</si>
  <si>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</si>
  <si>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</si>
  <si>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</si>
  <si>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</si>
  <si>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</si>
  <si>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</si>
  <si>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</si>
  <si>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</si>
  <si>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</si>
  <si>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</si>
  <si>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</si>
  <si>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</si>
  <si>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</si>
  <si>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</si>
  <si>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</si>
  <si>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</si>
  <si>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</si>
  <si>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</si>
  <si>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</si>
  <si>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</si>
  <si>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</si>
  <si>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</si>
  <si>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</si>
  <si>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</si>
  <si>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</si>
  <si>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Személyi juttatások összesen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</si>
  <si>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</si>
  <si>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</si>
  <si>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</si>
  <si>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</si>
  <si>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</si>
  <si>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</si>
  <si>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</si>
  <si>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</si>
  <si>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</si>
  <si>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</si>
  <si>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</si>
  <si>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</si>
  <si>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</si>
  <si>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 xml:space="preserve">2. Közfoglalkoztatás </t>
  </si>
  <si>
    <t xml:space="preserve">    Mindösszesen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</si>
  <si>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</si>
  <si>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</si>
  <si>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</si>
  <si>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</si>
  <si>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</si>
  <si>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</si>
  <si>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</si>
  <si>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</si>
  <si>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>1.5 Működési célú kölcsönök</t>
  </si>
  <si>
    <t xml:space="preserve">ÖNKORMÁNYZAT </t>
  </si>
  <si>
    <t xml:space="preserve">Költségvetési bevételek </t>
  </si>
  <si>
    <t>Működési célú támogatások államházt. Belülről</t>
  </si>
  <si>
    <t xml:space="preserve">   Önkormányzat működési támogatása összesen </t>
  </si>
  <si>
    <t>Felhalmozás célú támogatás államházt. Belőlről</t>
  </si>
  <si>
    <t>Működési célú támogatások áht-n  belülről össz.</t>
  </si>
  <si>
    <t xml:space="preserve">Közhatalmi bevételek </t>
  </si>
  <si>
    <t xml:space="preserve">Működési bevételek </t>
  </si>
  <si>
    <t xml:space="preserve">6. </t>
  </si>
  <si>
    <t xml:space="preserve"> -  Építmény adó </t>
  </si>
  <si>
    <t xml:space="preserve"> -  Kommunális adó </t>
  </si>
  <si>
    <t xml:space="preserve"> -  Idegenforgalmi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</si>
  <si>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</si>
  <si>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</si>
  <si>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</si>
  <si>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</si>
  <si>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</si>
  <si>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  - Szociális kölcsön visszatérülése </t>
  </si>
  <si>
    <t xml:space="preserve">Felhalmozási célú átvett pénzeszköz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</si>
  <si>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</si>
  <si>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</si>
  <si>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</si>
  <si>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</si>
  <si>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</si>
  <si>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t xml:space="preserve">Általános tartalék 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</si>
  <si>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</si>
  <si>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Szociális célú kölcsönök </t>
  </si>
  <si>
    <t xml:space="preserve">Működési célú kölcsönök állh. Kívülre összesen </t>
  </si>
  <si>
    <t xml:space="preserve"> Bevétel  (pályázatból)</t>
  </si>
  <si>
    <t>Helyi adók összesen (1-5)</t>
  </si>
  <si>
    <t xml:space="preserve">1. Önkormányzat igazgatási tevékenységén </t>
  </si>
  <si>
    <t xml:space="preserve">Tartalékok mindösszesen </t>
  </si>
  <si>
    <t xml:space="preserve">Kedvezmények mindösszesen </t>
  </si>
  <si>
    <t>Várható hatások</t>
  </si>
  <si>
    <t>S</t>
  </si>
  <si>
    <t>Felhalmozási célú kölcsön összesen</t>
  </si>
  <si>
    <t xml:space="preserve">Egyéb felhalmozási célú kiadások összesen  </t>
  </si>
  <si>
    <t>b) település-üzemeltetéshez kapcsolódó feladataellátás t.beszámítás után</t>
  </si>
  <si>
    <t xml:space="preserve">  Óvodapedagógusok pótlólagos  bértámogatás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</si>
  <si>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</si>
  <si>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</si>
  <si>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</si>
  <si>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</si>
  <si>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</si>
  <si>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</si>
  <si>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</si>
  <si>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</si>
  <si>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</si>
  <si>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</si>
  <si>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</si>
  <si>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</si>
  <si>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</si>
  <si>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B65</t>
  </si>
  <si>
    <t>Egyéb működési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</si>
  <si>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</si>
  <si>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</si>
  <si>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</si>
  <si>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</si>
  <si>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</si>
  <si>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</si>
  <si>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</si>
  <si>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</si>
  <si>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</si>
  <si>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</si>
  <si>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</si>
  <si>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</si>
  <si>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</si>
  <si>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</si>
  <si>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Háziorvosi alapellátás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</si>
  <si>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</si>
  <si>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</si>
  <si>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</si>
  <si>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</si>
  <si>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</si>
  <si>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</si>
  <si>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</si>
  <si>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</si>
  <si>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900020</t>
  </si>
  <si>
    <t>Önkorm.funkcióra nem sorolható bevételei</t>
  </si>
  <si>
    <t>082092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</si>
  <si>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</si>
  <si>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</si>
  <si>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</si>
  <si>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</si>
  <si>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</si>
  <si>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</si>
  <si>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</si>
  <si>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Beruhá- zások             K6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</si>
  <si>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</si>
  <si>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</si>
  <si>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</si>
  <si>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</si>
  <si>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</si>
  <si>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</si>
  <si>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</si>
  <si>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t>Államháztartás igazgatása, ellenőrzése</t>
  </si>
  <si>
    <t>Köztemető fenntartás-és üzemeltetés</t>
  </si>
  <si>
    <t>Önkormnyzati vagyonnal való gazdálkodás</t>
  </si>
  <si>
    <t>041140</t>
  </si>
  <si>
    <t>Területfejlesztés igazgatása</t>
  </si>
  <si>
    <t>Közutak, hidak,alagutak üzemelt., fennt.üzemeltetése</t>
  </si>
  <si>
    <t>gyermekvédelmi pénzb.és termb.ellátások</t>
  </si>
  <si>
    <t>lakásfenntartással, lakhatással kapcs összefogl.ellát.</t>
  </si>
  <si>
    <t>104042</t>
  </si>
  <si>
    <t>Egyéb szoc.pénzbeli és temészetbni ellátások,támog.</t>
  </si>
  <si>
    <t>2015.évi terv</t>
  </si>
  <si>
    <t>Működési bevételek     B4</t>
  </si>
  <si>
    <t>Felhalmozási bevételek      B5</t>
  </si>
  <si>
    <t>072111</t>
  </si>
  <si>
    <t>Lakásfenntartással, lakhatással kapcs.ell.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</si>
  <si>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</si>
  <si>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</si>
  <si>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</si>
  <si>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</si>
  <si>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</si>
  <si>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2016. évi terv</t>
  </si>
  <si>
    <t>2017. évi terv</t>
  </si>
  <si>
    <t>1.2. Zalakarosi Kistérség Többcélú Társulása  működési hozzájárulás</t>
  </si>
  <si>
    <t>Működési célú kölcsönök állh. Kívülre (K508)</t>
  </si>
  <si>
    <t>Tartalékok  céltartalékok (K513)</t>
  </si>
  <si>
    <t>2017. évi számított előirányz.</t>
  </si>
  <si>
    <t>2015.évi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</si>
  <si>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</si>
  <si>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</si>
  <si>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1.2. Egyéb célú támogatás államházt. Belül </t>
  </si>
  <si>
    <t xml:space="preserve">  1.1.1.Helyi önkorm. Működési általános támogatása </t>
  </si>
  <si>
    <t xml:space="preserve">  1.1.2 Köznevezelési és gyermekétkeztetési fel.tám.</t>
  </si>
  <si>
    <t xml:space="preserve">  1.1.3 Önk. szociális és gyermekjóléti feladatok tám. </t>
  </si>
  <si>
    <t xml:space="preserve">  1.1.4 Önkorm kulturális feladatainak támogatás </t>
  </si>
  <si>
    <t xml:space="preserve">  1.2.1 Közfoglalkoztatás  támogatása </t>
  </si>
  <si>
    <t>Felhalmozási bevételek összesen:</t>
  </si>
  <si>
    <t>Betegséggel kapcsolatos pénzbeni ell.</t>
  </si>
  <si>
    <t>Munkanélküli aktiv korúak ellátása</t>
  </si>
  <si>
    <t>Felhalmozási kiadások összesen:</t>
  </si>
  <si>
    <t>Elvonások, befizetések K502</t>
  </si>
  <si>
    <t>Egyéb felhalmozási célú kiadás összesen:</t>
  </si>
  <si>
    <t>Felhalmozási célú kölcsön K86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</si>
  <si>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</si>
  <si>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</si>
  <si>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</si>
  <si>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</si>
  <si>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</si>
  <si>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</si>
  <si>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</si>
  <si>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</si>
  <si>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2015.évi 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</si>
  <si>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</si>
  <si>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</si>
  <si>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</si>
  <si>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</si>
  <si>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</si>
  <si>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</si>
  <si>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</si>
  <si>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</si>
  <si>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</si>
  <si>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</si>
  <si>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</si>
  <si>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</si>
  <si>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>1.6 Elvonások, befizetések</t>
  </si>
  <si>
    <t>1.7 Tartalékok</t>
  </si>
  <si>
    <t xml:space="preserve">1.8 Beruházások </t>
  </si>
  <si>
    <t>1.9 Felújítások</t>
  </si>
  <si>
    <t>1.11. Felhalm célú kölcsön</t>
  </si>
  <si>
    <t>1.10 Felhalm.célú pénzeszköz átadás</t>
  </si>
  <si>
    <t>1.12 Céltartalékok</t>
  </si>
  <si>
    <t xml:space="preserve">Költségvetési felhalmozási bevételek </t>
  </si>
  <si>
    <t xml:space="preserve">Költségvetési felhalmozási bevétel összesen </t>
  </si>
  <si>
    <t xml:space="preserve">Költségvetési felhalmozási célú kiadások </t>
  </si>
  <si>
    <t>B116</t>
  </si>
  <si>
    <t xml:space="preserve">       Falugondok, tanyagondnok</t>
  </si>
  <si>
    <t>1.1 Belső ellenőrzés</t>
  </si>
  <si>
    <t xml:space="preserve">Egyéb működési célú támogatások  államházt., kívülre </t>
  </si>
  <si>
    <t>25-75%</t>
  </si>
  <si>
    <t>törvényi kedvezmény</t>
  </si>
  <si>
    <t>Idegenforgalmi adó tartózkodás után</t>
  </si>
  <si>
    <t>magánszállást igénybevevő vendég</t>
  </si>
  <si>
    <t>B62</t>
  </si>
  <si>
    <t>Működési célú visszatéritendő támog.,kölcsönök</t>
  </si>
  <si>
    <t>hitel visszafizetés</t>
  </si>
  <si>
    <t>Egyéb felhalmozási célú átvett pénzeszközök össz</t>
  </si>
  <si>
    <t xml:space="preserve">Közművelődés </t>
  </si>
  <si>
    <t>Falugondnoki szolgálat</t>
  </si>
  <si>
    <t>107060</t>
  </si>
  <si>
    <t>egyéb szoc, pbeli és természetbeni ellátások</t>
  </si>
  <si>
    <t>Műk.célú kölcsön visszatérülés    B62</t>
  </si>
  <si>
    <t>Hitel visszafizetés      K9</t>
  </si>
  <si>
    <t>063020</t>
  </si>
  <si>
    <t>Víztermelése, kezelés</t>
  </si>
  <si>
    <t>107055</t>
  </si>
  <si>
    <t>Egyéb felhalmozási célú támogatások államházt. Belülre</t>
  </si>
  <si>
    <t>Szocális kölcsön nyújtása visszatérítendő</t>
  </si>
  <si>
    <t>térfigyelő kamera rendszer</t>
  </si>
  <si>
    <t>Szövetkezeti részjegy vásárlása</t>
  </si>
  <si>
    <t>Felújítás összesen</t>
  </si>
  <si>
    <t xml:space="preserve">Felújítás </t>
  </si>
  <si>
    <t>3. Falugondnoki szolgálat</t>
  </si>
  <si>
    <t>közutak felújítása</t>
  </si>
  <si>
    <t>Finanszírozás bevételei</t>
  </si>
  <si>
    <t>felhalmozási kiadások összesen</t>
  </si>
  <si>
    <t>1.4. Bejáró gyermekhez hozzájárulás Zalakaros Városnak</t>
  </si>
  <si>
    <t xml:space="preserve">Költségvetési kiadások összesen </t>
  </si>
  <si>
    <t>K1-8</t>
  </si>
  <si>
    <t>2016.évi terv</t>
  </si>
  <si>
    <t>2016.évi</t>
  </si>
  <si>
    <t>tény</t>
  </si>
  <si>
    <t xml:space="preserve">2016.évi </t>
  </si>
  <si>
    <t>2015.évi  eredeti előirányzat</t>
  </si>
  <si>
    <t>2016.évi előirányzat</t>
  </si>
  <si>
    <t>2015.évi eredeti ei.</t>
  </si>
  <si>
    <t>2018. évi terv</t>
  </si>
  <si>
    <t>2015.évi eredeti előirányzat</t>
  </si>
  <si>
    <t>2016. évi eredeti előirányzat</t>
  </si>
  <si>
    <t>2018. évi számított előirányz.</t>
  </si>
  <si>
    <t>2016. évben tervezett</t>
  </si>
  <si>
    <t>2016. évben  tervezett</t>
  </si>
  <si>
    <t>B115</t>
  </si>
  <si>
    <t>Működési célú ktgv. Támogatás  és kiegészítő támogatás</t>
  </si>
  <si>
    <t xml:space="preserve">Elszámolásból származó bevételek </t>
  </si>
  <si>
    <t>2015. évről áthúzódó bérkompenzáció támogatása</t>
  </si>
  <si>
    <t>2. Települési önkormányzatok szociális feladatainak egyéb támogatása</t>
  </si>
  <si>
    <t>Ft</t>
  </si>
  <si>
    <t>5. Gyermekétkeztetés támogatása</t>
  </si>
  <si>
    <t xml:space="preserve">  1.1.5 Működési célú ktgv tám és kieg támogatás</t>
  </si>
  <si>
    <t>104037</t>
  </si>
  <si>
    <t>Intézményen kívüli étkeztetés</t>
  </si>
  <si>
    <t>Civil szervezetek támogatása</t>
  </si>
  <si>
    <t>5.</t>
  </si>
  <si>
    <t>6.</t>
  </si>
  <si>
    <t>Művelődési ház felújítása</t>
  </si>
  <si>
    <t>2015.évi záró létszám. ei.</t>
  </si>
  <si>
    <t>2016. évi  létszám-  keret</t>
  </si>
  <si>
    <t>1.2.2 Közös Hivataltól támogatás átvétele</t>
  </si>
  <si>
    <t>Közművelődési támogatásból megvalósuló beruházás</t>
  </si>
  <si>
    <t>Utánfutó beszerzése falugondnoki autóhoz, tolatóradar, vonóhorog</t>
  </si>
  <si>
    <t>szennyvízelvezetés Hivatal épületébe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</si>
</sst>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7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0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8">
      <alignment/>
      <protection/>
    </xf>
    <xf numFmtId="0" fontId="7" fillId="0" borderId="11" xfId="68" applyFont="1" applyBorder="1">
      <alignment/>
      <protection/>
    </xf>
    <xf numFmtId="0" fontId="5" fillId="0" borderId="11" xfId="68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8" applyFont="1" applyBorder="1">
      <alignment/>
      <protection/>
    </xf>
    <xf numFmtId="0" fontId="5" fillId="0" borderId="12" xfId="68" applyBorder="1">
      <alignment/>
      <protection/>
    </xf>
    <xf numFmtId="0" fontId="5" fillId="0" borderId="11" xfId="68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8" applyFont="1" applyFill="1" applyBorder="1">
      <alignment/>
      <protection/>
    </xf>
    <xf numFmtId="0" fontId="7" fillId="0" borderId="12" xfId="68" applyFont="1" applyFill="1" applyBorder="1" applyAlignment="1">
      <alignment horizontal="right"/>
      <protection/>
    </xf>
    <xf numFmtId="0" fontId="5" fillId="0" borderId="0" xfId="68" applyFill="1">
      <alignment/>
      <protection/>
    </xf>
    <xf numFmtId="0" fontId="2" fillId="0" borderId="13" xfId="0" applyFont="1" applyBorder="1" applyAlignment="1">
      <alignment/>
    </xf>
    <xf numFmtId="0" fontId="5" fillId="0" borderId="0" xfId="59" applyFont="1">
      <alignment/>
      <protection/>
    </xf>
    <xf numFmtId="0" fontId="8" fillId="0" borderId="0" xfId="63" applyFont="1">
      <alignment/>
      <protection/>
    </xf>
    <xf numFmtId="0" fontId="8" fillId="0" borderId="0" xfId="63">
      <alignment/>
      <protection/>
    </xf>
    <xf numFmtId="0" fontId="8" fillId="0" borderId="0" xfId="63" applyAlignment="1">
      <alignment horizontal="right"/>
      <protection/>
    </xf>
    <xf numFmtId="0" fontId="7" fillId="0" borderId="11" xfId="63" applyFont="1" applyBorder="1">
      <alignment/>
      <protection/>
    </xf>
    <xf numFmtId="0" fontId="12" fillId="0" borderId="0" xfId="65" applyFont="1">
      <alignment/>
      <protection/>
    </xf>
    <xf numFmtId="0" fontId="8" fillId="0" borderId="0" xfId="65">
      <alignment/>
      <protection/>
    </xf>
    <xf numFmtId="0" fontId="13" fillId="0" borderId="0" xfId="65" applyFont="1" applyAlignment="1">
      <alignment horizontal="center"/>
      <protection/>
    </xf>
    <xf numFmtId="0" fontId="8" fillId="0" borderId="0" xfId="64">
      <alignment/>
      <protection/>
    </xf>
    <xf numFmtId="0" fontId="17" fillId="0" borderId="11" xfId="64" applyFont="1" applyBorder="1">
      <alignment/>
      <protection/>
    </xf>
    <xf numFmtId="0" fontId="8" fillId="0" borderId="0" xfId="62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11" xfId="62" applyNumberFormat="1" applyFont="1" applyBorder="1" applyAlignment="1">
      <alignment horizontal="right"/>
      <protection/>
    </xf>
    <xf numFmtId="3" fontId="10" fillId="0" borderId="11" xfId="62" applyNumberFormat="1" applyFont="1" applyBorder="1" applyAlignment="1">
      <alignment horizontal="right"/>
      <protection/>
    </xf>
    <xf numFmtId="49" fontId="10" fillId="0" borderId="11" xfId="62" applyNumberFormat="1" applyFont="1" applyBorder="1" applyAlignment="1">
      <alignment horizontal="center"/>
      <protection/>
    </xf>
    <xf numFmtId="0" fontId="10" fillId="0" borderId="0" xfId="62" applyFont="1">
      <alignment/>
      <protection/>
    </xf>
    <xf numFmtId="49" fontId="11" fillId="0" borderId="11" xfId="62" applyNumberFormat="1" applyFont="1" applyBorder="1" applyAlignment="1">
      <alignment horizontal="center"/>
      <protection/>
    </xf>
    <xf numFmtId="49" fontId="11" fillId="0" borderId="11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7" fillId="0" borderId="0" xfId="68" applyFont="1" applyBorder="1">
      <alignment/>
      <protection/>
    </xf>
    <xf numFmtId="0" fontId="8" fillId="0" borderId="0" xfId="57">
      <alignment/>
      <protection/>
    </xf>
    <xf numFmtId="0" fontId="9" fillId="32" borderId="11" xfId="57" applyFont="1" applyFill="1" applyBorder="1" applyAlignment="1">
      <alignment horizontal="center"/>
      <protection/>
    </xf>
    <xf numFmtId="0" fontId="8" fillId="0" borderId="11" xfId="57" applyFont="1" applyBorder="1">
      <alignment/>
      <protection/>
    </xf>
    <xf numFmtId="0" fontId="8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2" applyNumberFormat="1" applyFont="1" applyBorder="1" applyAlignment="1">
      <alignment horizontal="right"/>
      <protection/>
    </xf>
    <xf numFmtId="0" fontId="8" fillId="0" borderId="0" xfId="66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5" fillId="0" borderId="11" xfId="66" applyFont="1" applyBorder="1" applyAlignment="1">
      <alignment horizontal="center"/>
      <protection/>
    </xf>
    <xf numFmtId="0" fontId="9" fillId="32" borderId="11" xfId="66" applyFont="1" applyFill="1" applyBorder="1" applyAlignment="1">
      <alignment horizontal="center"/>
      <protection/>
    </xf>
    <xf numFmtId="0" fontId="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Border="1" applyAlignment="1">
      <alignment vertical="distributed"/>
      <protection/>
    </xf>
    <xf numFmtId="0" fontId="17" fillId="0" borderId="12" xfId="64" applyFont="1" applyBorder="1">
      <alignment/>
      <protection/>
    </xf>
    <xf numFmtId="9" fontId="8" fillId="0" borderId="11" xfId="57" applyNumberFormat="1" applyFont="1" applyBorder="1" applyAlignment="1">
      <alignment horizontal="center"/>
      <protection/>
    </xf>
    <xf numFmtId="0" fontId="24" fillId="0" borderId="0" xfId="0" applyFont="1" applyBorder="1" applyAlignment="1">
      <alignment/>
    </xf>
    <xf numFmtId="0" fontId="14" fillId="0" borderId="15" xfId="65" applyFont="1" applyBorder="1" applyAlignment="1">
      <alignment horizontal="center"/>
      <protection/>
    </xf>
    <xf numFmtId="9" fontId="8" fillId="0" borderId="11" xfId="57" applyNumberFormat="1" applyBorder="1" applyAlignment="1">
      <alignment horizontal="center" vertical="distributed"/>
      <protection/>
    </xf>
    <xf numFmtId="0" fontId="8" fillId="0" borderId="0" xfId="57" applyAlignment="1">
      <alignment horizontal="right"/>
      <protection/>
    </xf>
    <xf numFmtId="0" fontId="20" fillId="0" borderId="11" xfId="63" applyFont="1" applyBorder="1" applyAlignment="1">
      <alignment horizontal="center" vertical="distributed"/>
      <protection/>
    </xf>
    <xf numFmtId="3" fontId="5" fillId="0" borderId="11" xfId="63" applyNumberFormat="1" applyFont="1" applyBorder="1" applyAlignment="1">
      <alignment vertical="distributed"/>
      <protection/>
    </xf>
    <xf numFmtId="3" fontId="7" fillId="0" borderId="11" xfId="63" applyNumberFormat="1" applyFont="1" applyBorder="1" applyAlignment="1">
      <alignment vertical="distributed"/>
      <protection/>
    </xf>
    <xf numFmtId="0" fontId="9" fillId="0" borderId="11" xfId="57" applyFont="1" applyBorder="1">
      <alignment/>
      <protection/>
    </xf>
    <xf numFmtId="0" fontId="27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vertical="distributed"/>
      <protection/>
    </xf>
    <xf numFmtId="9" fontId="9" fillId="0" borderId="11" xfId="57" applyNumberFormat="1" applyFont="1" applyBorder="1" applyAlignment="1">
      <alignment horizontal="center" vertical="distributed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" fillId="32" borderId="11" xfId="0" applyNumberFormat="1" applyFont="1" applyFill="1" applyBorder="1" applyAlignment="1">
      <alignment vertical="center"/>
    </xf>
    <xf numFmtId="3" fontId="16" fillId="0" borderId="11" xfId="64" applyNumberFormat="1" applyFont="1" applyBorder="1">
      <alignment/>
      <protection/>
    </xf>
    <xf numFmtId="3" fontId="14" fillId="0" borderId="13" xfId="65" applyNumberFormat="1" applyFont="1" applyBorder="1" applyAlignment="1">
      <alignment horizontal="right"/>
      <protection/>
    </xf>
    <xf numFmtId="3" fontId="5" fillId="0" borderId="11" xfId="68" applyNumberFormat="1" applyBorder="1">
      <alignment/>
      <protection/>
    </xf>
    <xf numFmtId="3" fontId="7" fillId="0" borderId="11" xfId="68" applyNumberFormat="1" applyFont="1" applyBorder="1">
      <alignment/>
      <protection/>
    </xf>
    <xf numFmtId="0" fontId="10" fillId="0" borderId="11" xfId="62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1" fillId="0" borderId="13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1" fillId="0" borderId="11" xfId="62" applyFont="1" applyBorder="1" applyAlignment="1">
      <alignment horizontal="left"/>
      <protection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1" fillId="0" borderId="13" xfId="59" applyFont="1" applyBorder="1" applyAlignment="1">
      <alignment horizontal="left"/>
      <protection/>
    </xf>
    <xf numFmtId="0" fontId="2" fillId="0" borderId="16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9" fillId="0" borderId="17" xfId="0" applyFont="1" applyFill="1" applyBorder="1" applyAlignment="1">
      <alignment horizontal="center" vertical="distributed"/>
    </xf>
    <xf numFmtId="0" fontId="29" fillId="0" borderId="12" xfId="0" applyFont="1" applyFill="1" applyBorder="1" applyAlignment="1">
      <alignment horizontal="center" vertical="distributed"/>
    </xf>
    <xf numFmtId="0" fontId="29" fillId="0" borderId="11" xfId="0" applyFont="1" applyFill="1" applyBorder="1" applyAlignment="1">
      <alignment horizontal="center" vertical="distributed"/>
    </xf>
    <xf numFmtId="3" fontId="5" fillId="0" borderId="11" xfId="66" applyNumberFormat="1" applyFont="1" applyBorder="1">
      <alignment/>
      <protection/>
    </xf>
    <xf numFmtId="0" fontId="10" fillId="0" borderId="11" xfId="59" applyFont="1" applyBorder="1" applyAlignment="1">
      <alignment horizontal="left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/>
      <protection/>
    </xf>
    <xf numFmtId="16" fontId="5" fillId="0" borderId="11" xfId="68" applyNumberFormat="1" applyFont="1" applyBorder="1">
      <alignment/>
      <protection/>
    </xf>
    <xf numFmtId="0" fontId="5" fillId="0" borderId="11" xfId="68" applyFont="1" applyBorder="1">
      <alignment/>
      <protection/>
    </xf>
    <xf numFmtId="16" fontId="5" fillId="0" borderId="11" xfId="68" applyNumberFormat="1" applyBorder="1">
      <alignment/>
      <protection/>
    </xf>
    <xf numFmtId="0" fontId="5" fillId="0" borderId="11" xfId="61" applyFont="1" applyBorder="1">
      <alignment/>
      <protection/>
    </xf>
    <xf numFmtId="3" fontId="5" fillId="0" borderId="11" xfId="61" applyNumberFormat="1" applyBorder="1">
      <alignment/>
      <protection/>
    </xf>
    <xf numFmtId="0" fontId="8" fillId="0" borderId="11" xfId="57" applyFont="1" applyBorder="1" applyAlignment="1">
      <alignment horizontal="distributed" vertical="distributed"/>
      <protection/>
    </xf>
    <xf numFmtId="0" fontId="31" fillId="0" borderId="0" xfId="0" applyFont="1" applyAlignment="1">
      <alignment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3" fontId="9" fillId="0" borderId="11" xfId="57" applyNumberFormat="1" applyFont="1" applyBorder="1" applyAlignment="1">
      <alignment vertical="distributed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3" fontId="14" fillId="0" borderId="11" xfId="64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3" fillId="32" borderId="11" xfId="0" applyFont="1" applyFill="1" applyBorder="1" applyAlignment="1">
      <alignment horizontal="distributed" vertical="distributed"/>
    </xf>
    <xf numFmtId="0" fontId="1" fillId="0" borderId="11" xfId="0" applyFont="1" applyBorder="1" applyAlignment="1">
      <alignment/>
    </xf>
    <xf numFmtId="3" fontId="20" fillId="0" borderId="11" xfId="68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6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4" applyFont="1" applyBorder="1" applyAlignment="1">
      <alignment horizontal="left"/>
      <protection/>
    </xf>
    <xf numFmtId="0" fontId="17" fillId="0" borderId="11" xfId="64" applyFont="1" applyBorder="1" applyAlignment="1">
      <alignment horizontal="center"/>
      <protection/>
    </xf>
    <xf numFmtId="3" fontId="7" fillId="0" borderId="11" xfId="66" applyNumberFormat="1" applyFont="1" applyBorder="1">
      <alignment/>
      <protection/>
    </xf>
    <xf numFmtId="0" fontId="12" fillId="32" borderId="11" xfId="64" applyFont="1" applyFill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9" fillId="0" borderId="11" xfId="61" applyFont="1" applyBorder="1" applyAlignment="1">
      <alignment vertical="distributed"/>
      <protection/>
    </xf>
    <xf numFmtId="0" fontId="13" fillId="32" borderId="11" xfId="64" applyFont="1" applyFill="1" applyBorder="1" applyAlignment="1">
      <alignment horizontal="left" vertical="distributed"/>
      <protection/>
    </xf>
    <xf numFmtId="0" fontId="12" fillId="0" borderId="11" xfId="64" applyFont="1" applyBorder="1" applyAlignment="1">
      <alignment horizontal="left" vertical="distributed"/>
      <protection/>
    </xf>
    <xf numFmtId="0" fontId="32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2" applyFont="1" applyBorder="1" applyAlignment="1">
      <alignment horizontal="left"/>
      <protection/>
    </xf>
    <xf numFmtId="0" fontId="16" fillId="0" borderId="11" xfId="64" applyFont="1" applyBorder="1">
      <alignment/>
      <protection/>
    </xf>
    <xf numFmtId="0" fontId="15" fillId="0" borderId="11" xfId="64" applyFont="1" applyBorder="1" applyAlignment="1">
      <alignment horizontal="left"/>
      <protection/>
    </xf>
    <xf numFmtId="0" fontId="11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3" fontId="7" fillId="0" borderId="11" xfId="61" applyNumberFormat="1" applyFont="1" applyBorder="1">
      <alignment/>
      <protection/>
    </xf>
    <xf numFmtId="3" fontId="15" fillId="32" borderId="11" xfId="64" applyNumberFormat="1" applyFont="1" applyFill="1" applyBorder="1" applyAlignment="1">
      <alignment vertical="distributed"/>
      <protection/>
    </xf>
    <xf numFmtId="0" fontId="34" fillId="0" borderId="11" xfId="63" applyFont="1" applyBorder="1" applyAlignment="1">
      <alignment vertical="distributed"/>
      <protection/>
    </xf>
    <xf numFmtId="0" fontId="5" fillId="0" borderId="0" xfId="68" applyBorder="1">
      <alignment/>
      <protection/>
    </xf>
    <xf numFmtId="0" fontId="1" fillId="0" borderId="17" xfId="0" applyFont="1" applyBorder="1" applyAlignment="1">
      <alignment horizontal="center" vertical="distributed"/>
    </xf>
    <xf numFmtId="0" fontId="30" fillId="0" borderId="17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8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0" applyNumberFormat="1" applyFont="1" applyFill="1" applyBorder="1">
      <alignment/>
      <protection/>
    </xf>
    <xf numFmtId="3" fontId="10" fillId="0" borderId="19" xfId="56" applyNumberFormat="1" applyFont="1" applyFill="1" applyBorder="1" applyAlignment="1">
      <alignment horizontal="center" vertical="center"/>
      <protection/>
    </xf>
    <xf numFmtId="4" fontId="10" fillId="0" borderId="19" xfId="56" applyNumberFormat="1" applyFont="1" applyFill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11" fillId="0" borderId="19" xfId="56" applyNumberFormat="1" applyFont="1" applyFill="1" applyBorder="1" applyAlignment="1">
      <alignment vertical="center"/>
      <protection/>
    </xf>
    <xf numFmtId="3" fontId="11" fillId="0" borderId="20" xfId="56" applyNumberFormat="1" applyFont="1" applyFill="1" applyBorder="1" applyAlignment="1">
      <alignment vertical="center"/>
      <protection/>
    </xf>
    <xf numFmtId="3" fontId="10" fillId="0" borderId="11" xfId="60" applyNumberFormat="1" applyFont="1" applyFill="1" applyBorder="1">
      <alignment/>
      <protection/>
    </xf>
    <xf numFmtId="166" fontId="10" fillId="0" borderId="21" xfId="56" applyNumberFormat="1" applyFont="1" applyBorder="1" applyAlignment="1">
      <alignment vertical="center"/>
      <protection/>
    </xf>
    <xf numFmtId="3" fontId="10" fillId="0" borderId="21" xfId="56" applyNumberFormat="1" applyFont="1" applyFill="1" applyBorder="1" applyAlignment="1">
      <alignment vertical="center"/>
      <protection/>
    </xf>
    <xf numFmtId="4" fontId="10" fillId="0" borderId="21" xfId="56" applyNumberFormat="1" applyFont="1" applyFill="1" applyBorder="1" applyAlignment="1">
      <alignment vertical="center"/>
      <protection/>
    </xf>
    <xf numFmtId="3" fontId="10" fillId="0" borderId="10" xfId="60" applyNumberFormat="1" applyFont="1" applyFill="1" applyBorder="1">
      <alignment/>
      <protection/>
    </xf>
    <xf numFmtId="0" fontId="10" fillId="0" borderId="10" xfId="67" applyFont="1" applyBorder="1">
      <alignment/>
      <protection/>
    </xf>
    <xf numFmtId="4" fontId="10" fillId="0" borderId="10" xfId="60" applyNumberFormat="1" applyFont="1" applyFill="1" applyBorder="1">
      <alignment/>
      <protection/>
    </xf>
    <xf numFmtId="0" fontId="11" fillId="0" borderId="11" xfId="67" applyFont="1" applyBorder="1">
      <alignment/>
      <protection/>
    </xf>
    <xf numFmtId="3" fontId="11" fillId="0" borderId="11" xfId="56" applyNumberFormat="1" applyFont="1" applyFill="1" applyBorder="1" applyAlignment="1">
      <alignment vertical="center"/>
      <protection/>
    </xf>
    <xf numFmtId="0" fontId="10" fillId="0" borderId="11" xfId="67" applyFont="1" applyBorder="1">
      <alignment/>
      <protection/>
    </xf>
    <xf numFmtId="3" fontId="10" fillId="0" borderId="11" xfId="56" applyNumberFormat="1" applyFont="1" applyFill="1" applyBorder="1" applyAlignment="1">
      <alignment vertical="center"/>
      <protection/>
    </xf>
    <xf numFmtId="0" fontId="13" fillId="0" borderId="11" xfId="64" applyFont="1" applyBorder="1" applyAlignment="1">
      <alignment horizontal="left" vertical="distributed"/>
      <protection/>
    </xf>
    <xf numFmtId="3" fontId="15" fillId="0" borderId="11" xfId="64" applyNumberFormat="1" applyFont="1" applyBorder="1">
      <alignment/>
      <protection/>
    </xf>
    <xf numFmtId="0" fontId="8" fillId="0" borderId="0" xfId="64" applyFont="1">
      <alignment/>
      <protection/>
    </xf>
    <xf numFmtId="0" fontId="11" fillId="0" borderId="11" xfId="62" applyFont="1" applyBorder="1">
      <alignment/>
      <protection/>
    </xf>
    <xf numFmtId="0" fontId="11" fillId="0" borderId="11" xfId="62" applyFont="1" applyBorder="1" applyAlignment="1">
      <alignment horizontal="center"/>
      <protection/>
    </xf>
    <xf numFmtId="3" fontId="5" fillId="33" borderId="11" xfId="68" applyNumberFormat="1" applyFill="1" applyBorder="1">
      <alignment/>
      <protection/>
    </xf>
    <xf numFmtId="0" fontId="7" fillId="33" borderId="10" xfId="68" applyFont="1" applyFill="1" applyBorder="1">
      <alignment/>
      <protection/>
    </xf>
    <xf numFmtId="0" fontId="7" fillId="33" borderId="10" xfId="68" applyFont="1" applyFill="1" applyBorder="1" applyAlignment="1">
      <alignment horizontal="center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horizontal="center"/>
      <protection/>
    </xf>
    <xf numFmtId="3" fontId="7" fillId="0" borderId="0" xfId="68" applyNumberFormat="1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49" fontId="10" fillId="32" borderId="11" xfId="62" applyNumberFormat="1" applyFont="1" applyFill="1" applyBorder="1" applyAlignment="1">
      <alignment horizontal="center"/>
      <protection/>
    </xf>
    <xf numFmtId="0" fontId="11" fillId="32" borderId="11" xfId="62" applyFont="1" applyFill="1" applyBorder="1" applyAlignment="1">
      <alignment horizontal="left"/>
      <protection/>
    </xf>
    <xf numFmtId="3" fontId="11" fillId="32" borderId="11" xfId="62" applyNumberFormat="1" applyFont="1" applyFill="1" applyBorder="1" applyAlignment="1">
      <alignment horizontal="right"/>
      <protection/>
    </xf>
    <xf numFmtId="0" fontId="10" fillId="32" borderId="11" xfId="62" applyFont="1" applyFill="1" applyBorder="1" applyAlignment="1">
      <alignment horizontal="center"/>
      <protection/>
    </xf>
    <xf numFmtId="0" fontId="11" fillId="32" borderId="11" xfId="62" applyFont="1" applyFill="1" applyBorder="1">
      <alignment/>
      <protection/>
    </xf>
    <xf numFmtId="0" fontId="11" fillId="32" borderId="13" xfId="62" applyFont="1" applyFill="1" applyBorder="1" applyAlignment="1">
      <alignment horizontal="left"/>
      <protection/>
    </xf>
    <xf numFmtId="49" fontId="11" fillId="32" borderId="11" xfId="62" applyNumberFormat="1" applyFont="1" applyFill="1" applyBorder="1" applyAlignment="1">
      <alignment horizontal="center"/>
      <protection/>
    </xf>
    <xf numFmtId="49" fontId="10" fillId="32" borderId="12" xfId="62" applyNumberFormat="1" applyFont="1" applyFill="1" applyBorder="1" applyAlignment="1">
      <alignment horizontal="center" vertical="center"/>
      <protection/>
    </xf>
    <xf numFmtId="49" fontId="11" fillId="32" borderId="12" xfId="62" applyNumberFormat="1" applyFont="1" applyFill="1" applyBorder="1" applyAlignment="1">
      <alignment horizontal="distributed" vertical="distributed"/>
      <protection/>
    </xf>
    <xf numFmtId="0" fontId="7" fillId="32" borderId="13" xfId="62" applyFont="1" applyFill="1" applyBorder="1" applyAlignment="1">
      <alignment horizontal="left"/>
      <protection/>
    </xf>
    <xf numFmtId="0" fontId="11" fillId="33" borderId="11" xfId="59" applyFont="1" applyFill="1" applyBorder="1" applyAlignment="1">
      <alignment horizontal="left" vertical="center"/>
      <protection/>
    </xf>
    <xf numFmtId="0" fontId="18" fillId="0" borderId="11" xfId="59" applyFont="1" applyBorder="1" applyAlignment="1">
      <alignment horizontal="left"/>
      <protection/>
    </xf>
    <xf numFmtId="0" fontId="18" fillId="0" borderId="13" xfId="59" applyFont="1" applyBorder="1" applyAlignment="1">
      <alignment horizontal="left"/>
      <protection/>
    </xf>
    <xf numFmtId="0" fontId="10" fillId="32" borderId="11" xfId="59" applyFont="1" applyFill="1" applyBorder="1" applyAlignment="1">
      <alignment horizontal="center" vertical="center"/>
      <protection/>
    </xf>
    <xf numFmtId="0" fontId="11" fillId="32" borderId="13" xfId="59" applyFont="1" applyFill="1" applyBorder="1" applyAlignment="1">
      <alignment horizontal="left"/>
      <protection/>
    </xf>
    <xf numFmtId="0" fontId="9" fillId="0" borderId="19" xfId="56" applyFont="1" applyBorder="1" applyAlignment="1">
      <alignment vertical="center"/>
      <protection/>
    </xf>
    <xf numFmtId="0" fontId="8" fillId="0" borderId="19" xfId="56" applyFont="1" applyBorder="1" applyAlignment="1">
      <alignment vertical="center"/>
      <protection/>
    </xf>
    <xf numFmtId="0" fontId="8" fillId="0" borderId="19" xfId="56" applyFont="1" applyBorder="1" applyAlignment="1">
      <alignment vertical="center" wrapText="1"/>
      <protection/>
    </xf>
    <xf numFmtId="0" fontId="9" fillId="0" borderId="11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0" applyFont="1" applyFill="1" applyBorder="1">
      <alignment/>
      <protection/>
    </xf>
    <xf numFmtId="0" fontId="11" fillId="32" borderId="12" xfId="60" applyFont="1" applyFill="1" applyBorder="1" applyAlignment="1">
      <alignment horizontal="center" vertical="center" wrapText="1"/>
      <protection/>
    </xf>
    <xf numFmtId="0" fontId="11" fillId="32" borderId="17" xfId="60" applyFont="1" applyFill="1" applyBorder="1" applyAlignment="1">
      <alignment horizontal="right" vertical="center" wrapText="1"/>
      <protection/>
    </xf>
    <xf numFmtId="0" fontId="11" fillId="32" borderId="14" xfId="60" applyFont="1" applyFill="1" applyBorder="1" applyAlignment="1">
      <alignment horizontal="center" vertical="center"/>
      <protection/>
    </xf>
    <xf numFmtId="0" fontId="11" fillId="32" borderId="22" xfId="60" applyFont="1" applyFill="1" applyBorder="1" applyAlignment="1">
      <alignment horizontal="right" vertical="center"/>
      <protection/>
    </xf>
    <xf numFmtId="0" fontId="11" fillId="32" borderId="23" xfId="60" applyFont="1" applyFill="1" applyBorder="1" applyAlignment="1">
      <alignment horizontal="center" vertical="center"/>
      <protection/>
    </xf>
    <xf numFmtId="0" fontId="11" fillId="32" borderId="24" xfId="60" applyFont="1" applyFill="1" applyBorder="1" applyAlignment="1">
      <alignment horizontal="center" vertical="center"/>
      <protection/>
    </xf>
    <xf numFmtId="0" fontId="10" fillId="32" borderId="11" xfId="67" applyFont="1" applyFill="1" applyBorder="1">
      <alignment/>
      <protection/>
    </xf>
    <xf numFmtId="3" fontId="11" fillId="32" borderId="11" xfId="67" applyNumberFormat="1" applyFont="1" applyFill="1" applyBorder="1">
      <alignment/>
      <protection/>
    </xf>
    <xf numFmtId="0" fontId="20" fillId="0" borderId="12" xfId="68" applyFont="1" applyBorder="1">
      <alignment/>
      <protection/>
    </xf>
    <xf numFmtId="0" fontId="7" fillId="0" borderId="11" xfId="68" applyNumberFormat="1" applyFont="1" applyBorder="1">
      <alignment/>
      <protection/>
    </xf>
    <xf numFmtId="0" fontId="20" fillId="0" borderId="11" xfId="68" applyFont="1" applyBorder="1">
      <alignment/>
      <protection/>
    </xf>
    <xf numFmtId="3" fontId="23" fillId="0" borderId="11" xfId="68" applyNumberFormat="1" applyFont="1" applyBorder="1">
      <alignment/>
      <protection/>
    </xf>
    <xf numFmtId="0" fontId="16" fillId="32" borderId="11" xfId="64" applyFont="1" applyFill="1" applyBorder="1">
      <alignment/>
      <protection/>
    </xf>
    <xf numFmtId="0" fontId="20" fillId="32" borderId="11" xfId="61" applyFont="1" applyFill="1" applyBorder="1">
      <alignment/>
      <protection/>
    </xf>
    <xf numFmtId="3" fontId="20" fillId="32" borderId="11" xfId="61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distributed"/>
    </xf>
    <xf numFmtId="3" fontId="2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vertical="center"/>
    </xf>
    <xf numFmtId="166" fontId="1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horizontal="right" vertical="distributed"/>
    </xf>
    <xf numFmtId="3" fontId="2" fillId="0" borderId="11" xfId="0" applyNumberFormat="1" applyFont="1" applyBorder="1" applyAlignment="1">
      <alignment horizontal="right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distributed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19" fillId="0" borderId="1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2" applyNumberFormat="1" applyFont="1" applyBorder="1" applyAlignment="1">
      <alignment horizontal="right"/>
      <protection/>
    </xf>
    <xf numFmtId="0" fontId="23" fillId="0" borderId="11" xfId="62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16" fontId="21" fillId="0" borderId="11" xfId="62" applyNumberFormat="1" applyFont="1" applyBorder="1" applyAlignment="1">
      <alignment horizontal="left"/>
      <protection/>
    </xf>
    <xf numFmtId="0" fontId="18" fillId="0" borderId="11" xfId="62" applyFont="1" applyBorder="1" applyAlignment="1">
      <alignment horizontal="center" vertical="center" wrapText="1"/>
      <protection/>
    </xf>
    <xf numFmtId="3" fontId="10" fillId="0" borderId="11" xfId="62" applyNumberFormat="1" applyFont="1" applyBorder="1" applyAlignment="1">
      <alignment horizontal="right"/>
      <protection/>
    </xf>
    <xf numFmtId="0" fontId="10" fillId="0" borderId="11" xfId="62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16" fontId="10" fillId="0" borderId="11" xfId="62" applyNumberFormat="1" applyFont="1" applyBorder="1" applyAlignment="1">
      <alignment horizontal="left"/>
      <protection/>
    </xf>
    <xf numFmtId="0" fontId="11" fillId="0" borderId="11" xfId="62" applyNumberFormat="1" applyFont="1" applyBorder="1" applyAlignment="1">
      <alignment horizontal="left"/>
      <protection/>
    </xf>
    <xf numFmtId="0" fontId="14" fillId="0" borderId="24" xfId="65" applyFont="1" applyBorder="1" applyAlignment="1">
      <alignment horizontal="right"/>
      <protection/>
    </xf>
    <xf numFmtId="0" fontId="14" fillId="0" borderId="10" xfId="65" applyFont="1" applyBorder="1" applyAlignment="1">
      <alignment horizontal="left"/>
      <protection/>
    </xf>
    <xf numFmtId="0" fontId="14" fillId="0" borderId="25" xfId="65" applyFont="1" applyBorder="1" applyAlignment="1">
      <alignment horizontal="center"/>
      <protection/>
    </xf>
    <xf numFmtId="2" fontId="10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1" fillId="32" borderId="11" xfId="0" applyFont="1" applyFill="1" applyBorder="1" applyAlignment="1">
      <alignment/>
    </xf>
    <xf numFmtId="0" fontId="8" fillId="0" borderId="11" xfId="56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2" applyNumberFormat="1" applyFont="1" applyBorder="1" applyAlignment="1">
      <alignment horizontal="center"/>
      <protection/>
    </xf>
    <xf numFmtId="0" fontId="34" fillId="0" borderId="12" xfId="68" applyFont="1" applyBorder="1">
      <alignment/>
      <protection/>
    </xf>
    <xf numFmtId="0" fontId="5" fillId="0" borderId="12" xfId="68" applyFont="1" applyBorder="1">
      <alignment/>
      <protection/>
    </xf>
    <xf numFmtId="3" fontId="5" fillId="0" borderId="11" xfId="68" applyNumberFormat="1" applyFont="1" applyBorder="1">
      <alignment/>
      <protection/>
    </xf>
    <xf numFmtId="3" fontId="9" fillId="0" borderId="11" xfId="57" applyNumberFormat="1" applyFont="1" applyBorder="1" applyAlignment="1">
      <alignment horizontal="right"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36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6" xfId="0" applyNumberFormat="1" applyFont="1" applyFill="1" applyBorder="1" applyAlignment="1">
      <alignment horizontal="center" vertical="distributed"/>
    </xf>
    <xf numFmtId="0" fontId="0" fillId="32" borderId="0" xfId="0" applyFill="1" applyAlignment="1">
      <alignment/>
    </xf>
    <xf numFmtId="3" fontId="11" fillId="32" borderId="11" xfId="60" applyNumberFormat="1" applyFont="1" applyFill="1" applyBorder="1">
      <alignment/>
      <protection/>
    </xf>
    <xf numFmtId="0" fontId="11" fillId="32" borderId="11" xfId="67" applyFont="1" applyFill="1" applyBorder="1">
      <alignment/>
      <protection/>
    </xf>
    <xf numFmtId="3" fontId="11" fillId="32" borderId="11" xfId="56" applyNumberFormat="1" applyFont="1" applyFill="1" applyBorder="1" applyAlignment="1">
      <alignment vertical="center"/>
      <protection/>
    </xf>
    <xf numFmtId="166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left" vertical="center"/>
    </xf>
    <xf numFmtId="3" fontId="30" fillId="32" borderId="11" xfId="0" applyNumberFormat="1" applyFont="1" applyFill="1" applyBorder="1" applyAlignment="1">
      <alignment horizontal="right" vertical="center"/>
    </xf>
    <xf numFmtId="3" fontId="30" fillId="32" borderId="11" xfId="0" applyNumberFormat="1" applyFont="1" applyFill="1" applyBorder="1" applyAlignment="1">
      <alignment/>
    </xf>
    <xf numFmtId="0" fontId="9" fillId="0" borderId="0" xfId="60" applyFont="1" applyFill="1" applyBorder="1">
      <alignment/>
      <protection/>
    </xf>
    <xf numFmtId="0" fontId="1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0" xfId="63" applyFont="1">
      <alignment/>
      <protection/>
    </xf>
    <xf numFmtId="3" fontId="11" fillId="0" borderId="11" xfId="58" applyNumberFormat="1" applyFont="1" applyBorder="1">
      <alignment/>
      <protection/>
    </xf>
    <xf numFmtId="0" fontId="7" fillId="32" borderId="11" xfId="58" applyFont="1" applyFill="1" applyBorder="1" applyAlignment="1">
      <alignment horizontal="center" vertical="center"/>
      <protection/>
    </xf>
    <xf numFmtId="3" fontId="7" fillId="0" borderId="11" xfId="58" applyNumberFormat="1" applyFont="1" applyBorder="1">
      <alignment/>
      <protection/>
    </xf>
    <xf numFmtId="0" fontId="5" fillId="0" borderId="0" xfId="58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6" xfId="56" applyFont="1" applyBorder="1" applyAlignment="1">
      <alignment vertical="center"/>
      <protection/>
    </xf>
    <xf numFmtId="3" fontId="11" fillId="0" borderId="12" xfId="60" applyNumberFormat="1" applyFont="1" applyFill="1" applyBorder="1">
      <alignment/>
      <protection/>
    </xf>
    <xf numFmtId="0" fontId="9" fillId="32" borderId="11" xfId="56" applyFont="1" applyFill="1" applyBorder="1" applyAlignment="1">
      <alignment vertical="center"/>
      <protection/>
    </xf>
    <xf numFmtId="0" fontId="8" fillId="0" borderId="19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0" fontId="10" fillId="0" borderId="11" xfId="59" applyFont="1" applyBorder="1" applyAlignment="1">
      <alignment horizontal="left"/>
      <protection/>
    </xf>
    <xf numFmtId="0" fontId="3" fillId="32" borderId="11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distributed"/>
    </xf>
    <xf numFmtId="0" fontId="0" fillId="34" borderId="11" xfId="0" applyFill="1" applyBorder="1" applyAlignment="1">
      <alignment/>
    </xf>
    <xf numFmtId="49" fontId="2" fillId="10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31" fillId="10" borderId="11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3" fontId="1" fillId="32" borderId="11" xfId="7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3" fontId="2" fillId="32" borderId="11" xfId="0" applyNumberFormat="1" applyFont="1" applyFill="1" applyBorder="1" applyAlignment="1">
      <alignment horizontal="center" vertical="center"/>
    </xf>
    <xf numFmtId="49" fontId="2" fillId="10" borderId="16" xfId="0" applyNumberFormat="1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3" fontId="1" fillId="10" borderId="11" xfId="0" applyNumberFormat="1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28" fillId="32" borderId="11" xfId="0" applyNumberFormat="1" applyFont="1" applyFill="1" applyBorder="1" applyAlignment="1">
      <alignment horizontal="center" vertical="center"/>
    </xf>
    <xf numFmtId="3" fontId="10" fillId="0" borderId="11" xfId="62" applyNumberFormat="1" applyFont="1" applyBorder="1" applyAlignment="1">
      <alignment horizontal="right" vertical="center"/>
      <protection/>
    </xf>
    <xf numFmtId="3" fontId="10" fillId="0" borderId="11" xfId="62" applyNumberFormat="1" applyFont="1" applyBorder="1" applyAlignment="1">
      <alignment horizontal="right" vertical="center"/>
      <protection/>
    </xf>
    <xf numFmtId="3" fontId="10" fillId="0" borderId="13" xfId="62" applyNumberFormat="1" applyFont="1" applyBorder="1" applyAlignment="1">
      <alignment horizontal="right" vertical="center"/>
      <protection/>
    </xf>
    <xf numFmtId="3" fontId="11" fillId="32" borderId="11" xfId="62" applyNumberFormat="1" applyFont="1" applyFill="1" applyBorder="1" applyAlignment="1">
      <alignment horizontal="right" vertical="center"/>
      <protection/>
    </xf>
    <xf numFmtId="3" fontId="11" fillId="0" borderId="11" xfId="62" applyNumberFormat="1" applyFont="1" applyBorder="1" applyAlignment="1">
      <alignment horizontal="right" vertical="center"/>
      <protection/>
    </xf>
    <xf numFmtId="3" fontId="18" fillId="0" borderId="11" xfId="62" applyNumberFormat="1" applyFont="1" applyBorder="1" applyAlignment="1">
      <alignment horizontal="right" vertical="center"/>
      <protection/>
    </xf>
    <xf numFmtId="3" fontId="10" fillId="0" borderId="13" xfId="62" applyNumberFormat="1" applyFont="1" applyBorder="1" applyAlignment="1">
      <alignment horizontal="right" vertical="center"/>
      <protection/>
    </xf>
    <xf numFmtId="3" fontId="11" fillId="0" borderId="13" xfId="62" applyNumberFormat="1" applyFont="1" applyBorder="1" applyAlignment="1">
      <alignment horizontal="right" vertical="center"/>
      <protection/>
    </xf>
    <xf numFmtId="3" fontId="8" fillId="0" borderId="11" xfId="62" applyNumberFormat="1" applyBorder="1" applyAlignment="1">
      <alignment horizontal="right" vertical="center"/>
      <protection/>
    </xf>
    <xf numFmtId="3" fontId="11" fillId="32" borderId="12" xfId="62" applyNumberFormat="1" applyFont="1" applyFill="1" applyBorder="1" applyAlignment="1">
      <alignment horizontal="right" vertical="center"/>
      <protection/>
    </xf>
    <xf numFmtId="3" fontId="18" fillId="32" borderId="12" xfId="62" applyNumberFormat="1" applyFont="1" applyFill="1" applyBorder="1" applyAlignment="1">
      <alignment horizontal="right" vertical="center"/>
      <protection/>
    </xf>
    <xf numFmtId="3" fontId="10" fillId="0" borderId="0" xfId="62" applyNumberFormat="1" applyFont="1" applyAlignment="1">
      <alignment horizontal="right" vertical="center"/>
      <protection/>
    </xf>
    <xf numFmtId="3" fontId="11" fillId="33" borderId="12" xfId="59" applyNumberFormat="1" applyFont="1" applyFill="1" applyBorder="1" applyAlignment="1">
      <alignment horizontal="right" vertical="center"/>
      <protection/>
    </xf>
    <xf numFmtId="3" fontId="11" fillId="33" borderId="12" xfId="59" applyNumberFormat="1" applyFont="1" applyFill="1" applyBorder="1" applyAlignment="1">
      <alignment horizontal="right" vertical="center" wrapText="1"/>
      <protection/>
    </xf>
    <xf numFmtId="3" fontId="10" fillId="0" borderId="11" xfId="59" applyNumberFormat="1" applyFont="1" applyBorder="1" applyAlignment="1">
      <alignment horizontal="right" vertical="center"/>
      <protection/>
    </xf>
    <xf numFmtId="3" fontId="10" fillId="0" borderId="11" xfId="59" applyNumberFormat="1" applyFont="1" applyBorder="1" applyAlignment="1">
      <alignment horizontal="right" vertical="center"/>
      <protection/>
    </xf>
    <xf numFmtId="3" fontId="11" fillId="0" borderId="11" xfId="59" applyNumberFormat="1" applyFont="1" applyBorder="1" applyAlignment="1">
      <alignment horizontal="right" vertical="center"/>
      <protection/>
    </xf>
    <xf numFmtId="3" fontId="11" fillId="32" borderId="11" xfId="59" applyNumberFormat="1" applyFont="1" applyFill="1" applyBorder="1" applyAlignment="1">
      <alignment horizontal="right" vertical="center"/>
      <protection/>
    </xf>
    <xf numFmtId="3" fontId="11" fillId="0" borderId="0" xfId="62" applyNumberFormat="1" applyFont="1" applyBorder="1" applyAlignment="1">
      <alignment horizontal="right"/>
      <protection/>
    </xf>
    <xf numFmtId="0" fontId="11" fillId="33" borderId="11" xfId="62" applyFont="1" applyFill="1" applyBorder="1" applyAlignment="1">
      <alignment vertical="center" wrapText="1"/>
      <protection/>
    </xf>
    <xf numFmtId="0" fontId="18" fillId="4" borderId="11" xfId="62" applyFont="1" applyFill="1" applyBorder="1" applyAlignment="1">
      <alignment horizontal="left"/>
      <protection/>
    </xf>
    <xf numFmtId="3" fontId="18" fillId="4" borderId="11" xfId="62" applyNumberFormat="1" applyFont="1" applyFill="1" applyBorder="1" applyAlignment="1">
      <alignment horizontal="right"/>
      <protection/>
    </xf>
    <xf numFmtId="16" fontId="18" fillId="4" borderId="11" xfId="62" applyNumberFormat="1" applyFont="1" applyFill="1" applyBorder="1" applyAlignment="1">
      <alignment horizontal="left"/>
      <protection/>
    </xf>
    <xf numFmtId="0" fontId="11" fillId="10" borderId="11" xfId="62" applyFont="1" applyFill="1" applyBorder="1" applyAlignment="1">
      <alignment horizontal="left"/>
      <protection/>
    </xf>
    <xf numFmtId="3" fontId="11" fillId="10" borderId="11" xfId="62" applyNumberFormat="1" applyFont="1" applyFill="1" applyBorder="1" applyAlignment="1">
      <alignment horizontal="right"/>
      <protection/>
    </xf>
    <xf numFmtId="3" fontId="5" fillId="33" borderId="12" xfId="68" applyNumberFormat="1" applyFill="1" applyBorder="1">
      <alignment/>
      <protection/>
    </xf>
    <xf numFmtId="3" fontId="5" fillId="0" borderId="11" xfId="68" applyNumberFormat="1" applyFont="1" applyBorder="1" applyAlignment="1">
      <alignment horizontal="right"/>
      <protection/>
    </xf>
    <xf numFmtId="0" fontId="12" fillId="0" borderId="11" xfId="64" applyFont="1" applyBorder="1" applyAlignment="1">
      <alignment horizontal="center" vertical="distributed"/>
      <protection/>
    </xf>
    <xf numFmtId="0" fontId="12" fillId="0" borderId="11" xfId="64" applyFont="1" applyBorder="1" applyAlignment="1">
      <alignment horizontal="center"/>
      <protection/>
    </xf>
    <xf numFmtId="3" fontId="11" fillId="33" borderId="11" xfId="59" applyNumberFormat="1" applyFont="1" applyFill="1" applyBorder="1" applyAlignment="1">
      <alignment horizontal="right" vertical="center"/>
      <protection/>
    </xf>
    <xf numFmtId="0" fontId="5" fillId="0" borderId="11" xfId="61" applyBorder="1" applyAlignment="1">
      <alignment horizontal="center"/>
      <protection/>
    </xf>
    <xf numFmtId="0" fontId="16" fillId="32" borderId="11" xfId="64" applyFont="1" applyFill="1" applyBorder="1" applyAlignment="1">
      <alignment horizontal="center"/>
      <protection/>
    </xf>
    <xf numFmtId="0" fontId="14" fillId="35" borderId="27" xfId="65" applyFont="1" applyFill="1" applyBorder="1" applyAlignment="1">
      <alignment horizontal="center"/>
      <protection/>
    </xf>
    <xf numFmtId="0" fontId="15" fillId="35" borderId="28" xfId="65" applyFont="1" applyFill="1" applyBorder="1" applyAlignment="1">
      <alignment horizontal="left"/>
      <protection/>
    </xf>
    <xf numFmtId="0" fontId="15" fillId="35" borderId="29" xfId="65" applyFont="1" applyFill="1" applyBorder="1" applyAlignment="1">
      <alignment horizontal="right"/>
      <protection/>
    </xf>
    <xf numFmtId="3" fontId="15" fillId="35" borderId="30" xfId="65" applyNumberFormat="1" applyFont="1" applyFill="1" applyBorder="1" applyAlignment="1">
      <alignment horizontal="right"/>
      <protection/>
    </xf>
    <xf numFmtId="0" fontId="14" fillId="35" borderId="31" xfId="65" applyFont="1" applyFill="1" applyBorder="1" applyAlignment="1">
      <alignment horizontal="center"/>
      <protection/>
    </xf>
    <xf numFmtId="0" fontId="9" fillId="0" borderId="32" xfId="56" applyFont="1" applyBorder="1" applyAlignment="1">
      <alignment vertical="center"/>
      <protection/>
    </xf>
    <xf numFmtId="3" fontId="11" fillId="0" borderId="32" xfId="60" applyNumberFormat="1" applyFont="1" applyFill="1" applyBorder="1">
      <alignment/>
      <protection/>
    </xf>
    <xf numFmtId="3" fontId="11" fillId="0" borderId="33" xfId="60" applyNumberFormat="1" applyFont="1" applyFill="1" applyBorder="1">
      <alignment/>
      <protection/>
    </xf>
    <xf numFmtId="4" fontId="11" fillId="0" borderId="19" xfId="60" applyNumberFormat="1" applyFont="1" applyFill="1" applyBorder="1">
      <alignment/>
      <protection/>
    </xf>
    <xf numFmtId="3" fontId="11" fillId="0" borderId="19" xfId="60" applyNumberFormat="1" applyFont="1" applyFill="1" applyBorder="1">
      <alignment/>
      <protection/>
    </xf>
    <xf numFmtId="3" fontId="11" fillId="0" borderId="20" xfId="60" applyNumberFormat="1" applyFont="1" applyFill="1" applyBorder="1">
      <alignment/>
      <protection/>
    </xf>
    <xf numFmtId="166" fontId="10" fillId="0" borderId="19" xfId="60" applyNumberFormat="1" applyFont="1" applyFill="1" applyBorder="1">
      <alignment/>
      <protection/>
    </xf>
    <xf numFmtId="3" fontId="10" fillId="0" borderId="19" xfId="60" applyNumberFormat="1" applyFont="1" applyFill="1" applyBorder="1">
      <alignment/>
      <protection/>
    </xf>
    <xf numFmtId="3" fontId="10" fillId="0" borderId="20" xfId="60" applyNumberFormat="1" applyFont="1" applyFill="1" applyBorder="1">
      <alignment/>
      <protection/>
    </xf>
    <xf numFmtId="0" fontId="8" fillId="0" borderId="34" xfId="56" applyFont="1" applyBorder="1" applyAlignment="1">
      <alignment vertical="center"/>
      <protection/>
    </xf>
    <xf numFmtId="3" fontId="10" fillId="0" borderId="34" xfId="56" applyNumberFormat="1" applyFont="1" applyFill="1" applyBorder="1" applyAlignment="1">
      <alignment vertical="center"/>
      <protection/>
    </xf>
    <xf numFmtId="4" fontId="10" fillId="0" borderId="34" xfId="56" applyNumberFormat="1" applyFont="1" applyFill="1" applyBorder="1" applyAlignment="1">
      <alignment vertical="center"/>
      <protection/>
    </xf>
    <xf numFmtId="3" fontId="10" fillId="0" borderId="34" xfId="60" applyNumberFormat="1" applyFont="1" applyFill="1" applyBorder="1">
      <alignment/>
      <protection/>
    </xf>
    <xf numFmtId="3" fontId="10" fillId="0" borderId="35" xfId="60" applyNumberFormat="1" applyFont="1" applyFill="1" applyBorder="1">
      <alignment/>
      <protection/>
    </xf>
    <xf numFmtId="0" fontId="9" fillId="35" borderId="19" xfId="56" applyFont="1" applyFill="1" applyBorder="1" applyAlignment="1">
      <alignment vertical="center"/>
      <protection/>
    </xf>
    <xf numFmtId="3" fontId="11" fillId="35" borderId="19" xfId="60" applyNumberFormat="1" applyFont="1" applyFill="1" applyBorder="1">
      <alignment/>
      <protection/>
    </xf>
    <xf numFmtId="3" fontId="11" fillId="35" borderId="20" xfId="60" applyNumberFormat="1" applyFont="1" applyFill="1" applyBorder="1">
      <alignment/>
      <protection/>
    </xf>
    <xf numFmtId="0" fontId="9" fillId="35" borderId="11" xfId="56" applyFont="1" applyFill="1" applyBorder="1" applyAlignment="1">
      <alignment vertical="center"/>
      <protection/>
    </xf>
    <xf numFmtId="3" fontId="11" fillId="35" borderId="11" xfId="60" applyNumberFormat="1" applyFont="1" applyFill="1" applyBorder="1">
      <alignment/>
      <protection/>
    </xf>
    <xf numFmtId="4" fontId="10" fillId="0" borderId="10" xfId="60" applyNumberFormat="1" applyFont="1" applyFill="1" applyBorder="1">
      <alignment/>
      <protection/>
    </xf>
    <xf numFmtId="166" fontId="11" fillId="35" borderId="11" xfId="60" applyNumberFormat="1" applyFont="1" applyFill="1" applyBorder="1">
      <alignment/>
      <protection/>
    </xf>
    <xf numFmtId="0" fontId="11" fillId="35" borderId="11" xfId="67" applyFont="1" applyFill="1" applyBorder="1">
      <alignment/>
      <protection/>
    </xf>
    <xf numFmtId="3" fontId="11" fillId="35" borderId="11" xfId="56" applyNumberFormat="1" applyFont="1" applyFill="1" applyBorder="1" applyAlignment="1">
      <alignment vertical="center"/>
      <protection/>
    </xf>
    <xf numFmtId="0" fontId="36" fillId="32" borderId="11" xfId="0" applyFont="1" applyFill="1" applyBorder="1" applyAlignment="1">
      <alignment horizontal="center" wrapText="1"/>
    </xf>
    <xf numFmtId="166" fontId="1" fillId="10" borderId="11" xfId="0" applyNumberFormat="1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vertical="center"/>
    </xf>
    <xf numFmtId="0" fontId="7" fillId="0" borderId="11" xfId="58" applyFont="1" applyBorder="1" applyAlignment="1">
      <alignment horizontal="left"/>
      <protection/>
    </xf>
    <xf numFmtId="3" fontId="1" fillId="36" borderId="11" xfId="0" applyNumberFormat="1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3" fontId="19" fillId="0" borderId="11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/>
    </xf>
    <xf numFmtId="0" fontId="8" fillId="0" borderId="21" xfId="56" applyFont="1" applyBorder="1" applyAlignment="1">
      <alignment vertical="center"/>
      <protection/>
    </xf>
    <xf numFmtId="0" fontId="10" fillId="0" borderId="10" xfId="67" applyFont="1" applyBorder="1">
      <alignment/>
      <protection/>
    </xf>
    <xf numFmtId="0" fontId="8" fillId="0" borderId="35" xfId="56" applyFont="1" applyBorder="1" applyAlignment="1">
      <alignment vertical="center"/>
      <protection/>
    </xf>
    <xf numFmtId="0" fontId="8" fillId="0" borderId="11" xfId="57" applyFont="1" applyBorder="1" applyAlignment="1">
      <alignment horizontal="center" wrapText="1"/>
      <protection/>
    </xf>
    <xf numFmtId="0" fontId="8" fillId="37" borderId="11" xfId="64" applyFill="1" applyBorder="1">
      <alignment/>
      <protection/>
    </xf>
    <xf numFmtId="0" fontId="7" fillId="37" borderId="11" xfId="64" applyFont="1" applyFill="1" applyBorder="1">
      <alignment/>
      <protection/>
    </xf>
    <xf numFmtId="0" fontId="16" fillId="38" borderId="11" xfId="64" applyFont="1" applyFill="1" applyBorder="1" applyAlignment="1">
      <alignment horizontal="center"/>
      <protection/>
    </xf>
    <xf numFmtId="3" fontId="20" fillId="38" borderId="11" xfId="61" applyNumberFormat="1" applyFont="1" applyFill="1" applyBorder="1">
      <alignment/>
      <protection/>
    </xf>
    <xf numFmtId="0" fontId="5" fillId="38" borderId="11" xfId="61" applyFont="1" applyFill="1" applyBorder="1">
      <alignment/>
      <protection/>
    </xf>
    <xf numFmtId="0" fontId="7" fillId="38" borderId="11" xfId="61" applyFont="1" applyFill="1" applyBorder="1">
      <alignment/>
      <protection/>
    </xf>
    <xf numFmtId="0" fontId="19" fillId="36" borderId="13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11" fillId="37" borderId="11" xfId="59" applyFont="1" applyFill="1" applyBorder="1" applyAlignment="1">
      <alignment horizontal="center"/>
      <protection/>
    </xf>
    <xf numFmtId="0" fontId="18" fillId="37" borderId="13" xfId="59" applyFont="1" applyFill="1" applyBorder="1" applyAlignment="1">
      <alignment horizontal="left"/>
      <protection/>
    </xf>
    <xf numFmtId="3" fontId="11" fillId="37" borderId="11" xfId="59" applyNumberFormat="1" applyFont="1" applyFill="1" applyBorder="1" applyAlignment="1">
      <alignment horizontal="right" vertical="center"/>
      <protection/>
    </xf>
    <xf numFmtId="3" fontId="11" fillId="0" borderId="36" xfId="56" applyNumberFormat="1" applyFont="1" applyFill="1" applyBorder="1" applyAlignment="1">
      <alignment vertical="center"/>
      <protection/>
    </xf>
    <xf numFmtId="0" fontId="5" fillId="0" borderId="11" xfId="61" applyFont="1" applyBorder="1" applyAlignment="1">
      <alignment wrapText="1"/>
      <protection/>
    </xf>
    <xf numFmtId="0" fontId="11" fillId="32" borderId="11" xfId="62" applyFont="1" applyFill="1" applyBorder="1" applyAlignment="1">
      <alignment horizontal="center" vertical="center" wrapText="1"/>
      <protection/>
    </xf>
    <xf numFmtId="0" fontId="11" fillId="32" borderId="11" xfId="62" applyFont="1" applyFill="1" applyBorder="1" applyAlignment="1">
      <alignment horizontal="center" vertical="center"/>
      <protection/>
    </xf>
    <xf numFmtId="0" fontId="11" fillId="32" borderId="10" xfId="62" applyFont="1" applyFill="1" applyBorder="1" applyAlignment="1">
      <alignment horizontal="center" vertical="center" wrapText="1"/>
      <protection/>
    </xf>
    <xf numFmtId="0" fontId="11" fillId="32" borderId="12" xfId="62" applyFont="1" applyFill="1" applyBorder="1" applyAlignment="1">
      <alignment horizontal="center" vertical="center" wrapText="1"/>
      <protection/>
    </xf>
    <xf numFmtId="3" fontId="7" fillId="32" borderId="10" xfId="59" applyNumberFormat="1" applyFont="1" applyFill="1" applyBorder="1" applyAlignment="1">
      <alignment horizontal="right" vertical="center" wrapText="1"/>
      <protection/>
    </xf>
    <xf numFmtId="3" fontId="7" fillId="32" borderId="12" xfId="59" applyNumberFormat="1" applyFont="1" applyFill="1" applyBorder="1" applyAlignment="1">
      <alignment horizontal="right" vertical="center" wrapText="1"/>
      <protection/>
    </xf>
    <xf numFmtId="0" fontId="7" fillId="32" borderId="11" xfId="59" applyFont="1" applyFill="1" applyBorder="1" applyAlignment="1">
      <alignment horizontal="center" vertical="center" wrapText="1"/>
      <protection/>
    </xf>
    <xf numFmtId="0" fontId="7" fillId="32" borderId="11" xfId="59" applyFont="1" applyFill="1" applyBorder="1" applyAlignment="1">
      <alignment horizontal="center" vertical="center"/>
      <protection/>
    </xf>
    <xf numFmtId="3" fontId="7" fillId="32" borderId="10" xfId="59" applyNumberFormat="1" applyFont="1" applyFill="1" applyBorder="1" applyAlignment="1">
      <alignment horizontal="right" vertical="center"/>
      <protection/>
    </xf>
    <xf numFmtId="3" fontId="7" fillId="32" borderId="12" xfId="59" applyNumberFormat="1" applyFont="1" applyFill="1" applyBorder="1" applyAlignment="1">
      <alignment horizontal="right" vertical="center"/>
      <protection/>
    </xf>
    <xf numFmtId="0" fontId="11" fillId="32" borderId="10" xfId="60" applyFont="1" applyFill="1" applyBorder="1" applyAlignment="1">
      <alignment horizontal="center" vertical="center"/>
      <protection/>
    </xf>
    <xf numFmtId="0" fontId="11" fillId="32" borderId="12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center" vertical="center"/>
      <protection/>
    </xf>
    <xf numFmtId="0" fontId="11" fillId="32" borderId="37" xfId="60" applyFont="1" applyFill="1" applyBorder="1" applyAlignment="1">
      <alignment horizontal="center" vertical="center"/>
      <protection/>
    </xf>
    <xf numFmtId="0" fontId="11" fillId="32" borderId="16" xfId="60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 vertical="center"/>
    </xf>
    <xf numFmtId="0" fontId="1" fillId="36" borderId="13" xfId="0" applyFont="1" applyFill="1" applyBorder="1" applyAlignment="1">
      <alignment horizontal="left" vertical="center"/>
    </xf>
    <xf numFmtId="0" fontId="1" fillId="36" borderId="16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30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1" fillId="32" borderId="39" xfId="62" applyFont="1" applyFill="1" applyBorder="1" applyAlignment="1">
      <alignment horizontal="center" vertical="center" wrapText="1"/>
      <protection/>
    </xf>
    <xf numFmtId="0" fontId="11" fillId="32" borderId="14" xfId="62" applyFont="1" applyFill="1" applyBorder="1" applyAlignment="1">
      <alignment horizontal="center" vertical="center" wrapText="1"/>
      <protection/>
    </xf>
    <xf numFmtId="0" fontId="0" fillId="32" borderId="13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distributed"/>
    </xf>
    <xf numFmtId="0" fontId="0" fillId="32" borderId="12" xfId="0" applyFont="1" applyFill="1" applyBorder="1" applyAlignment="1">
      <alignment horizontal="center" vertical="distributed"/>
    </xf>
    <xf numFmtId="0" fontId="0" fillId="32" borderId="11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33" borderId="10" xfId="68" applyFont="1" applyFill="1" applyBorder="1" applyAlignment="1">
      <alignment horizontal="center" vertical="center" wrapText="1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37" xfId="64" applyFont="1" applyFill="1" applyBorder="1" applyAlignment="1">
      <alignment horizontal="center" vertical="center"/>
      <protection/>
    </xf>
    <xf numFmtId="0" fontId="13" fillId="0" borderId="16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13" fillId="32" borderId="18" xfId="64" applyFont="1" applyFill="1" applyBorder="1" applyAlignment="1">
      <alignment horizontal="center" vertical="center" wrapText="1"/>
      <protection/>
    </xf>
    <xf numFmtId="0" fontId="13" fillId="32" borderId="12" xfId="64" applyFont="1" applyFill="1" applyBorder="1" applyAlignment="1">
      <alignment horizontal="center" vertical="center" wrapText="1"/>
      <protection/>
    </xf>
    <xf numFmtId="0" fontId="13" fillId="32" borderId="18" xfId="64" applyFont="1" applyFill="1" applyBorder="1" applyAlignment="1">
      <alignment horizontal="center" vertical="center" wrapText="1"/>
      <protection/>
    </xf>
    <xf numFmtId="0" fontId="13" fillId="32" borderId="12" xfId="64" applyFont="1" applyFill="1" applyBorder="1" applyAlignment="1">
      <alignment horizontal="center" vertical="center" wrapText="1"/>
      <protection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right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0" fontId="7" fillId="32" borderId="38" xfId="63" applyFont="1" applyFill="1" applyBorder="1" applyAlignment="1">
      <alignment horizontal="center" vertical="center" wrapText="1"/>
      <protection/>
    </xf>
    <xf numFmtId="0" fontId="7" fillId="32" borderId="13" xfId="63" applyFont="1" applyFill="1" applyBorder="1" applyAlignment="1">
      <alignment horizontal="center" vertical="center" wrapText="1"/>
      <protection/>
    </xf>
    <xf numFmtId="0" fontId="7" fillId="32" borderId="37" xfId="63" applyFont="1" applyFill="1" applyBorder="1" applyAlignment="1">
      <alignment horizontal="center" vertical="center" wrapText="1"/>
      <protection/>
    </xf>
    <xf numFmtId="0" fontId="7" fillId="32" borderId="16" xfId="63" applyFont="1" applyFill="1" applyBorder="1" applyAlignment="1">
      <alignment horizontal="center" vertical="center" wrapText="1"/>
      <protection/>
    </xf>
    <xf numFmtId="0" fontId="15" fillId="0" borderId="40" xfId="65" applyFont="1" applyFill="1" applyBorder="1" applyAlignment="1">
      <alignment horizontal="center" vertical="center" wrapText="1"/>
      <protection/>
    </xf>
    <xf numFmtId="0" fontId="15" fillId="33" borderId="40" xfId="65" applyFont="1" applyFill="1" applyBorder="1" applyAlignment="1">
      <alignment horizontal="center" vertical="center" wrapText="1"/>
      <protection/>
    </xf>
    <xf numFmtId="0" fontId="15" fillId="33" borderId="41" xfId="65" applyFont="1" applyFill="1" applyBorder="1" applyAlignment="1">
      <alignment horizontal="center" vertical="center" wrapText="1"/>
      <protection/>
    </xf>
    <xf numFmtId="0" fontId="15" fillId="33" borderId="42" xfId="65" applyFont="1" applyFill="1" applyBorder="1" applyAlignment="1">
      <alignment horizontal="center" vertical="center" wrapText="1"/>
      <protection/>
    </xf>
    <xf numFmtId="0" fontId="15" fillId="33" borderId="43" xfId="65" applyFont="1" applyFill="1" applyBorder="1" applyAlignment="1">
      <alignment horizontal="center" vertical="center" wrapText="1"/>
      <protection/>
    </xf>
    <xf numFmtId="0" fontId="9" fillId="32" borderId="38" xfId="66" applyFont="1" applyFill="1" applyBorder="1" applyAlignment="1">
      <alignment horizontal="center" vertical="center" wrapText="1"/>
      <protection/>
    </xf>
    <xf numFmtId="0" fontId="9" fillId="32" borderId="24" xfId="66" applyFont="1" applyFill="1" applyBorder="1" applyAlignment="1">
      <alignment horizontal="center" vertical="center" wrapText="1"/>
      <protection/>
    </xf>
    <xf numFmtId="0" fontId="9" fillId="32" borderId="14" xfId="66" applyFont="1" applyFill="1" applyBorder="1" applyAlignment="1">
      <alignment horizontal="center" vertical="center" wrapText="1"/>
      <protection/>
    </xf>
    <xf numFmtId="0" fontId="9" fillId="32" borderId="17" xfId="66" applyFont="1" applyFill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left"/>
      <protection/>
    </xf>
    <xf numFmtId="0" fontId="7" fillId="0" borderId="37" xfId="66" applyFont="1" applyBorder="1" applyAlignment="1">
      <alignment horizontal="left"/>
      <protection/>
    </xf>
    <xf numFmtId="0" fontId="7" fillId="0" borderId="16" xfId="66" applyFont="1" applyBorder="1" applyAlignment="1">
      <alignment horizontal="left"/>
      <protection/>
    </xf>
    <xf numFmtId="0" fontId="9" fillId="32" borderId="10" xfId="66" applyFont="1" applyFill="1" applyBorder="1" applyAlignment="1">
      <alignment horizontal="center" vertical="center" wrapText="1"/>
      <protection/>
    </xf>
    <xf numFmtId="0" fontId="9" fillId="32" borderId="18" xfId="66" applyFont="1" applyFill="1" applyBorder="1" applyAlignment="1">
      <alignment horizontal="center" vertical="center" wrapText="1"/>
      <protection/>
    </xf>
    <xf numFmtId="0" fontId="9" fillId="32" borderId="12" xfId="66" applyFont="1" applyFill="1" applyBorder="1" applyAlignment="1">
      <alignment horizontal="center" vertical="center" wrapText="1"/>
      <protection/>
    </xf>
    <xf numFmtId="0" fontId="9" fillId="32" borderId="10" xfId="66" applyFont="1" applyFill="1" applyBorder="1" applyAlignment="1">
      <alignment horizontal="center" vertical="distributed"/>
      <protection/>
    </xf>
    <xf numFmtId="0" fontId="9" fillId="32" borderId="18" xfId="66" applyFont="1" applyFill="1" applyBorder="1" applyAlignment="1">
      <alignment horizontal="center" vertical="distributed"/>
      <protection/>
    </xf>
    <xf numFmtId="0" fontId="9" fillId="32" borderId="12" xfId="66" applyFont="1" applyFill="1" applyBorder="1" applyAlignment="1">
      <alignment horizontal="center" vertical="distributed"/>
      <protection/>
    </xf>
    <xf numFmtId="0" fontId="11" fillId="32" borderId="38" xfId="66" applyFont="1" applyFill="1" applyBorder="1" applyAlignment="1">
      <alignment horizontal="distributed" vertical="distributed"/>
      <protection/>
    </xf>
    <xf numFmtId="0" fontId="6" fillId="32" borderId="23" xfId="66" applyFont="1" applyFill="1" applyBorder="1" applyAlignment="1">
      <alignment horizontal="distributed" vertical="distributed"/>
      <protection/>
    </xf>
    <xf numFmtId="0" fontId="6" fillId="32" borderId="24" xfId="66" applyFont="1" applyFill="1" applyBorder="1" applyAlignment="1">
      <alignment horizontal="distributed" vertical="distributed"/>
      <protection/>
    </xf>
    <xf numFmtId="0" fontId="6" fillId="32" borderId="39" xfId="66" applyFont="1" applyFill="1" applyBorder="1" applyAlignment="1">
      <alignment horizontal="distributed" vertical="distributed"/>
      <protection/>
    </xf>
    <xf numFmtId="0" fontId="6" fillId="32" borderId="0" xfId="66" applyFont="1" applyFill="1" applyBorder="1" applyAlignment="1">
      <alignment horizontal="distributed" vertical="distributed"/>
      <protection/>
    </xf>
    <xf numFmtId="0" fontId="6" fillId="32" borderId="44" xfId="66" applyFont="1" applyFill="1" applyBorder="1" applyAlignment="1">
      <alignment horizontal="distributed" vertical="distributed"/>
      <protection/>
    </xf>
    <xf numFmtId="0" fontId="6" fillId="32" borderId="14" xfId="66" applyFont="1" applyFill="1" applyBorder="1" applyAlignment="1">
      <alignment horizontal="distributed" vertical="distributed"/>
      <protection/>
    </xf>
    <xf numFmtId="0" fontId="6" fillId="32" borderId="22" xfId="66" applyFont="1" applyFill="1" applyBorder="1" applyAlignment="1">
      <alignment horizontal="distributed" vertical="distributed"/>
      <protection/>
    </xf>
    <xf numFmtId="0" fontId="6" fillId="32" borderId="17" xfId="66" applyFont="1" applyFill="1" applyBorder="1" applyAlignment="1">
      <alignment horizontal="distributed" vertical="distributed"/>
      <protection/>
    </xf>
    <xf numFmtId="0" fontId="5" fillId="0" borderId="13" xfId="66" applyFont="1" applyBorder="1" applyAlignment="1">
      <alignment horizontal="left"/>
      <protection/>
    </xf>
    <xf numFmtId="0" fontId="5" fillId="0" borderId="37" xfId="66" applyFont="1" applyBorder="1" applyAlignment="1">
      <alignment horizontal="left"/>
      <protection/>
    </xf>
    <xf numFmtId="0" fontId="5" fillId="0" borderId="16" xfId="66" applyFont="1" applyBorder="1" applyAlignment="1">
      <alignment horizontal="left"/>
      <protection/>
    </xf>
    <xf numFmtId="0" fontId="5" fillId="0" borderId="11" xfId="66" applyFont="1" applyBorder="1" applyAlignment="1">
      <alignment horizontal="left"/>
      <protection/>
    </xf>
    <xf numFmtId="0" fontId="9" fillId="32" borderId="11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37" xfId="57" applyFont="1" applyFill="1" applyBorder="1" applyAlignment="1">
      <alignment horizontal="left" vertical="center" wrapText="1"/>
      <protection/>
    </xf>
    <xf numFmtId="0" fontId="9" fillId="0" borderId="16" xfId="57" applyFont="1" applyFill="1" applyBorder="1" applyAlignment="1">
      <alignment horizontal="left" vertical="center" wrapText="1"/>
      <protection/>
    </xf>
    <xf numFmtId="0" fontId="8" fillId="0" borderId="0" xfId="57" applyBorder="1" applyAlignment="1">
      <alignment horizontal="right"/>
      <protection/>
    </xf>
    <xf numFmtId="0" fontId="9" fillId="32" borderId="11" xfId="57" applyFont="1" applyFill="1" applyBorder="1" applyAlignment="1">
      <alignment horizontal="center" vertical="center"/>
      <protection/>
    </xf>
    <xf numFmtId="0" fontId="9" fillId="32" borderId="11" xfId="57" applyFont="1" applyFill="1" applyBorder="1" applyAlignment="1">
      <alignment horizontal="center"/>
      <protection/>
    </xf>
    <xf numFmtId="0" fontId="8" fillId="0" borderId="0" xfId="57" applyAlignment="1">
      <alignment horizontal="center"/>
      <protection/>
    </xf>
    <xf numFmtId="0" fontId="8" fillId="0" borderId="11" xfId="57" applyFont="1" applyBorder="1" applyAlignment="1">
      <alignment horizontal="left" vertical="distributed"/>
      <protection/>
    </xf>
    <xf numFmtId="0" fontId="8" fillId="0" borderId="11" xfId="57" applyBorder="1" applyAlignment="1">
      <alignment horizontal="left" vertical="distributed"/>
      <protection/>
    </xf>
    <xf numFmtId="0" fontId="9" fillId="0" borderId="13" xfId="57" applyFont="1" applyBorder="1" applyAlignment="1">
      <alignment horizontal="left" vertical="distributed"/>
      <protection/>
    </xf>
    <xf numFmtId="0" fontId="9" fillId="0" borderId="37" xfId="57" applyFont="1" applyBorder="1" applyAlignment="1">
      <alignment horizontal="left" vertical="distributed"/>
      <protection/>
    </xf>
    <xf numFmtId="0" fontId="9" fillId="0" borderId="16" xfId="57" applyFont="1" applyBorder="1" applyAlignment="1">
      <alignment horizontal="left" vertical="distributed"/>
      <protection/>
    </xf>
    <xf numFmtId="0" fontId="9" fillId="0" borderId="11" xfId="57" applyFont="1" applyBorder="1" applyAlignment="1">
      <alignment horizontal="left" vertical="distributed"/>
      <protection/>
    </xf>
    <xf numFmtId="0" fontId="6" fillId="0" borderId="22" xfId="58" applyFont="1" applyBorder="1" applyAlignment="1">
      <alignment horizontal="right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1"/>
  <sheetViews>
    <sheetView zoomScaleSheetLayoutView="100" workbookViewId="0" topLeftCell="A49">
      <selection activeCell="D49" sqref="D49"/>
    </sheetView>
  </sheetViews>
  <sheetFormatPr defaultColWidth="9.00390625" defaultRowHeight="12.75"/>
  <cols>
    <col min="1" max="1" width="13.125" style="27" customWidth="1"/>
    <col min="2" max="2" width="77.00390625" style="27" customWidth="1"/>
    <col min="3" max="3" width="19.25390625" style="27" customWidth="1"/>
    <col min="4" max="4" width="18.625" style="27" customWidth="1"/>
    <col min="5" max="16384" width="9.125" style="27" customWidth="1"/>
  </cols>
  <sheetData>
    <row r="1" spans="1:4" ht="15" customHeight="1">
      <c r="A1" s="470" t="s">
        <v>222</v>
      </c>
      <c r="B1" s="471" t="s">
        <v>14</v>
      </c>
      <c r="C1" s="472" t="s">
        <v>414</v>
      </c>
      <c r="D1" s="472" t="s">
        <v>511</v>
      </c>
    </row>
    <row r="2" spans="1:4" ht="15" customHeight="1">
      <c r="A2" s="470"/>
      <c r="B2" s="471"/>
      <c r="C2" s="473"/>
      <c r="D2" s="473"/>
    </row>
    <row r="3" spans="1:4" ht="24.75" customHeight="1">
      <c r="A3" s="35" t="s">
        <v>92</v>
      </c>
      <c r="B3" s="80" t="s">
        <v>269</v>
      </c>
      <c r="C3" s="80"/>
      <c r="D3" s="28"/>
    </row>
    <row r="4" spans="1:4" ht="19.5" customHeight="1">
      <c r="A4" s="35" t="s">
        <v>220</v>
      </c>
      <c r="B4" s="80" t="s">
        <v>353</v>
      </c>
      <c r="C4" s="80"/>
      <c r="D4" s="29"/>
    </row>
    <row r="5" spans="1:4" ht="19.5" customHeight="1">
      <c r="A5" s="31" t="s">
        <v>225</v>
      </c>
      <c r="B5" s="79" t="s">
        <v>226</v>
      </c>
      <c r="C5" s="79"/>
      <c r="D5" s="29"/>
    </row>
    <row r="6" spans="1:4" ht="19.5" customHeight="1">
      <c r="A6" s="28" t="s">
        <v>221</v>
      </c>
      <c r="B6" s="274" t="s">
        <v>348</v>
      </c>
      <c r="C6" s="383">
        <v>7662</v>
      </c>
      <c r="D6" s="384">
        <v>9737</v>
      </c>
    </row>
    <row r="7" spans="1:4" ht="19.5" customHeight="1">
      <c r="A7" s="28" t="s">
        <v>223</v>
      </c>
      <c r="B7" s="276" t="s">
        <v>349</v>
      </c>
      <c r="C7" s="385"/>
      <c r="D7" s="384"/>
    </row>
    <row r="8" spans="1:4" ht="19.5" customHeight="1">
      <c r="A8" s="31" t="s">
        <v>224</v>
      </c>
      <c r="B8" s="274" t="s">
        <v>423</v>
      </c>
      <c r="C8" s="383">
        <v>4081</v>
      </c>
      <c r="D8" s="384">
        <v>4979</v>
      </c>
    </row>
    <row r="9" spans="1:4" ht="19.5" customHeight="1">
      <c r="A9" s="287" t="s">
        <v>331</v>
      </c>
      <c r="B9" s="274" t="s">
        <v>350</v>
      </c>
      <c r="C9" s="383">
        <v>1200</v>
      </c>
      <c r="D9" s="384">
        <v>1200</v>
      </c>
    </row>
    <row r="10" spans="1:4" ht="19.5" customHeight="1">
      <c r="A10" s="287" t="s">
        <v>524</v>
      </c>
      <c r="B10" s="274" t="s">
        <v>525</v>
      </c>
      <c r="C10" s="383"/>
      <c r="D10" s="384">
        <v>216</v>
      </c>
    </row>
    <row r="11" spans="1:4" ht="19.5" customHeight="1">
      <c r="A11" s="287" t="s">
        <v>477</v>
      </c>
      <c r="B11" s="274" t="s">
        <v>526</v>
      </c>
      <c r="C11" s="383">
        <v>104</v>
      </c>
      <c r="D11" s="384">
        <v>0</v>
      </c>
    </row>
    <row r="12" spans="1:4" ht="19.5" customHeight="1">
      <c r="A12" s="31" t="s">
        <v>258</v>
      </c>
      <c r="B12" s="276" t="s">
        <v>351</v>
      </c>
      <c r="C12" s="385">
        <v>3235</v>
      </c>
      <c r="D12" s="384">
        <v>5046</v>
      </c>
    </row>
    <row r="13" spans="1:4" ht="19.5" customHeight="1">
      <c r="A13" s="208"/>
      <c r="B13" s="209" t="s">
        <v>352</v>
      </c>
      <c r="C13" s="386">
        <f>SUM(C6:C12)</f>
        <v>16282</v>
      </c>
      <c r="D13" s="386">
        <f>SUM(D6:D12)</f>
        <v>21178</v>
      </c>
    </row>
    <row r="14" spans="1:4" ht="19.5" customHeight="1">
      <c r="A14" s="199" t="s">
        <v>227</v>
      </c>
      <c r="B14" s="198" t="s">
        <v>272</v>
      </c>
      <c r="C14" s="387"/>
      <c r="D14" s="388"/>
    </row>
    <row r="15" spans="1:4" ht="19.5" customHeight="1">
      <c r="A15" s="28" t="s">
        <v>270</v>
      </c>
      <c r="B15" s="207" t="s">
        <v>271</v>
      </c>
      <c r="C15" s="389">
        <v>9627</v>
      </c>
      <c r="D15" s="384">
        <v>0</v>
      </c>
    </row>
    <row r="16" spans="1:4" ht="19.5" customHeight="1">
      <c r="A16" s="211"/>
      <c r="B16" s="212" t="s">
        <v>273</v>
      </c>
      <c r="C16" s="386">
        <f>C15</f>
        <v>9627</v>
      </c>
      <c r="D16" s="386">
        <f>D15</f>
        <v>0</v>
      </c>
    </row>
    <row r="17" spans="1:4" ht="19.5" customHeight="1">
      <c r="A17" s="33" t="s">
        <v>228</v>
      </c>
      <c r="B17" s="81" t="s">
        <v>119</v>
      </c>
      <c r="C17" s="390"/>
      <c r="D17" s="388"/>
    </row>
    <row r="18" spans="1:4" ht="19.5" customHeight="1">
      <c r="A18" s="31" t="s">
        <v>255</v>
      </c>
      <c r="B18" s="276" t="s">
        <v>358</v>
      </c>
      <c r="C18" s="385">
        <v>3600</v>
      </c>
      <c r="D18" s="384">
        <v>3600</v>
      </c>
    </row>
    <row r="19" spans="1:4" ht="19.5" customHeight="1">
      <c r="A19" s="31" t="s">
        <v>229</v>
      </c>
      <c r="B19" s="78" t="s">
        <v>230</v>
      </c>
      <c r="C19" s="384"/>
      <c r="D19" s="384"/>
    </row>
    <row r="20" spans="1:4" ht="19.5" customHeight="1">
      <c r="A20" s="31" t="s">
        <v>277</v>
      </c>
      <c r="B20" s="274" t="s">
        <v>354</v>
      </c>
      <c r="C20" s="383">
        <v>1200</v>
      </c>
      <c r="D20" s="384">
        <v>1000</v>
      </c>
    </row>
    <row r="21" spans="1:4" ht="19.5" customHeight="1">
      <c r="A21" s="287" t="s">
        <v>355</v>
      </c>
      <c r="B21" s="78" t="s">
        <v>278</v>
      </c>
      <c r="C21" s="384">
        <v>290</v>
      </c>
      <c r="D21" s="384">
        <v>290</v>
      </c>
    </row>
    <row r="22" spans="1:4" ht="19.5" customHeight="1">
      <c r="A22" s="287" t="s">
        <v>356</v>
      </c>
      <c r="B22" s="274" t="s">
        <v>357</v>
      </c>
      <c r="C22" s="383">
        <v>60</v>
      </c>
      <c r="D22" s="384">
        <v>60</v>
      </c>
    </row>
    <row r="23" spans="1:4" ht="19.5" customHeight="1">
      <c r="A23" s="31" t="s">
        <v>256</v>
      </c>
      <c r="B23" s="78" t="s">
        <v>257</v>
      </c>
      <c r="C23" s="384"/>
      <c r="D23" s="384"/>
    </row>
    <row r="24" spans="1:4" ht="19.5" customHeight="1">
      <c r="A24" s="208"/>
      <c r="B24" s="213" t="s">
        <v>280</v>
      </c>
      <c r="C24" s="386">
        <f>C18+C20+C21+C22+C23</f>
        <v>5150</v>
      </c>
      <c r="D24" s="386">
        <f>D18+D20+D21+D22+D23</f>
        <v>4950</v>
      </c>
    </row>
    <row r="25" spans="1:4" ht="19.5" customHeight="1">
      <c r="A25" s="214" t="s">
        <v>231</v>
      </c>
      <c r="B25" s="209" t="s">
        <v>53</v>
      </c>
      <c r="C25" s="386">
        <v>1266</v>
      </c>
      <c r="D25" s="386">
        <v>2030</v>
      </c>
    </row>
    <row r="26" spans="1:4" ht="19.5" customHeight="1">
      <c r="A26" s="33" t="s">
        <v>232</v>
      </c>
      <c r="B26" s="80" t="s">
        <v>99</v>
      </c>
      <c r="C26" s="387"/>
      <c r="D26" s="391"/>
    </row>
    <row r="27" spans="1:4" ht="19.5" customHeight="1">
      <c r="A27" s="31" t="s">
        <v>263</v>
      </c>
      <c r="B27" s="78" t="s">
        <v>264</v>
      </c>
      <c r="C27" s="384"/>
      <c r="D27" s="384">
        <v>45</v>
      </c>
    </row>
    <row r="28" spans="1:4" ht="19.5" customHeight="1">
      <c r="A28" s="287" t="s">
        <v>359</v>
      </c>
      <c r="B28" s="274" t="s">
        <v>360</v>
      </c>
      <c r="C28" s="383">
        <v>1500</v>
      </c>
      <c r="D28" s="384"/>
    </row>
    <row r="29" spans="1:4" ht="19.5" customHeight="1">
      <c r="A29" s="208"/>
      <c r="B29" s="209" t="s">
        <v>274</v>
      </c>
      <c r="C29" s="386">
        <f>SUM(C27:C28)</f>
        <v>1500</v>
      </c>
      <c r="D29" s="386">
        <f>SUM(D27:D28)</f>
        <v>45</v>
      </c>
    </row>
    <row r="30" spans="1:4" ht="19.5" customHeight="1">
      <c r="A30" s="33" t="s">
        <v>233</v>
      </c>
      <c r="B30" s="80" t="s">
        <v>234</v>
      </c>
      <c r="C30" s="387"/>
      <c r="D30" s="387"/>
    </row>
    <row r="31" spans="1:4" ht="19.5" customHeight="1">
      <c r="A31" s="287" t="s">
        <v>485</v>
      </c>
      <c r="B31" s="274" t="s">
        <v>486</v>
      </c>
      <c r="C31" s="383">
        <v>150</v>
      </c>
      <c r="D31" s="384">
        <v>385</v>
      </c>
    </row>
    <row r="32" spans="1:4" ht="19.5" customHeight="1">
      <c r="A32" s="287" t="s">
        <v>361</v>
      </c>
      <c r="B32" s="274" t="s">
        <v>362</v>
      </c>
      <c r="C32" s="383"/>
      <c r="D32" s="384"/>
    </row>
    <row r="33" spans="1:4" ht="19.5" customHeight="1">
      <c r="A33" s="208"/>
      <c r="B33" s="209" t="s">
        <v>275</v>
      </c>
      <c r="C33" s="386">
        <f>SUM(C31:C32)</f>
        <v>150</v>
      </c>
      <c r="D33" s="386">
        <f>SUM(D31:D32)</f>
        <v>385</v>
      </c>
    </row>
    <row r="34" spans="1:4" ht="19.5" customHeight="1">
      <c r="A34" s="34" t="s">
        <v>235</v>
      </c>
      <c r="B34" s="80" t="s">
        <v>236</v>
      </c>
      <c r="C34" s="387">
        <v>0</v>
      </c>
      <c r="D34" s="387">
        <v>0</v>
      </c>
    </row>
    <row r="35" spans="1:4" ht="19.5" customHeight="1">
      <c r="A35" s="215"/>
      <c r="B35" s="209" t="s">
        <v>276</v>
      </c>
      <c r="C35" s="392">
        <f>SUM(C34)</f>
        <v>0</v>
      </c>
      <c r="D35" s="392">
        <f>SUM(D34)</f>
        <v>0</v>
      </c>
    </row>
    <row r="36" spans="1:4" ht="19.5" customHeight="1">
      <c r="A36" s="216" t="s">
        <v>237</v>
      </c>
      <c r="B36" s="217" t="s">
        <v>238</v>
      </c>
      <c r="C36" s="393">
        <f>C13+C16+C24+C25+C29+C33+C35</f>
        <v>33975</v>
      </c>
      <c r="D36" s="393">
        <f>D13+D16+D24+D25+D29+D33+D35</f>
        <v>28588</v>
      </c>
    </row>
    <row r="37" spans="1:4" ht="19.5" customHeight="1">
      <c r="A37" s="33" t="s">
        <v>363</v>
      </c>
      <c r="B37" s="80" t="s">
        <v>364</v>
      </c>
      <c r="C37" s="387"/>
      <c r="D37" s="387"/>
    </row>
    <row r="38" spans="1:4" ht="19.5" customHeight="1">
      <c r="A38" s="208"/>
      <c r="B38" s="209" t="s">
        <v>279</v>
      </c>
      <c r="C38" s="386">
        <f>C36+C37</f>
        <v>33975</v>
      </c>
      <c r="D38" s="386">
        <f>D36+D37</f>
        <v>28588</v>
      </c>
    </row>
    <row r="39" spans="1:4" ht="12.75" customHeight="1">
      <c r="A39" s="32"/>
      <c r="B39" s="32"/>
      <c r="C39" s="394"/>
      <c r="D39" s="394"/>
    </row>
    <row r="40" spans="1:4" ht="18" customHeight="1">
      <c r="A40" s="476" t="s">
        <v>282</v>
      </c>
      <c r="B40" s="477" t="s">
        <v>14</v>
      </c>
      <c r="C40" s="478" t="s">
        <v>414</v>
      </c>
      <c r="D40" s="474" t="s">
        <v>424</v>
      </c>
    </row>
    <row r="41" spans="1:4" ht="15" customHeight="1">
      <c r="A41" s="476"/>
      <c r="B41" s="477"/>
      <c r="C41" s="479"/>
      <c r="D41" s="475"/>
    </row>
    <row r="42" spans="1:4" ht="15">
      <c r="A42" s="110" t="s">
        <v>281</v>
      </c>
      <c r="B42" s="218" t="s">
        <v>365</v>
      </c>
      <c r="C42" s="395"/>
      <c r="D42" s="396"/>
    </row>
    <row r="43" spans="1:4" ht="14.25">
      <c r="A43" s="151" t="s">
        <v>239</v>
      </c>
      <c r="B43" s="109" t="s">
        <v>283</v>
      </c>
      <c r="C43" s="397"/>
      <c r="D43" s="397"/>
    </row>
    <row r="44" spans="1:4" ht="14.25">
      <c r="A44" s="28" t="s">
        <v>240</v>
      </c>
      <c r="B44" s="109" t="s">
        <v>241</v>
      </c>
      <c r="C44" s="397">
        <v>4541</v>
      </c>
      <c r="D44" s="397">
        <v>5727</v>
      </c>
    </row>
    <row r="45" spans="1:4" ht="19.5" customHeight="1">
      <c r="A45" s="151" t="s">
        <v>242</v>
      </c>
      <c r="B45" s="109" t="s">
        <v>243</v>
      </c>
      <c r="C45" s="397">
        <v>1419</v>
      </c>
      <c r="D45" s="398">
        <v>1409</v>
      </c>
    </row>
    <row r="46" spans="1:4" ht="17.25" customHeight="1">
      <c r="A46" s="151"/>
      <c r="B46" s="323" t="s">
        <v>284</v>
      </c>
      <c r="C46" s="398">
        <f>SUM(C44:C45)</f>
        <v>5960</v>
      </c>
      <c r="D46" s="398">
        <f>SUM(D44:D45)</f>
        <v>7136</v>
      </c>
    </row>
    <row r="47" spans="1:4" ht="19.5" customHeight="1">
      <c r="A47" s="151" t="s">
        <v>244</v>
      </c>
      <c r="B47" s="323" t="s">
        <v>285</v>
      </c>
      <c r="C47" s="397">
        <v>1282</v>
      </c>
      <c r="D47" s="397">
        <v>1518</v>
      </c>
    </row>
    <row r="48" spans="1:4" ht="19.5" customHeight="1">
      <c r="A48" s="152" t="s">
        <v>245</v>
      </c>
      <c r="B48" s="323" t="s">
        <v>246</v>
      </c>
      <c r="C48" s="397">
        <v>11352</v>
      </c>
      <c r="D48" s="397">
        <v>13680</v>
      </c>
    </row>
    <row r="49" spans="1:4" ht="19.5" customHeight="1">
      <c r="A49" s="152" t="s">
        <v>247</v>
      </c>
      <c r="B49" s="323" t="s">
        <v>81</v>
      </c>
      <c r="C49" s="397">
        <v>1721</v>
      </c>
      <c r="D49" s="397">
        <v>1747</v>
      </c>
    </row>
    <row r="50" spans="1:4" ht="19.5" customHeight="1">
      <c r="A50" s="152" t="s">
        <v>248</v>
      </c>
      <c r="B50" s="323" t="s">
        <v>249</v>
      </c>
      <c r="C50" s="397">
        <v>2775</v>
      </c>
      <c r="D50" s="397">
        <v>2416</v>
      </c>
    </row>
    <row r="51" spans="1:4" ht="19.5" customHeight="1">
      <c r="A51" s="111"/>
      <c r="B51" s="219" t="s">
        <v>286</v>
      </c>
      <c r="C51" s="399">
        <f>C46+C47+C48+C49+C50</f>
        <v>23090</v>
      </c>
      <c r="D51" s="399">
        <f>D46+D47+D48+D49+D50</f>
        <v>26497</v>
      </c>
    </row>
    <row r="52" spans="1:4" ht="19.5" customHeight="1">
      <c r="A52" s="111" t="s">
        <v>250</v>
      </c>
      <c r="B52" s="150" t="s">
        <v>251</v>
      </c>
      <c r="C52" s="399">
        <v>763</v>
      </c>
      <c r="D52" s="412">
        <v>861</v>
      </c>
    </row>
    <row r="53" spans="1:4" ht="19.5" customHeight="1">
      <c r="A53" s="111" t="s">
        <v>252</v>
      </c>
      <c r="B53" s="150" t="s">
        <v>100</v>
      </c>
      <c r="C53" s="399">
        <v>1000</v>
      </c>
      <c r="D53" s="399">
        <v>1230</v>
      </c>
    </row>
    <row r="54" spans="1:4" ht="19.5" customHeight="1">
      <c r="A54" s="111" t="s">
        <v>253</v>
      </c>
      <c r="B54" s="150" t="s">
        <v>254</v>
      </c>
      <c r="C54" s="399">
        <v>879</v>
      </c>
      <c r="D54" s="399">
        <v>0</v>
      </c>
    </row>
    <row r="55" spans="1:4" ht="19.5" customHeight="1">
      <c r="A55" s="111"/>
      <c r="B55" s="220" t="s">
        <v>287</v>
      </c>
      <c r="C55" s="399">
        <f>C52+C53+C54</f>
        <v>2642</v>
      </c>
      <c r="D55" s="399">
        <f>D52+D53+D54</f>
        <v>2091</v>
      </c>
    </row>
    <row r="56" spans="1:4" ht="19.5" customHeight="1">
      <c r="A56" s="465" t="s">
        <v>510</v>
      </c>
      <c r="B56" s="466" t="s">
        <v>509</v>
      </c>
      <c r="C56" s="467">
        <v>25732</v>
      </c>
      <c r="D56" s="467">
        <v>25732</v>
      </c>
    </row>
    <row r="57" spans="1:4" ht="19.5" customHeight="1">
      <c r="A57" s="111" t="s">
        <v>288</v>
      </c>
      <c r="B57" s="101" t="s">
        <v>289</v>
      </c>
      <c r="C57" s="399">
        <v>9627</v>
      </c>
      <c r="D57" s="399">
        <v>0</v>
      </c>
    </row>
    <row r="58" spans="1:4" ht="19.5" customHeight="1">
      <c r="A58" s="221"/>
      <c r="B58" s="222" t="s">
        <v>290</v>
      </c>
      <c r="C58" s="400">
        <f>C51+C55+C57</f>
        <v>35359</v>
      </c>
      <c r="D58" s="400">
        <f>D51+D55+D57</f>
        <v>28588</v>
      </c>
    </row>
    <row r="59" spans="1:4" ht="15">
      <c r="A59" s="17"/>
      <c r="B59" s="17"/>
      <c r="C59" s="17"/>
      <c r="D59" s="17"/>
    </row>
    <row r="60" spans="1:4" ht="14.25">
      <c r="A60" s="32"/>
      <c r="B60" s="32"/>
      <c r="C60" s="32"/>
      <c r="D60" s="32"/>
    </row>
    <row r="61" spans="1:4" ht="14.25">
      <c r="A61" s="32"/>
      <c r="B61" s="32"/>
      <c r="C61" s="32"/>
      <c r="D61" s="32"/>
    </row>
    <row r="62" spans="1:4" ht="14.25">
      <c r="A62" s="32"/>
      <c r="B62" s="32"/>
      <c r="C62" s="32"/>
      <c r="D62" s="32"/>
    </row>
    <row r="63" spans="1:4" ht="14.25">
      <c r="A63" s="32"/>
      <c r="B63" s="32"/>
      <c r="C63" s="32"/>
      <c r="D63" s="32"/>
    </row>
    <row r="64" spans="1:4" ht="14.25">
      <c r="A64" s="32"/>
      <c r="B64" s="32"/>
      <c r="C64" s="32"/>
      <c r="D64" s="32"/>
    </row>
    <row r="65" spans="1:4" ht="14.25">
      <c r="A65" s="32"/>
      <c r="B65" s="32"/>
      <c r="C65" s="32"/>
      <c r="D65" s="32"/>
    </row>
    <row r="66" spans="1:4" ht="14.25">
      <c r="A66" s="32"/>
      <c r="B66" s="32"/>
      <c r="C66" s="32"/>
      <c r="D66" s="32"/>
    </row>
    <row r="67" spans="1:4" ht="14.25">
      <c r="A67" s="32"/>
      <c r="B67" s="32"/>
      <c r="C67" s="32"/>
      <c r="D67" s="32"/>
    </row>
    <row r="68" spans="1:4" ht="14.25">
      <c r="A68" s="32"/>
      <c r="B68" s="32"/>
      <c r="C68" s="32"/>
      <c r="D68" s="32"/>
    </row>
    <row r="69" spans="1:4" ht="14.25">
      <c r="A69" s="32"/>
      <c r="B69" s="32"/>
      <c r="C69" s="32"/>
      <c r="D69" s="32"/>
    </row>
    <row r="70" spans="1:4" ht="14.25">
      <c r="A70" s="32"/>
      <c r="B70" s="32"/>
      <c r="C70" s="32"/>
      <c r="D70" s="32"/>
    </row>
    <row r="71" spans="1:4" ht="14.25">
      <c r="A71" s="32"/>
      <c r="B71" s="32"/>
      <c r="C71" s="32"/>
      <c r="D71" s="32"/>
    </row>
    <row r="72" spans="1:4" ht="14.25">
      <c r="A72" s="32"/>
      <c r="B72" s="32"/>
      <c r="C72" s="32"/>
      <c r="D72" s="32"/>
    </row>
    <row r="73" spans="1:4" ht="14.25">
      <c r="A73" s="32"/>
      <c r="B73" s="32"/>
      <c r="C73" s="32"/>
      <c r="D73" s="32"/>
    </row>
    <row r="74" spans="1:4" ht="14.25">
      <c r="A74" s="32"/>
      <c r="B74" s="32"/>
      <c r="C74" s="32"/>
      <c r="D74" s="32"/>
    </row>
    <row r="75" spans="1:4" ht="14.25">
      <c r="A75" s="32"/>
      <c r="B75" s="32"/>
      <c r="C75" s="32"/>
      <c r="D75" s="32"/>
    </row>
    <row r="76" spans="1:4" ht="14.25">
      <c r="A76" s="32"/>
      <c r="B76" s="32"/>
      <c r="C76" s="32"/>
      <c r="D76" s="32"/>
    </row>
    <row r="77" spans="1:4" ht="14.25">
      <c r="A77" s="32"/>
      <c r="B77" s="32"/>
      <c r="C77" s="32"/>
      <c r="D77" s="32"/>
    </row>
    <row r="78" spans="1:4" ht="14.25">
      <c r="A78" s="32"/>
      <c r="B78" s="32"/>
      <c r="C78" s="32"/>
      <c r="D78" s="32"/>
    </row>
    <row r="79" spans="1:4" ht="14.25">
      <c r="A79" s="32"/>
      <c r="B79" s="32"/>
      <c r="C79" s="32"/>
      <c r="D79" s="32"/>
    </row>
    <row r="80" spans="1:4" ht="14.25">
      <c r="A80" s="32"/>
      <c r="B80" s="32"/>
      <c r="C80" s="32"/>
      <c r="D80" s="32"/>
    </row>
    <row r="81" spans="1:4" ht="14.25">
      <c r="A81" s="32"/>
      <c r="B81" s="32"/>
      <c r="C81" s="32"/>
      <c r="D81" s="32"/>
    </row>
    <row r="82" spans="1:4" ht="14.25">
      <c r="A82" s="32"/>
      <c r="B82" s="32"/>
      <c r="C82" s="32"/>
      <c r="D82" s="32"/>
    </row>
    <row r="83" spans="1:4" ht="14.25">
      <c r="A83" s="32"/>
      <c r="B83" s="32"/>
      <c r="C83" s="32"/>
      <c r="D83" s="32"/>
    </row>
    <row r="84" spans="1:4" ht="14.25">
      <c r="A84" s="32"/>
      <c r="B84" s="32"/>
      <c r="C84" s="32"/>
      <c r="D84" s="32"/>
    </row>
    <row r="85" spans="1:4" ht="14.25">
      <c r="A85" s="32"/>
      <c r="B85" s="32"/>
      <c r="C85" s="32"/>
      <c r="D85" s="32"/>
    </row>
    <row r="86" spans="1:4" ht="14.25">
      <c r="A86" s="32"/>
      <c r="B86" s="32"/>
      <c r="C86" s="32"/>
      <c r="D86" s="32"/>
    </row>
    <row r="87" spans="1:4" ht="14.25">
      <c r="A87" s="32"/>
      <c r="B87" s="32"/>
      <c r="C87" s="32"/>
      <c r="D87" s="32"/>
    </row>
    <row r="88" spans="1:4" ht="14.25">
      <c r="A88" s="32"/>
      <c r="B88" s="32"/>
      <c r="C88" s="32"/>
      <c r="D88" s="32"/>
    </row>
    <row r="89" spans="1:4" ht="14.25">
      <c r="A89" s="32"/>
      <c r="B89" s="32"/>
      <c r="C89" s="32"/>
      <c r="D89" s="32"/>
    </row>
    <row r="90" spans="1:4" ht="14.25">
      <c r="A90" s="32"/>
      <c r="B90" s="32"/>
      <c r="C90" s="32"/>
      <c r="D90" s="32"/>
    </row>
    <row r="91" spans="1:4" ht="14.25">
      <c r="A91" s="32"/>
      <c r="B91" s="32"/>
      <c r="C91" s="32"/>
      <c r="D91" s="32"/>
    </row>
    <row r="92" spans="1:4" ht="14.25">
      <c r="A92" s="32"/>
      <c r="B92" s="32"/>
      <c r="C92" s="32"/>
      <c r="D92" s="32"/>
    </row>
    <row r="93" spans="1:4" ht="14.25">
      <c r="A93" s="32"/>
      <c r="B93" s="32"/>
      <c r="C93" s="32"/>
      <c r="D93" s="32"/>
    </row>
    <row r="94" spans="1:4" ht="14.25">
      <c r="A94" s="32"/>
      <c r="B94" s="32"/>
      <c r="C94" s="32"/>
      <c r="D94" s="32"/>
    </row>
    <row r="95" spans="1:4" ht="14.25">
      <c r="A95" s="32"/>
      <c r="B95" s="32"/>
      <c r="C95" s="32"/>
      <c r="D95" s="32"/>
    </row>
    <row r="96" spans="1:4" ht="14.25">
      <c r="A96" s="32"/>
      <c r="B96" s="32"/>
      <c r="C96" s="32"/>
      <c r="D96" s="32"/>
    </row>
    <row r="97" spans="1:4" ht="14.25">
      <c r="A97" s="32"/>
      <c r="B97" s="32"/>
      <c r="C97" s="32"/>
      <c r="D97" s="32"/>
    </row>
    <row r="98" spans="1:4" ht="14.25">
      <c r="A98" s="32"/>
      <c r="B98" s="32"/>
      <c r="C98" s="32"/>
      <c r="D98" s="32"/>
    </row>
    <row r="99" spans="1:4" ht="14.25">
      <c r="A99" s="32"/>
      <c r="B99" s="32"/>
      <c r="C99" s="32"/>
      <c r="D99" s="32"/>
    </row>
    <row r="100" spans="1:4" ht="14.25">
      <c r="A100" s="32"/>
      <c r="B100" s="32"/>
      <c r="C100" s="32"/>
      <c r="D100" s="32"/>
    </row>
    <row r="101" spans="1:4" ht="14.25">
      <c r="A101" s="32"/>
      <c r="B101" s="32"/>
      <c r="C101" s="32"/>
      <c r="D101" s="32"/>
    </row>
    <row r="102" spans="1:4" ht="14.25">
      <c r="A102" s="32"/>
      <c r="B102" s="32"/>
      <c r="C102" s="32"/>
      <c r="D102" s="32"/>
    </row>
    <row r="103" spans="1:4" ht="14.25">
      <c r="A103" s="32"/>
      <c r="B103" s="32"/>
      <c r="C103" s="32"/>
      <c r="D103" s="32"/>
    </row>
    <row r="104" spans="1:4" ht="14.25">
      <c r="A104" s="32"/>
      <c r="B104" s="32"/>
      <c r="C104" s="32"/>
      <c r="D104" s="32"/>
    </row>
    <row r="105" spans="1:4" ht="14.25">
      <c r="A105" s="32"/>
      <c r="B105" s="32"/>
      <c r="C105" s="32"/>
      <c r="D105" s="32"/>
    </row>
    <row r="106" spans="1:4" ht="14.25">
      <c r="A106" s="32"/>
      <c r="B106" s="32"/>
      <c r="C106" s="32"/>
      <c r="D106" s="32"/>
    </row>
    <row r="107" spans="1:4" ht="14.25">
      <c r="A107" s="32"/>
      <c r="B107" s="32"/>
      <c r="C107" s="32"/>
      <c r="D107" s="32"/>
    </row>
    <row r="108" spans="1:4" ht="14.25">
      <c r="A108" s="32"/>
      <c r="B108" s="32"/>
      <c r="C108" s="32"/>
      <c r="D108" s="32"/>
    </row>
    <row r="109" spans="1:4" ht="14.25">
      <c r="A109" s="32"/>
      <c r="B109" s="32"/>
      <c r="C109" s="32"/>
      <c r="D109" s="32"/>
    </row>
    <row r="110" spans="1:4" ht="14.25">
      <c r="A110" s="32"/>
      <c r="B110" s="32"/>
      <c r="C110" s="32"/>
      <c r="D110" s="32"/>
    </row>
    <row r="111" spans="1:4" ht="14.25">
      <c r="A111" s="32"/>
      <c r="B111" s="32"/>
      <c r="C111" s="32"/>
      <c r="D111" s="32"/>
    </row>
    <row r="112" spans="1:4" ht="14.25">
      <c r="A112" s="32"/>
      <c r="B112" s="32"/>
      <c r="C112" s="32"/>
      <c r="D112" s="32"/>
    </row>
    <row r="113" spans="1:4" ht="14.25">
      <c r="A113" s="32"/>
      <c r="B113" s="32"/>
      <c r="C113" s="32"/>
      <c r="D113" s="32"/>
    </row>
    <row r="114" spans="1:4" ht="14.25">
      <c r="A114" s="32"/>
      <c r="B114" s="32"/>
      <c r="C114" s="32"/>
      <c r="D114" s="32"/>
    </row>
    <row r="115" spans="1:4" ht="14.25">
      <c r="A115" s="32"/>
      <c r="B115" s="32"/>
      <c r="C115" s="32"/>
      <c r="D115" s="32"/>
    </row>
    <row r="116" spans="1:4" ht="14.25">
      <c r="A116" s="32"/>
      <c r="B116" s="32"/>
      <c r="C116" s="32"/>
      <c r="D116" s="32"/>
    </row>
    <row r="117" spans="1:4" ht="14.25">
      <c r="A117" s="32"/>
      <c r="B117" s="32"/>
      <c r="C117" s="32"/>
      <c r="D117" s="32"/>
    </row>
    <row r="118" spans="1:4" ht="14.25">
      <c r="A118" s="32"/>
      <c r="B118" s="32"/>
      <c r="C118" s="32"/>
      <c r="D118" s="32"/>
    </row>
    <row r="119" spans="1:4" ht="14.25">
      <c r="A119" s="32"/>
      <c r="B119" s="32"/>
      <c r="C119" s="32"/>
      <c r="D119" s="32"/>
    </row>
    <row r="120" spans="1:4" ht="14.25">
      <c r="A120" s="32"/>
      <c r="B120" s="32"/>
      <c r="C120" s="32"/>
      <c r="D120" s="32"/>
    </row>
    <row r="121" spans="1:4" ht="14.25">
      <c r="A121" s="32"/>
      <c r="B121" s="32"/>
      <c r="C121" s="32"/>
      <c r="D121" s="32"/>
    </row>
    <row r="122" spans="1:4" ht="14.25">
      <c r="A122" s="32"/>
      <c r="B122" s="32"/>
      <c r="C122" s="32"/>
      <c r="D122" s="32"/>
    </row>
    <row r="123" spans="1:4" ht="14.25">
      <c r="A123" s="32"/>
      <c r="B123" s="32"/>
      <c r="C123" s="32"/>
      <c r="D123" s="32"/>
    </row>
    <row r="124" spans="1:4" ht="14.25">
      <c r="A124" s="32"/>
      <c r="B124" s="32"/>
      <c r="C124" s="32"/>
      <c r="D124" s="32"/>
    </row>
    <row r="125" spans="1:4" ht="14.25">
      <c r="A125" s="32"/>
      <c r="B125" s="32"/>
      <c r="C125" s="32"/>
      <c r="D125" s="32"/>
    </row>
    <row r="126" spans="1:4" ht="14.25">
      <c r="A126" s="32"/>
      <c r="B126" s="32"/>
      <c r="C126" s="32"/>
      <c r="D126" s="32"/>
    </row>
    <row r="127" spans="1:4" ht="14.25">
      <c r="A127" s="32"/>
      <c r="B127" s="32"/>
      <c r="C127" s="32"/>
      <c r="D127" s="32"/>
    </row>
    <row r="128" spans="1:4" ht="14.25">
      <c r="A128" s="32"/>
      <c r="B128" s="32"/>
      <c r="C128" s="32"/>
      <c r="D128" s="32"/>
    </row>
    <row r="129" spans="1:4" ht="14.25">
      <c r="A129" s="32"/>
      <c r="B129" s="32"/>
      <c r="C129" s="32"/>
      <c r="D129" s="32"/>
    </row>
    <row r="130" spans="1:4" ht="14.25">
      <c r="A130" s="32"/>
      <c r="B130" s="32"/>
      <c r="C130" s="32"/>
      <c r="D130" s="32"/>
    </row>
    <row r="131" spans="1:4" ht="14.25">
      <c r="A131" s="32"/>
      <c r="B131" s="32"/>
      <c r="C131" s="32"/>
      <c r="D131" s="32"/>
    </row>
    <row r="132" spans="1:4" ht="14.25">
      <c r="A132" s="32"/>
      <c r="B132" s="32"/>
      <c r="C132" s="32"/>
      <c r="D132" s="32"/>
    </row>
    <row r="133" spans="1:4" ht="14.25">
      <c r="A133" s="32"/>
      <c r="B133" s="32"/>
      <c r="C133" s="32"/>
      <c r="D133" s="32"/>
    </row>
    <row r="134" spans="1:4" ht="14.25">
      <c r="A134" s="32"/>
      <c r="B134" s="32"/>
      <c r="C134" s="32"/>
      <c r="D134" s="32"/>
    </row>
    <row r="135" spans="1:4" ht="14.25">
      <c r="A135" s="32"/>
      <c r="B135" s="32"/>
      <c r="C135" s="32"/>
      <c r="D135" s="32"/>
    </row>
    <row r="136" spans="1:4" ht="14.25">
      <c r="A136" s="32"/>
      <c r="B136" s="32"/>
      <c r="C136" s="32"/>
      <c r="D136" s="32"/>
    </row>
    <row r="137" spans="1:4" ht="14.25">
      <c r="A137" s="32"/>
      <c r="B137" s="32"/>
      <c r="C137" s="32"/>
      <c r="D137" s="32"/>
    </row>
    <row r="138" spans="1:4" ht="14.25">
      <c r="A138" s="32"/>
      <c r="B138" s="32"/>
      <c r="C138" s="32"/>
      <c r="D138" s="32"/>
    </row>
    <row r="139" spans="1:4" ht="14.25">
      <c r="A139" s="32"/>
      <c r="B139" s="32"/>
      <c r="C139" s="32"/>
      <c r="D139" s="32"/>
    </row>
    <row r="140" spans="1:4" ht="14.25">
      <c r="A140" s="32"/>
      <c r="B140" s="32"/>
      <c r="C140" s="32"/>
      <c r="D140" s="32"/>
    </row>
    <row r="141" spans="1:4" ht="14.25">
      <c r="A141" s="32"/>
      <c r="B141" s="32"/>
      <c r="C141" s="32"/>
      <c r="D141" s="32"/>
    </row>
    <row r="142" spans="1:4" ht="14.25">
      <c r="A142" s="32"/>
      <c r="B142" s="32"/>
      <c r="C142" s="32"/>
      <c r="D142" s="32"/>
    </row>
    <row r="143" spans="1:4" ht="14.25">
      <c r="A143" s="32"/>
      <c r="B143" s="32"/>
      <c r="C143" s="32"/>
      <c r="D143" s="32"/>
    </row>
    <row r="144" spans="1:4" ht="14.25">
      <c r="A144" s="32"/>
      <c r="B144" s="32"/>
      <c r="C144" s="32"/>
      <c r="D144" s="32"/>
    </row>
    <row r="145" spans="1:4" ht="14.25">
      <c r="A145" s="32"/>
      <c r="B145" s="32"/>
      <c r="C145" s="32"/>
      <c r="D145" s="32"/>
    </row>
    <row r="146" spans="1:4" ht="14.25">
      <c r="A146" s="32"/>
      <c r="B146" s="32"/>
      <c r="C146" s="32"/>
      <c r="D146" s="32"/>
    </row>
    <row r="147" spans="1:4" ht="14.25">
      <c r="A147" s="32"/>
      <c r="B147" s="32"/>
      <c r="C147" s="32"/>
      <c r="D147" s="32"/>
    </row>
    <row r="148" spans="1:4" ht="14.25">
      <c r="A148" s="32"/>
      <c r="B148" s="32"/>
      <c r="C148" s="32"/>
      <c r="D148" s="32"/>
    </row>
    <row r="149" spans="1:4" ht="14.25">
      <c r="A149" s="32"/>
      <c r="B149" s="32"/>
      <c r="C149" s="32"/>
      <c r="D149" s="32"/>
    </row>
    <row r="150" spans="1:4" ht="14.25">
      <c r="A150" s="32"/>
      <c r="B150" s="32"/>
      <c r="C150" s="32"/>
      <c r="D150" s="32"/>
    </row>
    <row r="151" spans="1:4" ht="14.25">
      <c r="A151" s="32"/>
      <c r="B151" s="32"/>
      <c r="C151" s="32"/>
      <c r="D151" s="32"/>
    </row>
    <row r="152" spans="1:4" ht="14.25">
      <c r="A152" s="32"/>
      <c r="B152" s="32"/>
      <c r="C152" s="32"/>
      <c r="D152" s="32"/>
    </row>
    <row r="153" spans="1:4" ht="14.25">
      <c r="A153" s="32"/>
      <c r="B153" s="32"/>
      <c r="C153" s="32"/>
      <c r="D153" s="32"/>
    </row>
    <row r="154" spans="1:4" ht="14.25">
      <c r="A154" s="32"/>
      <c r="B154" s="32"/>
      <c r="C154" s="32"/>
      <c r="D154" s="32"/>
    </row>
    <row r="155" spans="1:4" ht="14.25">
      <c r="A155" s="32"/>
      <c r="B155" s="32"/>
      <c r="C155" s="32"/>
      <c r="D155" s="32"/>
    </row>
    <row r="156" spans="1:4" ht="14.25">
      <c r="A156" s="32"/>
      <c r="B156" s="32"/>
      <c r="C156" s="32"/>
      <c r="D156" s="32"/>
    </row>
    <row r="157" spans="1:4" ht="14.25">
      <c r="A157" s="32"/>
      <c r="B157" s="32"/>
      <c r="C157" s="32"/>
      <c r="D157" s="32"/>
    </row>
    <row r="158" spans="1:4" ht="14.25">
      <c r="A158" s="32"/>
      <c r="B158" s="32"/>
      <c r="C158" s="32"/>
      <c r="D158" s="32"/>
    </row>
    <row r="159" spans="1:4" ht="14.25">
      <c r="A159" s="32"/>
      <c r="B159" s="32"/>
      <c r="C159" s="32"/>
      <c r="D159" s="32"/>
    </row>
    <row r="160" spans="1:4" ht="14.25">
      <c r="A160" s="32"/>
      <c r="B160" s="32"/>
      <c r="C160" s="32"/>
      <c r="D160" s="32"/>
    </row>
    <row r="161" spans="1:4" ht="14.25">
      <c r="A161" s="32"/>
      <c r="B161" s="32"/>
      <c r="C161" s="32"/>
      <c r="D161" s="32"/>
    </row>
    <row r="162" spans="1:4" ht="14.25">
      <c r="A162" s="32"/>
      <c r="B162" s="32"/>
      <c r="C162" s="32"/>
      <c r="D162" s="32"/>
    </row>
    <row r="163" spans="1:4" ht="14.25">
      <c r="A163" s="32"/>
      <c r="B163" s="32"/>
      <c r="C163" s="32"/>
      <c r="D163" s="32"/>
    </row>
    <row r="164" spans="1:4" ht="14.25">
      <c r="A164" s="32"/>
      <c r="B164" s="32"/>
      <c r="C164" s="32"/>
      <c r="D164" s="32"/>
    </row>
    <row r="165" spans="1:4" ht="14.25">
      <c r="A165" s="32"/>
      <c r="B165" s="32"/>
      <c r="C165" s="32"/>
      <c r="D165" s="32"/>
    </row>
    <row r="166" spans="1:4" ht="14.25">
      <c r="A166" s="32"/>
      <c r="B166" s="32"/>
      <c r="C166" s="32"/>
      <c r="D166" s="32"/>
    </row>
    <row r="167" spans="1:4" ht="14.25">
      <c r="A167" s="32"/>
      <c r="B167" s="32"/>
      <c r="C167" s="32"/>
      <c r="D167" s="32"/>
    </row>
    <row r="168" spans="1:4" ht="14.25">
      <c r="A168" s="32"/>
      <c r="B168" s="32"/>
      <c r="C168" s="32"/>
      <c r="D168" s="32"/>
    </row>
    <row r="169" spans="1:4" ht="14.25">
      <c r="A169" s="32"/>
      <c r="B169" s="32"/>
      <c r="C169" s="32"/>
      <c r="D169" s="32"/>
    </row>
    <row r="170" spans="1:4" ht="14.25">
      <c r="A170" s="32"/>
      <c r="B170" s="32"/>
      <c r="C170" s="32"/>
      <c r="D170" s="32"/>
    </row>
    <row r="171" spans="1:4" ht="14.25">
      <c r="A171" s="32"/>
      <c r="B171" s="32"/>
      <c r="C171" s="32"/>
      <c r="D171" s="32"/>
    </row>
    <row r="172" spans="1:4" ht="14.25">
      <c r="A172" s="32"/>
      <c r="B172" s="32"/>
      <c r="C172" s="32"/>
      <c r="D172" s="32"/>
    </row>
    <row r="173" spans="1:4" ht="14.25">
      <c r="A173" s="32"/>
      <c r="B173" s="32"/>
      <c r="C173" s="32"/>
      <c r="D173" s="32"/>
    </row>
    <row r="174" spans="1:4" ht="14.25">
      <c r="A174" s="32"/>
      <c r="B174" s="32"/>
      <c r="C174" s="32"/>
      <c r="D174" s="32"/>
    </row>
    <row r="175" spans="1:4" ht="14.25">
      <c r="A175" s="32"/>
      <c r="B175" s="32"/>
      <c r="C175" s="32"/>
      <c r="D175" s="32"/>
    </row>
    <row r="176" spans="1:4" ht="14.25">
      <c r="A176" s="32"/>
      <c r="B176" s="32"/>
      <c r="C176" s="32"/>
      <c r="D176" s="32"/>
    </row>
    <row r="177" spans="1:4" ht="14.25">
      <c r="A177" s="32"/>
      <c r="B177" s="32"/>
      <c r="C177" s="32"/>
      <c r="D177" s="32"/>
    </row>
    <row r="178" spans="1:4" ht="14.25">
      <c r="A178" s="32"/>
      <c r="B178" s="32"/>
      <c r="C178" s="32"/>
      <c r="D178" s="32"/>
    </row>
    <row r="179" spans="1:4" ht="14.25">
      <c r="A179" s="32"/>
      <c r="B179" s="32"/>
      <c r="C179" s="32"/>
      <c r="D179" s="32"/>
    </row>
    <row r="180" spans="1:4" ht="14.25">
      <c r="A180" s="32"/>
      <c r="B180" s="32"/>
      <c r="C180" s="32"/>
      <c r="D180" s="32"/>
    </row>
    <row r="181" spans="1:4" ht="14.25">
      <c r="A181" s="32"/>
      <c r="B181" s="32"/>
      <c r="C181" s="32"/>
      <c r="D181" s="32"/>
    </row>
  </sheetData>
  <sheetProtection/>
  <mergeCells count="8">
    <mergeCell ref="A1:A2"/>
    <mergeCell ref="B1:B2"/>
    <mergeCell ref="D1:D2"/>
    <mergeCell ref="D40:D41"/>
    <mergeCell ref="A40:A41"/>
    <mergeCell ref="B40:B41"/>
    <mergeCell ref="C1:C2"/>
    <mergeCell ref="C40:C41"/>
  </mergeCells>
  <printOptions horizontalCentered="1"/>
  <pageMargins left="0.35" right="0.2362204724409449" top="1.16" bottom="0.19" header="0.37" footer="0.19"/>
  <pageSetup horizontalDpi="600" verticalDpi="600" orientation="portrait" paperSize="9" scale="70" r:id="rId1"/>
  <headerFooter alignWithMargins="0">
    <oddHeader>&amp;C&amp;"Garamond,Félkövér"&amp;14 ./2016. (II....) számú költségvetési rendelethez
&amp;12ZALAMERENYE KÖZSÉG ÖNKORMÁNYZAT
BEVÉTELI ÉS KIADÁSI ELŐIRÁNYZATAINAK ÖSSZESÍTŐJE ROVATONKÉNT   
2016. ÉVBEN&amp;14
&amp;R&amp;A
&amp;P.oldal
</oddHeader>
  </headerFooter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workbookViewId="0" topLeftCell="A1">
      <selection activeCell="D8" sqref="D8"/>
    </sheetView>
  </sheetViews>
  <sheetFormatPr defaultColWidth="9.00390625" defaultRowHeight="12.75"/>
  <cols>
    <col min="1" max="1" width="8.75390625" style="19" customWidth="1"/>
    <col min="2" max="2" width="49.625" style="19" customWidth="1"/>
    <col min="3" max="4" width="14.375" style="19" customWidth="1"/>
    <col min="5" max="6" width="13.25390625" style="19" customWidth="1"/>
    <col min="7" max="8" width="14.75390625" style="19" customWidth="1"/>
    <col min="9" max="9" width="13.25390625" style="19" customWidth="1"/>
    <col min="10" max="10" width="13.875" style="19" customWidth="1"/>
    <col min="11" max="16384" width="9.125" style="19" customWidth="1"/>
  </cols>
  <sheetData>
    <row r="1" spans="1:10" ht="12.75">
      <c r="A1" s="18"/>
      <c r="B1" s="18"/>
      <c r="C1" s="18"/>
      <c r="D1" s="18"/>
      <c r="E1" s="539" t="s">
        <v>18</v>
      </c>
      <c r="F1" s="539"/>
      <c r="G1" s="539"/>
      <c r="H1" s="539"/>
      <c r="I1" s="539"/>
      <c r="J1" s="539"/>
    </row>
    <row r="2" spans="1:10" ht="15" customHeight="1">
      <c r="A2" s="540" t="s">
        <v>59</v>
      </c>
      <c r="B2" s="541" t="s">
        <v>95</v>
      </c>
      <c r="C2" s="542" t="s">
        <v>337</v>
      </c>
      <c r="D2" s="543"/>
      <c r="E2" s="543"/>
      <c r="F2" s="544"/>
      <c r="G2" s="542" t="s">
        <v>62</v>
      </c>
      <c r="H2" s="543"/>
      <c r="I2" s="543"/>
      <c r="J2" s="544"/>
    </row>
    <row r="3" spans="1:10" ht="15" customHeight="1">
      <c r="A3" s="537"/>
      <c r="B3" s="537"/>
      <c r="C3" s="537" t="s">
        <v>79</v>
      </c>
      <c r="D3" s="537" t="s">
        <v>455</v>
      </c>
      <c r="E3" s="537" t="s">
        <v>522</v>
      </c>
      <c r="F3" s="537" t="s">
        <v>63</v>
      </c>
      <c r="G3" s="537" t="s">
        <v>12</v>
      </c>
      <c r="H3" s="119" t="s">
        <v>267</v>
      </c>
      <c r="I3" s="537" t="s">
        <v>523</v>
      </c>
      <c r="J3" s="537" t="s">
        <v>63</v>
      </c>
    </row>
    <row r="4" spans="1:10" ht="15" customHeight="1">
      <c r="A4" s="537"/>
      <c r="B4" s="537"/>
      <c r="C4" s="537"/>
      <c r="D4" s="537"/>
      <c r="E4" s="537"/>
      <c r="F4" s="537"/>
      <c r="G4" s="537"/>
      <c r="H4" s="119" t="s">
        <v>266</v>
      </c>
      <c r="I4" s="537"/>
      <c r="J4" s="537"/>
    </row>
    <row r="5" spans="1:10" ht="15" customHeight="1">
      <c r="A5" s="538"/>
      <c r="B5" s="538"/>
      <c r="C5" s="538"/>
      <c r="D5" s="538"/>
      <c r="E5" s="538"/>
      <c r="F5" s="538"/>
      <c r="G5" s="538"/>
      <c r="H5" s="120" t="s">
        <v>268</v>
      </c>
      <c r="I5" s="538"/>
      <c r="J5" s="538"/>
    </row>
    <row r="6" spans="1:10" ht="39.75" customHeight="1">
      <c r="A6" s="60" t="s">
        <v>2</v>
      </c>
      <c r="B6" s="144"/>
      <c r="C6" s="145"/>
      <c r="D6" s="145"/>
      <c r="E6" s="61"/>
      <c r="F6" s="61"/>
      <c r="G6" s="61"/>
      <c r="H6" s="61"/>
      <c r="I6" s="61"/>
      <c r="J6" s="61"/>
    </row>
    <row r="7" spans="1:10" ht="39.75" customHeight="1">
      <c r="A7" s="21"/>
      <c r="B7" s="155" t="s">
        <v>84</v>
      </c>
      <c r="C7" s="146">
        <f aca="true" t="shared" si="0" ref="C7:J7">SUM(C6:C6)</f>
        <v>0</v>
      </c>
      <c r="D7" s="146">
        <f t="shared" si="0"/>
        <v>0</v>
      </c>
      <c r="E7" s="62">
        <f t="shared" si="0"/>
        <v>0</v>
      </c>
      <c r="F7" s="62">
        <f t="shared" si="0"/>
        <v>0</v>
      </c>
      <c r="G7" s="62">
        <f t="shared" si="0"/>
        <v>0</v>
      </c>
      <c r="H7" s="62">
        <f t="shared" si="0"/>
        <v>0</v>
      </c>
      <c r="I7" s="62">
        <f t="shared" si="0"/>
        <v>0</v>
      </c>
      <c r="J7" s="62">
        <f t="shared" si="0"/>
        <v>0</v>
      </c>
    </row>
    <row r="8" spans="2:8" ht="39.75" customHeight="1">
      <c r="B8" s="309"/>
      <c r="C8" s="309"/>
      <c r="D8" s="309"/>
      <c r="E8" s="309"/>
      <c r="F8" s="309"/>
      <c r="G8" s="309"/>
      <c r="H8" s="309"/>
    </row>
    <row r="9" ht="39.75" customHeight="1"/>
    <row r="40" ht="12.75">
      <c r="K40" s="20"/>
    </row>
  </sheetData>
  <sheetProtection/>
  <mergeCells count="12">
    <mergeCell ref="I3:I5"/>
    <mergeCell ref="C2:F2"/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.../2016. (II...) számú költségvetési rendelethez
ZALAMERENYE KÖZSÉG ÖNKORMÁNYZAT 2016.ÉVI EURÓPAI UNIÓS PROJEKTJEINEK BEVÉTELEI ÉS KIADÁSAI&amp;R&amp;A
&amp;P.oldal
1000.-Ft-ban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zoomScaleSheetLayoutView="80" workbookViewId="0" topLeftCell="A1">
      <selection activeCell="D8" sqref="D8"/>
    </sheetView>
  </sheetViews>
  <sheetFormatPr defaultColWidth="9.00390625" defaultRowHeight="12.75"/>
  <cols>
    <col min="1" max="1" width="7.75390625" style="23" customWidth="1"/>
    <col min="2" max="2" width="44.375" style="23" customWidth="1"/>
    <col min="3" max="3" width="5.625" style="23" hidden="1" customWidth="1"/>
    <col min="4" max="4" width="13.375" style="23" customWidth="1"/>
    <col min="5" max="5" width="21.125" style="23" customWidth="1"/>
    <col min="6" max="16384" width="9.125" style="23" customWidth="1"/>
  </cols>
  <sheetData>
    <row r="1" spans="1:5" ht="12.75" customHeight="1">
      <c r="A1" s="24"/>
      <c r="B1" s="24"/>
      <c r="C1" s="24"/>
      <c r="D1" s="24"/>
      <c r="E1" s="24"/>
    </row>
    <row r="2" spans="1:5" ht="13.5" thickBot="1">
      <c r="A2" s="22"/>
      <c r="B2" s="22"/>
      <c r="C2" s="22"/>
      <c r="D2" s="22"/>
      <c r="E2" s="22"/>
    </row>
    <row r="3" spans="1:5" ht="15.75" customHeight="1" thickBot="1">
      <c r="A3" s="545" t="s">
        <v>19</v>
      </c>
      <c r="B3" s="546" t="s">
        <v>22</v>
      </c>
      <c r="C3" s="546"/>
      <c r="D3" s="547" t="s">
        <v>516</v>
      </c>
      <c r="E3" s="546" t="s">
        <v>23</v>
      </c>
    </row>
    <row r="4" spans="1:5" ht="15.75" customHeight="1" thickBot="1">
      <c r="A4" s="545"/>
      <c r="B4" s="546"/>
      <c r="C4" s="546"/>
      <c r="D4" s="548"/>
      <c r="E4" s="546"/>
    </row>
    <row r="5" spans="1:5" ht="15.75" customHeight="1" thickBot="1">
      <c r="A5" s="545"/>
      <c r="B5" s="546"/>
      <c r="C5" s="546"/>
      <c r="D5" s="548"/>
      <c r="E5" s="546"/>
    </row>
    <row r="6" spans="1:5" ht="15.75" customHeight="1" thickBot="1">
      <c r="A6" s="545"/>
      <c r="B6" s="546"/>
      <c r="C6" s="546"/>
      <c r="D6" s="549"/>
      <c r="E6" s="546"/>
    </row>
    <row r="7" spans="1:5" ht="27.75" customHeight="1">
      <c r="A7" s="57"/>
      <c r="B7" s="280" t="s">
        <v>333</v>
      </c>
      <c r="C7" s="279"/>
      <c r="D7" s="75">
        <v>1500</v>
      </c>
      <c r="E7" s="281" t="s">
        <v>67</v>
      </c>
    </row>
    <row r="8" spans="1:5" ht="27.75" customHeight="1" thickBot="1">
      <c r="A8" s="415"/>
      <c r="B8" s="416" t="s">
        <v>340</v>
      </c>
      <c r="C8" s="417"/>
      <c r="D8" s="418">
        <f>SUM(D7:D7)</f>
        <v>1500</v>
      </c>
      <c r="E8" s="419"/>
    </row>
    <row r="9" ht="16.5" customHeight="1"/>
  </sheetData>
  <sheetProtection/>
  <mergeCells count="5">
    <mergeCell ref="A3:A6"/>
    <mergeCell ref="B3:B6"/>
    <mergeCell ref="C3:C6"/>
    <mergeCell ref="E3:E6"/>
    <mergeCell ref="D3:D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.../2016. (II....) számú költségvetési rendelethez
ZALAMERENYE KÖZSÉG ÖNKORMÁNYZAT 2016.ÉVI TARTALÉKA&amp;R&amp;A
&amp;P.oldal
ezer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workbookViewId="0" topLeftCell="A1">
      <selection activeCell="E6" sqref="E6"/>
    </sheetView>
  </sheetViews>
  <sheetFormatPr defaultColWidth="9.00390625" defaultRowHeight="12.75"/>
  <cols>
    <col min="1" max="1" width="12.625" style="40" customWidth="1"/>
    <col min="2" max="2" width="8.125" style="40" customWidth="1"/>
    <col min="3" max="3" width="8.25390625" style="40" customWidth="1"/>
    <col min="4" max="4" width="48.375" style="40" customWidth="1"/>
    <col min="5" max="5" width="12.125" style="40" customWidth="1"/>
    <col min="6" max="6" width="13.375" style="40" customWidth="1"/>
    <col min="7" max="7" width="12.25390625" style="40" customWidth="1"/>
    <col min="8" max="8" width="11.00390625" style="40" customWidth="1"/>
    <col min="9" max="16384" width="9.125" style="40" customWidth="1"/>
  </cols>
  <sheetData>
    <row r="1" ht="12.75">
      <c r="G1" s="47" t="s">
        <v>18</v>
      </c>
    </row>
    <row r="2" spans="1:7" ht="16.5" customHeight="1">
      <c r="A2" s="560" t="s">
        <v>0</v>
      </c>
      <c r="B2" s="563" t="s">
        <v>52</v>
      </c>
      <c r="C2" s="564"/>
      <c r="D2" s="565"/>
      <c r="E2" s="557" t="s">
        <v>516</v>
      </c>
      <c r="F2" s="50">
        <v>2017</v>
      </c>
      <c r="G2" s="50">
        <v>2018</v>
      </c>
    </row>
    <row r="3" spans="1:7" ht="17.25" customHeight="1">
      <c r="A3" s="561"/>
      <c r="B3" s="566"/>
      <c r="C3" s="567"/>
      <c r="D3" s="568"/>
      <c r="E3" s="558"/>
      <c r="F3" s="550" t="s">
        <v>342</v>
      </c>
      <c r="G3" s="551"/>
    </row>
    <row r="4" spans="1:7" ht="12" customHeight="1">
      <c r="A4" s="562"/>
      <c r="B4" s="569"/>
      <c r="C4" s="570"/>
      <c r="D4" s="571"/>
      <c r="E4" s="559"/>
      <c r="F4" s="552"/>
      <c r="G4" s="553"/>
    </row>
    <row r="5" spans="1:7" ht="34.5" customHeight="1">
      <c r="A5" s="49" t="s">
        <v>2</v>
      </c>
      <c r="B5" s="575" t="s">
        <v>456</v>
      </c>
      <c r="C5" s="575"/>
      <c r="D5" s="575"/>
      <c r="E5" s="108">
        <v>2091</v>
      </c>
      <c r="F5" s="108"/>
      <c r="G5" s="108"/>
    </row>
    <row r="6" spans="1:7" ht="34.5" customHeight="1">
      <c r="A6" s="49" t="s">
        <v>4</v>
      </c>
      <c r="B6" s="575" t="s">
        <v>94</v>
      </c>
      <c r="C6" s="575"/>
      <c r="D6" s="575"/>
      <c r="E6" s="108">
        <v>916</v>
      </c>
      <c r="F6" s="108">
        <v>916</v>
      </c>
      <c r="G6" s="108">
        <v>916</v>
      </c>
    </row>
    <row r="7" spans="1:7" ht="34.5" customHeight="1">
      <c r="A7" s="49" t="s">
        <v>5</v>
      </c>
      <c r="B7" s="572" t="s">
        <v>457</v>
      </c>
      <c r="C7" s="573"/>
      <c r="D7" s="574"/>
      <c r="E7" s="108">
        <v>300</v>
      </c>
      <c r="F7" s="108">
        <v>300</v>
      </c>
      <c r="G7" s="108">
        <v>300</v>
      </c>
    </row>
    <row r="8" spans="1:7" ht="34.5" customHeight="1">
      <c r="A8" s="49"/>
      <c r="B8" s="554" t="s">
        <v>84</v>
      </c>
      <c r="C8" s="555"/>
      <c r="D8" s="556"/>
      <c r="E8" s="138">
        <f>SUM(E5:E7)</f>
        <v>3307</v>
      </c>
      <c r="F8" s="138">
        <f>SUM(F5:F7)</f>
        <v>1216</v>
      </c>
      <c r="G8" s="138">
        <f>SUM(G5:G7)</f>
        <v>1216</v>
      </c>
    </row>
  </sheetData>
  <sheetProtection/>
  <mergeCells count="8">
    <mergeCell ref="F3:G4"/>
    <mergeCell ref="B8:D8"/>
    <mergeCell ref="E2:E4"/>
    <mergeCell ref="A2:A4"/>
    <mergeCell ref="B2:D4"/>
    <mergeCell ref="B7:D7"/>
    <mergeCell ref="B5:D5"/>
    <mergeCell ref="B6:D6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.../2016. (II....) számú költségvetési rendelethez
ZALAMERENYE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"/>
  <sheetViews>
    <sheetView workbookViewId="0" topLeftCell="A1">
      <selection activeCell="E6" sqref="E6"/>
    </sheetView>
  </sheetViews>
  <sheetFormatPr defaultColWidth="9.00390625" defaultRowHeight="12.75"/>
  <cols>
    <col min="1" max="1" width="3.75390625" style="37" customWidth="1"/>
    <col min="2" max="2" width="9.125" style="37" customWidth="1"/>
    <col min="3" max="3" width="8.375" style="37" customWidth="1"/>
    <col min="4" max="4" width="22.875" style="37" customWidth="1"/>
    <col min="5" max="5" width="25.625" style="37" customWidth="1"/>
    <col min="6" max="6" width="10.875" style="37" customWidth="1"/>
    <col min="7" max="7" width="11.125" style="37" customWidth="1"/>
    <col min="8" max="8" width="16.75390625" style="37" customWidth="1"/>
    <col min="9" max="9" width="9.125" style="37" customWidth="1"/>
    <col min="10" max="10" width="11.125" style="37" customWidth="1"/>
    <col min="11" max="11" width="11.375" style="37" customWidth="1"/>
    <col min="12" max="16384" width="9.125" style="37" customWidth="1"/>
  </cols>
  <sheetData>
    <row r="1" spans="10:11" ht="12.75">
      <c r="J1" s="580" t="s">
        <v>18</v>
      </c>
      <c r="K1" s="580"/>
    </row>
    <row r="2" spans="1:11" ht="24.75" customHeight="1">
      <c r="A2" s="576" t="s">
        <v>21</v>
      </c>
      <c r="B2" s="576" t="s">
        <v>26</v>
      </c>
      <c r="C2" s="576"/>
      <c r="D2" s="576"/>
      <c r="E2" s="582" t="s">
        <v>64</v>
      </c>
      <c r="F2" s="582"/>
      <c r="G2" s="582"/>
      <c r="H2" s="582" t="s">
        <v>65</v>
      </c>
      <c r="I2" s="582"/>
      <c r="J2" s="582"/>
      <c r="K2" s="38" t="s">
        <v>12</v>
      </c>
    </row>
    <row r="3" spans="1:11" ht="24.75" customHeight="1">
      <c r="A3" s="576"/>
      <c r="B3" s="576"/>
      <c r="C3" s="576"/>
      <c r="D3" s="576"/>
      <c r="E3" s="576" t="s">
        <v>27</v>
      </c>
      <c r="F3" s="576" t="s">
        <v>28</v>
      </c>
      <c r="G3" s="576" t="s">
        <v>29</v>
      </c>
      <c r="H3" s="576" t="s">
        <v>27</v>
      </c>
      <c r="I3" s="576" t="s">
        <v>28</v>
      </c>
      <c r="J3" s="576" t="s">
        <v>29</v>
      </c>
      <c r="K3" s="581" t="s">
        <v>30</v>
      </c>
    </row>
    <row r="4" spans="1:11" ht="24.75" customHeight="1">
      <c r="A4" s="576"/>
      <c r="B4" s="576"/>
      <c r="C4" s="576"/>
      <c r="D4" s="576"/>
      <c r="E4" s="576"/>
      <c r="F4" s="576"/>
      <c r="G4" s="576"/>
      <c r="H4" s="576"/>
      <c r="I4" s="576"/>
      <c r="J4" s="576"/>
      <c r="K4" s="581"/>
    </row>
    <row r="5" spans="1:11" ht="24.75" customHeight="1">
      <c r="A5" s="68" t="s">
        <v>35</v>
      </c>
      <c r="B5" s="577" t="s">
        <v>66</v>
      </c>
      <c r="C5" s="578"/>
      <c r="D5" s="579"/>
      <c r="E5" s="68"/>
      <c r="F5" s="68"/>
      <c r="G5" s="68"/>
      <c r="H5" s="68"/>
      <c r="I5" s="68"/>
      <c r="J5" s="68"/>
      <c r="K5" s="69"/>
    </row>
    <row r="6" spans="1:11" ht="49.5" customHeight="1">
      <c r="A6" s="39" t="s">
        <v>3</v>
      </c>
      <c r="B6" s="584" t="s">
        <v>31</v>
      </c>
      <c r="C6" s="585"/>
      <c r="D6" s="585"/>
      <c r="E6" s="52"/>
      <c r="F6" s="117"/>
      <c r="G6" s="122"/>
      <c r="H6" s="48" t="s">
        <v>51</v>
      </c>
      <c r="I6" s="48" t="s">
        <v>51</v>
      </c>
      <c r="J6" s="48" t="s">
        <v>51</v>
      </c>
      <c r="K6" s="122">
        <f>SUM(G6:J6)</f>
        <v>0</v>
      </c>
    </row>
    <row r="7" spans="1:11" ht="30" customHeight="1">
      <c r="A7" s="39" t="s">
        <v>9</v>
      </c>
      <c r="B7" s="584" t="s">
        <v>32</v>
      </c>
      <c r="C7" s="585"/>
      <c r="D7" s="585"/>
      <c r="E7" s="48" t="s">
        <v>51</v>
      </c>
      <c r="F7" s="48" t="s">
        <v>481</v>
      </c>
      <c r="G7" s="48">
        <v>1580</v>
      </c>
      <c r="H7" s="48" t="s">
        <v>65</v>
      </c>
      <c r="I7" s="55">
        <v>1</v>
      </c>
      <c r="J7" s="48">
        <v>806</v>
      </c>
      <c r="K7" s="48">
        <v>2386</v>
      </c>
    </row>
    <row r="8" spans="1:11" ht="30" customHeight="1">
      <c r="A8" s="39" t="s">
        <v>10</v>
      </c>
      <c r="B8" s="584" t="s">
        <v>483</v>
      </c>
      <c r="C8" s="585"/>
      <c r="D8" s="585"/>
      <c r="E8" s="455" t="s">
        <v>484</v>
      </c>
      <c r="F8" s="55">
        <v>0.2</v>
      </c>
      <c r="G8" s="122">
        <v>1</v>
      </c>
      <c r="H8" s="48" t="s">
        <v>51</v>
      </c>
      <c r="I8" s="48" t="s">
        <v>51</v>
      </c>
      <c r="J8" s="48" t="s">
        <v>51</v>
      </c>
      <c r="K8" s="122">
        <v>0</v>
      </c>
    </row>
    <row r="9" spans="1:11" ht="30" customHeight="1">
      <c r="A9" s="39" t="s">
        <v>11</v>
      </c>
      <c r="B9" s="584" t="s">
        <v>33</v>
      </c>
      <c r="C9" s="585"/>
      <c r="D9" s="585"/>
      <c r="E9" s="48" t="s">
        <v>51</v>
      </c>
      <c r="F9" s="55">
        <v>0</v>
      </c>
      <c r="G9" s="48">
        <v>0</v>
      </c>
      <c r="H9" s="48" t="s">
        <v>51</v>
      </c>
      <c r="I9" s="48" t="s">
        <v>51</v>
      </c>
      <c r="J9" s="48" t="s">
        <v>51</v>
      </c>
      <c r="K9" s="52">
        <v>0</v>
      </c>
    </row>
    <row r="10" spans="1:11" ht="33" customHeight="1">
      <c r="A10" s="39" t="s">
        <v>7</v>
      </c>
      <c r="B10" s="584" t="s">
        <v>34</v>
      </c>
      <c r="C10" s="585"/>
      <c r="D10" s="585"/>
      <c r="E10" s="51" t="s">
        <v>482</v>
      </c>
      <c r="F10" s="52" t="s">
        <v>61</v>
      </c>
      <c r="G10" s="53">
        <v>5</v>
      </c>
      <c r="H10" s="51" t="s">
        <v>60</v>
      </c>
      <c r="I10" s="58">
        <v>1</v>
      </c>
      <c r="J10" s="53">
        <v>12</v>
      </c>
      <c r="K10" s="122">
        <v>17</v>
      </c>
    </row>
    <row r="11" spans="1:11" ht="33" customHeight="1">
      <c r="A11" s="39"/>
      <c r="B11" s="589" t="s">
        <v>338</v>
      </c>
      <c r="C11" s="589"/>
      <c r="D11" s="589"/>
      <c r="E11" s="64"/>
      <c r="F11" s="65"/>
      <c r="G11" s="121">
        <f>SUM(G6:G10)</f>
        <v>1586</v>
      </c>
      <c r="H11" s="64"/>
      <c r="I11" s="67"/>
      <c r="J11" s="66">
        <f>SUM(J7:J10)</f>
        <v>818</v>
      </c>
      <c r="K11" s="291">
        <f>SUM(K6:K10)</f>
        <v>2403</v>
      </c>
    </row>
    <row r="12" spans="1:11" ht="33" customHeight="1">
      <c r="A12" s="39"/>
      <c r="B12" s="584"/>
      <c r="C12" s="585"/>
      <c r="D12" s="585"/>
      <c r="E12" s="51"/>
      <c r="F12" s="292"/>
      <c r="G12" s="53"/>
      <c r="H12" s="51"/>
      <c r="I12" s="58"/>
      <c r="J12" s="53"/>
      <c r="K12" s="122"/>
    </row>
    <row r="13" spans="1:11" ht="33" customHeight="1">
      <c r="A13" s="63"/>
      <c r="B13" s="586" t="s">
        <v>341</v>
      </c>
      <c r="C13" s="587"/>
      <c r="D13" s="588"/>
      <c r="E13" s="64"/>
      <c r="F13" s="65"/>
      <c r="G13" s="121">
        <f>SUM(G11:G12)</f>
        <v>1586</v>
      </c>
      <c r="H13" s="64"/>
      <c r="I13" s="67"/>
      <c r="J13" s="66">
        <f>SUM(J11:J12)</f>
        <v>818</v>
      </c>
      <c r="K13" s="121">
        <f>SUM(K11:K12)</f>
        <v>2403</v>
      </c>
    </row>
    <row r="14" spans="2:4" ht="12.75">
      <c r="B14" s="583"/>
      <c r="C14" s="583"/>
      <c r="D14" s="583"/>
    </row>
    <row r="22" ht="12.75">
      <c r="D22" s="59"/>
    </row>
  </sheetData>
  <sheetProtection/>
  <mergeCells count="22">
    <mergeCell ref="B11:D11"/>
    <mergeCell ref="B12:D12"/>
    <mergeCell ref="H3:H4"/>
    <mergeCell ref="I3:I4"/>
    <mergeCell ref="A2:A4"/>
    <mergeCell ref="B14:D14"/>
    <mergeCell ref="B9:D9"/>
    <mergeCell ref="B10:D10"/>
    <mergeCell ref="B6:D6"/>
    <mergeCell ref="B7:D7"/>
    <mergeCell ref="B13:D13"/>
    <mergeCell ref="B8:D8"/>
    <mergeCell ref="B2:D4"/>
    <mergeCell ref="B5:D5"/>
    <mergeCell ref="J1:K1"/>
    <mergeCell ref="J3:J4"/>
    <mergeCell ref="K3:K4"/>
    <mergeCell ref="E2:G2"/>
    <mergeCell ref="H2:J2"/>
    <mergeCell ref="E3:E4"/>
    <mergeCell ref="F3:F4"/>
    <mergeCell ref="G3:G4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.../2016. (II....) számú költségvetési rendelethez
ZALAMERENYE KÖZSÉG ÖNKORMÁNYZATA
2016.ÉVI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O8"/>
  <sheetViews>
    <sheetView zoomScalePageLayoutView="60" workbookViewId="0" topLeftCell="A1">
      <selection activeCell="H5" sqref="H5"/>
    </sheetView>
  </sheetViews>
  <sheetFormatPr defaultColWidth="9.00390625" defaultRowHeight="12.75"/>
  <cols>
    <col min="1" max="1" width="3.00390625" style="42" customWidth="1"/>
    <col min="2" max="2" width="31.375" style="42" customWidth="1"/>
    <col min="3" max="3" width="9.25390625" style="42" customWidth="1"/>
    <col min="4" max="4" width="10.375" style="42" customWidth="1"/>
    <col min="5" max="5" width="11.375" style="42" customWidth="1"/>
    <col min="6" max="6" width="10.00390625" style="42" customWidth="1"/>
    <col min="7" max="7" width="10.375" style="42" customWidth="1"/>
    <col min="8" max="8" width="9.25390625" style="42" customWidth="1"/>
    <col min="9" max="9" width="9.875" style="42" customWidth="1"/>
    <col min="10" max="10" width="9.75390625" style="42" customWidth="1"/>
    <col min="11" max="11" width="10.25390625" style="42" customWidth="1"/>
    <col min="12" max="12" width="10.625" style="42" customWidth="1"/>
    <col min="13" max="13" width="10.375" style="42" customWidth="1"/>
    <col min="14" max="14" width="11.25390625" style="42" customWidth="1"/>
    <col min="15" max="15" width="14.00390625" style="42" customWidth="1"/>
    <col min="16" max="16384" width="9.125" style="42" customWidth="1"/>
  </cols>
  <sheetData>
    <row r="1" spans="13:15" ht="3.75" customHeight="1">
      <c r="M1" s="590" t="s">
        <v>18</v>
      </c>
      <c r="N1" s="590"/>
      <c r="O1" s="590"/>
    </row>
    <row r="2" spans="1:15" ht="27.75" customHeight="1">
      <c r="A2" s="43" t="s">
        <v>343</v>
      </c>
      <c r="B2" s="311" t="s">
        <v>14</v>
      </c>
      <c r="C2" s="311" t="s">
        <v>37</v>
      </c>
      <c r="D2" s="311" t="s">
        <v>38</v>
      </c>
      <c r="E2" s="311" t="s">
        <v>39</v>
      </c>
      <c r="F2" s="311" t="s">
        <v>40</v>
      </c>
      <c r="G2" s="311" t="s">
        <v>41</v>
      </c>
      <c r="H2" s="311" t="s">
        <v>42</v>
      </c>
      <c r="I2" s="311" t="s">
        <v>43</v>
      </c>
      <c r="J2" s="311" t="s">
        <v>44</v>
      </c>
      <c r="K2" s="311" t="s">
        <v>45</v>
      </c>
      <c r="L2" s="311" t="s">
        <v>46</v>
      </c>
      <c r="M2" s="311" t="s">
        <v>47</v>
      </c>
      <c r="N2" s="311" t="s">
        <v>48</v>
      </c>
      <c r="O2" s="311" t="s">
        <v>12</v>
      </c>
    </row>
    <row r="3" spans="1:15" ht="27.75" customHeight="1">
      <c r="A3" s="44"/>
      <c r="B3" s="446" t="s">
        <v>75</v>
      </c>
      <c r="C3" s="310">
        <v>3039</v>
      </c>
      <c r="D3" s="310">
        <v>3039</v>
      </c>
      <c r="E3" s="310">
        <v>5514</v>
      </c>
      <c r="F3" s="310">
        <v>1597</v>
      </c>
      <c r="G3" s="310">
        <v>1597</v>
      </c>
      <c r="H3" s="310">
        <v>1743</v>
      </c>
      <c r="I3" s="310">
        <v>1597</v>
      </c>
      <c r="J3" s="310">
        <v>1597</v>
      </c>
      <c r="K3" s="310">
        <v>4072</v>
      </c>
      <c r="L3" s="310">
        <v>1597</v>
      </c>
      <c r="M3" s="310">
        <v>1597</v>
      </c>
      <c r="N3" s="310">
        <v>1599</v>
      </c>
      <c r="O3" s="312">
        <f>SUM(C3:N3)</f>
        <v>28588</v>
      </c>
    </row>
    <row r="4" spans="1:15" ht="27.75" customHeight="1">
      <c r="A4" s="44"/>
      <c r="B4" s="446" t="s">
        <v>76</v>
      </c>
      <c r="C4" s="310">
        <v>3039</v>
      </c>
      <c r="D4" s="310">
        <v>3039</v>
      </c>
      <c r="E4" s="310">
        <v>3039</v>
      </c>
      <c r="F4" s="310">
        <v>2642</v>
      </c>
      <c r="G4" s="310">
        <v>1597</v>
      </c>
      <c r="H4" s="310">
        <v>3173</v>
      </c>
      <c r="I4" s="310">
        <v>1597</v>
      </c>
      <c r="J4" s="310">
        <v>1597</v>
      </c>
      <c r="K4" s="310">
        <v>1597</v>
      </c>
      <c r="L4" s="310">
        <v>4072</v>
      </c>
      <c r="M4" s="310">
        <v>1597</v>
      </c>
      <c r="N4" s="310">
        <v>1599</v>
      </c>
      <c r="O4" s="312">
        <f>SUM(C4:N4)</f>
        <v>28588</v>
      </c>
    </row>
    <row r="8" ht="22.5" customHeight="1">
      <c r="B8" s="313"/>
    </row>
  </sheetData>
  <sheetProtection/>
  <mergeCells count="1">
    <mergeCell ref="M1:O1"/>
  </mergeCells>
  <printOptions horizontalCentered="1"/>
  <pageMargins left="0.2362204724409449" right="0.2362204724409449" top="0.8789930555555555" bottom="0.1968503937007874" header="0.35433070866141736" footer="0.1968503937007874"/>
  <pageSetup horizontalDpi="600" verticalDpi="600" orientation="landscape" paperSize="9" scale="83" r:id="rId1"/>
  <headerFooter alignWithMargins="0">
    <oddHeader>&amp;C&amp;"Garamond,Félkövér"&amp;12  ../2016. (II....) számú költségvetési rendelethez
ZALAMERENYE KÖZSÉG ÖNKORMÁNYZATA 2016.ÉVI ELŐIRÁNYZAT  FELHASZNÁLÁSI ÜTEMTERVE
&amp;R&amp;A
&amp;P.oldal
1000.-Ft-ban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10"/>
  <sheetViews>
    <sheetView tabSelected="1" zoomScaleSheetLayoutView="100" workbookViewId="0" topLeftCell="A1">
      <selection activeCell="E5" sqref="E5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8.625" style="0" customWidth="1"/>
    <col min="4" max="4" width="11.25390625" style="0" customWidth="1"/>
    <col min="5" max="5" width="9.875" style="0" customWidth="1"/>
  </cols>
  <sheetData>
    <row r="1" spans="1:5" ht="51">
      <c r="A1" s="293" t="s">
        <v>295</v>
      </c>
      <c r="B1" s="443" t="s">
        <v>538</v>
      </c>
      <c r="C1" s="443" t="s">
        <v>296</v>
      </c>
      <c r="D1" s="443" t="s">
        <v>300</v>
      </c>
      <c r="E1" s="443" t="s">
        <v>539</v>
      </c>
    </row>
    <row r="2" spans="1:5" ht="24.75" customHeight="1">
      <c r="A2" s="245" t="s">
        <v>297</v>
      </c>
      <c r="B2" s="103"/>
      <c r="C2" s="82"/>
      <c r="D2" s="82"/>
      <c r="E2" s="103"/>
    </row>
    <row r="3" spans="1:5" ht="24.75" customHeight="1">
      <c r="A3" s="82" t="s">
        <v>339</v>
      </c>
      <c r="B3" s="103">
        <v>0</v>
      </c>
      <c r="C3" s="82"/>
      <c r="D3" s="82"/>
      <c r="E3" s="103">
        <f>SUM(C3:D3)</f>
        <v>0</v>
      </c>
    </row>
    <row r="4" spans="1:5" ht="24.75" customHeight="1">
      <c r="A4" s="82" t="s">
        <v>298</v>
      </c>
      <c r="B4" s="103">
        <v>15</v>
      </c>
      <c r="C4" s="82"/>
      <c r="D4" s="82">
        <v>15</v>
      </c>
      <c r="E4" s="103">
        <v>15</v>
      </c>
    </row>
    <row r="5" spans="1:5" ht="24.75" customHeight="1">
      <c r="A5" s="82" t="s">
        <v>504</v>
      </c>
      <c r="B5" s="103">
        <v>1</v>
      </c>
      <c r="C5" s="82">
        <v>1</v>
      </c>
      <c r="D5" s="82"/>
      <c r="E5" s="103">
        <v>1</v>
      </c>
    </row>
    <row r="6" spans="1:5" s="174" customFormat="1" ht="24.75" customHeight="1">
      <c r="A6" s="284" t="s">
        <v>299</v>
      </c>
      <c r="B6" s="284">
        <f>SUM(B3:B5)</f>
        <v>16</v>
      </c>
      <c r="C6" s="284">
        <f>SUM(C3:C5)</f>
        <v>1</v>
      </c>
      <c r="D6" s="284">
        <f>SUM(D3:D5)</f>
        <v>15</v>
      </c>
      <c r="E6" s="284">
        <f>SUM(E3:E5)</f>
        <v>16</v>
      </c>
    </row>
    <row r="8" spans="1:3" ht="15.75">
      <c r="A8" s="294"/>
      <c r="B8" s="294"/>
      <c r="C8" s="283"/>
    </row>
    <row r="9" ht="12.75">
      <c r="A9" s="174"/>
    </row>
    <row r="10" ht="12.75">
      <c r="A10" s="174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&amp;C.../2016.(II....) számú rendelethez
ZALAMERENYE KÖZSÉG ÖNKORMÁNYZATÁNAK  2016.ÉVI LÉTSZÁMÁNAK ALAKULÁSA&amp;R11.számú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9"/>
  <sheetViews>
    <sheetView zoomScaleSheetLayoutView="100" zoomScalePageLayoutView="75" workbookViewId="0" topLeftCell="A19">
      <selection activeCell="G43" sqref="G43"/>
    </sheetView>
  </sheetViews>
  <sheetFormatPr defaultColWidth="9.00390625" defaultRowHeight="12.75"/>
  <cols>
    <col min="1" max="1" width="76.75390625" style="176" customWidth="1"/>
    <col min="2" max="2" width="9.25390625" style="176" bestFit="1" customWidth="1"/>
    <col min="3" max="3" width="13.125" style="176" customWidth="1"/>
    <col min="4" max="4" width="12.00390625" style="176" customWidth="1"/>
    <col min="5" max="5" width="11.125" style="176" customWidth="1"/>
    <col min="6" max="6" width="12.875" style="176" customWidth="1"/>
    <col min="7" max="7" width="11.75390625" style="176" customWidth="1"/>
    <col min="8" max="16384" width="9.125" style="176" customWidth="1"/>
  </cols>
  <sheetData>
    <row r="1" spans="1:7" ht="15">
      <c r="A1" s="480" t="s">
        <v>49</v>
      </c>
      <c r="B1" s="482" t="s">
        <v>430</v>
      </c>
      <c r="C1" s="483"/>
      <c r="D1" s="484"/>
      <c r="E1" s="482" t="s">
        <v>512</v>
      </c>
      <c r="F1" s="483"/>
      <c r="G1" s="484"/>
    </row>
    <row r="2" spans="1:7" s="228" customFormat="1" ht="30">
      <c r="A2" s="481"/>
      <c r="B2" s="230" t="s">
        <v>291</v>
      </c>
      <c r="C2" s="230" t="s">
        <v>118</v>
      </c>
      <c r="D2" s="231" t="s">
        <v>292</v>
      </c>
      <c r="E2" s="230" t="s">
        <v>291</v>
      </c>
      <c r="F2" s="230" t="s">
        <v>118</v>
      </c>
      <c r="G2" s="231" t="s">
        <v>292</v>
      </c>
    </row>
    <row r="3" spans="1:7" ht="15">
      <c r="A3" s="232"/>
      <c r="B3" s="233"/>
      <c r="C3" s="234" t="s">
        <v>50</v>
      </c>
      <c r="D3" s="235" t="s">
        <v>30</v>
      </c>
      <c r="E3" s="233"/>
      <c r="F3" s="234" t="s">
        <v>50</v>
      </c>
      <c r="G3" s="235" t="s">
        <v>529</v>
      </c>
    </row>
    <row r="4" spans="1:7" ht="15">
      <c r="A4" s="420" t="s">
        <v>101</v>
      </c>
      <c r="B4" s="421"/>
      <c r="C4" s="421"/>
      <c r="D4" s="421"/>
      <c r="E4" s="421"/>
      <c r="F4" s="421"/>
      <c r="G4" s="422"/>
    </row>
    <row r="5" spans="1:7" ht="15">
      <c r="A5" s="223" t="s">
        <v>102</v>
      </c>
      <c r="B5" s="423"/>
      <c r="C5" s="424"/>
      <c r="D5" s="424"/>
      <c r="E5" s="423"/>
      <c r="F5" s="424"/>
      <c r="G5" s="425"/>
    </row>
    <row r="6" spans="1:7" ht="15">
      <c r="A6" s="223" t="s">
        <v>103</v>
      </c>
      <c r="B6" s="424"/>
      <c r="C6" s="424"/>
      <c r="D6" s="424"/>
      <c r="E6" s="424"/>
      <c r="F6" s="424"/>
      <c r="G6" s="425"/>
    </row>
    <row r="7" spans="1:7" ht="15">
      <c r="A7" s="223" t="s">
        <v>346</v>
      </c>
      <c r="B7" s="424">
        <v>180</v>
      </c>
      <c r="C7" s="424"/>
      <c r="D7" s="424">
        <v>3438</v>
      </c>
      <c r="E7" s="424"/>
      <c r="F7" s="424"/>
      <c r="G7" s="425">
        <v>3337690</v>
      </c>
    </row>
    <row r="8" spans="1:7" ht="14.25">
      <c r="A8" s="224" t="s">
        <v>104</v>
      </c>
      <c r="B8" s="178"/>
      <c r="C8" s="179"/>
      <c r="D8" s="181"/>
      <c r="E8" s="178"/>
      <c r="F8" s="179"/>
      <c r="G8" s="180"/>
    </row>
    <row r="9" spans="1:7" ht="14.25">
      <c r="A9" s="224" t="s">
        <v>197</v>
      </c>
      <c r="B9" s="178"/>
      <c r="C9" s="179"/>
      <c r="D9" s="181">
        <v>1272</v>
      </c>
      <c r="E9" s="178"/>
      <c r="F9" s="179"/>
      <c r="G9" s="180">
        <v>1271100</v>
      </c>
    </row>
    <row r="10" spans="1:7" ht="14.25">
      <c r="A10" s="224" t="s">
        <v>105</v>
      </c>
      <c r="B10" s="181"/>
      <c r="C10" s="181"/>
      <c r="D10" s="181"/>
      <c r="E10" s="181"/>
      <c r="F10" s="181"/>
      <c r="G10" s="180"/>
    </row>
    <row r="11" spans="1:7" ht="14.25">
      <c r="A11" s="224" t="s">
        <v>198</v>
      </c>
      <c r="B11" s="181"/>
      <c r="C11" s="181"/>
      <c r="D11" s="181">
        <v>1120</v>
      </c>
      <c r="E11" s="181"/>
      <c r="F11" s="181"/>
      <c r="G11" s="180">
        <v>1120000</v>
      </c>
    </row>
    <row r="12" spans="1:7" ht="14.25">
      <c r="A12" s="224" t="s">
        <v>106</v>
      </c>
      <c r="B12" s="181"/>
      <c r="C12" s="181"/>
      <c r="D12" s="181"/>
      <c r="E12" s="181"/>
      <c r="F12" s="181"/>
      <c r="G12" s="180"/>
    </row>
    <row r="13" spans="1:7" ht="14.25">
      <c r="A13" s="224" t="s">
        <v>199</v>
      </c>
      <c r="B13" s="181"/>
      <c r="C13" s="181"/>
      <c r="D13" s="181">
        <v>100</v>
      </c>
      <c r="E13" s="181"/>
      <c r="F13" s="181"/>
      <c r="G13" s="180">
        <v>0</v>
      </c>
    </row>
    <row r="14" spans="1:7" ht="14.25">
      <c r="A14" s="224" t="s">
        <v>107</v>
      </c>
      <c r="B14" s="181"/>
      <c r="C14" s="181"/>
      <c r="D14" s="181"/>
      <c r="E14" s="181"/>
      <c r="F14" s="181"/>
      <c r="G14" s="180"/>
    </row>
    <row r="15" spans="1:7" ht="14.25">
      <c r="A15" s="224" t="s">
        <v>107</v>
      </c>
      <c r="B15" s="181"/>
      <c r="C15" s="181"/>
      <c r="D15" s="181">
        <v>946</v>
      </c>
      <c r="E15" s="181"/>
      <c r="F15" s="181"/>
      <c r="G15" s="180">
        <v>946590</v>
      </c>
    </row>
    <row r="16" spans="1:7" ht="15">
      <c r="A16" s="223" t="s">
        <v>446</v>
      </c>
      <c r="B16" s="182"/>
      <c r="C16" s="182"/>
      <c r="D16" s="182"/>
      <c r="E16" s="182"/>
      <c r="F16" s="182"/>
      <c r="G16" s="183">
        <v>0</v>
      </c>
    </row>
    <row r="17" spans="1:7" ht="15">
      <c r="A17" s="223" t="s">
        <v>447</v>
      </c>
      <c r="B17" s="182"/>
      <c r="C17" s="182"/>
      <c r="D17" s="182"/>
      <c r="E17" s="182"/>
      <c r="F17" s="182"/>
      <c r="G17" s="183"/>
    </row>
    <row r="18" spans="1:7" ht="14.25" customHeight="1">
      <c r="A18" s="223" t="s">
        <v>450</v>
      </c>
      <c r="B18" s="182"/>
      <c r="C18" s="182"/>
      <c r="D18" s="182">
        <v>4000</v>
      </c>
      <c r="E18" s="182"/>
      <c r="F18" s="182"/>
      <c r="G18" s="183">
        <v>5000000</v>
      </c>
    </row>
    <row r="19" spans="1:7" ht="14.25" customHeight="1">
      <c r="A19" s="223" t="s">
        <v>448</v>
      </c>
      <c r="B19" s="182"/>
      <c r="C19" s="182"/>
      <c r="D19" s="182"/>
      <c r="E19" s="182"/>
      <c r="F19" s="182"/>
      <c r="G19" s="183"/>
    </row>
    <row r="20" spans="1:7" ht="14.25" customHeight="1">
      <c r="A20" s="223" t="s">
        <v>449</v>
      </c>
      <c r="B20" s="182"/>
      <c r="C20" s="182"/>
      <c r="D20" s="182">
        <v>10</v>
      </c>
      <c r="E20" s="182"/>
      <c r="F20" s="182"/>
      <c r="G20" s="183">
        <v>12750</v>
      </c>
    </row>
    <row r="21" spans="1:7" ht="14.25" customHeight="1">
      <c r="A21" s="223" t="s">
        <v>451</v>
      </c>
      <c r="B21" s="182"/>
      <c r="C21" s="182"/>
      <c r="D21" s="182"/>
      <c r="E21" s="182"/>
      <c r="F21" s="182"/>
      <c r="G21" s="183"/>
    </row>
    <row r="22" spans="1:7" ht="14.25" customHeight="1">
      <c r="A22" s="223" t="s">
        <v>452</v>
      </c>
      <c r="B22" s="182"/>
      <c r="C22" s="182"/>
      <c r="D22" s="182">
        <v>84</v>
      </c>
      <c r="E22" s="182"/>
      <c r="F22" s="182"/>
      <c r="G22" s="183">
        <v>99200</v>
      </c>
    </row>
    <row r="23" spans="1:7" ht="14.25" customHeight="1">
      <c r="A23" s="223" t="s">
        <v>453</v>
      </c>
      <c r="B23" s="182"/>
      <c r="C23" s="182"/>
      <c r="D23" s="182">
        <v>1130</v>
      </c>
      <c r="E23" s="182"/>
      <c r="F23" s="182"/>
      <c r="G23" s="183">
        <v>1267446</v>
      </c>
    </row>
    <row r="24" spans="1:7" ht="14.25" customHeight="1">
      <c r="A24" s="223" t="s">
        <v>527</v>
      </c>
      <c r="B24" s="182"/>
      <c r="C24" s="182"/>
      <c r="D24" s="468"/>
      <c r="E24" s="468"/>
      <c r="F24" s="468"/>
      <c r="G24" s="183">
        <v>19685</v>
      </c>
    </row>
    <row r="25" spans="1:7" ht="15">
      <c r="A25" s="434" t="s">
        <v>108</v>
      </c>
      <c r="B25" s="435"/>
      <c r="C25" s="435"/>
      <c r="D25" s="436">
        <f>D5+D7+D22+D20+D18+D23</f>
        <v>8662</v>
      </c>
      <c r="E25" s="436">
        <f>E5+E7+E22+E20+E18+E23</f>
        <v>0</v>
      </c>
      <c r="F25" s="436">
        <f>F5+F7+F22+F20+F18+F23</f>
        <v>0</v>
      </c>
      <c r="G25" s="436">
        <f>G5+G7+G22+G20+G18+G23+G24</f>
        <v>9736771</v>
      </c>
    </row>
    <row r="26" spans="1:7" ht="9" customHeight="1">
      <c r="A26" s="223" t="s">
        <v>109</v>
      </c>
      <c r="B26" s="424"/>
      <c r="C26" s="424"/>
      <c r="D26" s="424"/>
      <c r="E26" s="424"/>
      <c r="F26" s="424"/>
      <c r="G26" s="425"/>
    </row>
    <row r="27" spans="1:7" ht="14.25" hidden="1">
      <c r="A27" s="224" t="s">
        <v>200</v>
      </c>
      <c r="B27" s="426"/>
      <c r="C27" s="427"/>
      <c r="D27" s="427"/>
      <c r="E27" s="426"/>
      <c r="F27" s="427"/>
      <c r="G27" s="428"/>
    </row>
    <row r="28" spans="1:7" ht="14.25" hidden="1">
      <c r="A28" s="321" t="s">
        <v>347</v>
      </c>
      <c r="B28" s="426"/>
      <c r="C28" s="427"/>
      <c r="D28" s="427"/>
      <c r="E28" s="426"/>
      <c r="F28" s="427"/>
      <c r="G28" s="428"/>
    </row>
    <row r="29" spans="1:7" ht="14.25" hidden="1">
      <c r="A29" s="225" t="s">
        <v>201</v>
      </c>
      <c r="B29" s="181"/>
      <c r="C29" s="427"/>
      <c r="D29" s="427"/>
      <c r="E29" s="181"/>
      <c r="F29" s="427"/>
      <c r="G29" s="428"/>
    </row>
    <row r="30" spans="1:7" ht="14.25" hidden="1">
      <c r="A30" s="429" t="s">
        <v>110</v>
      </c>
      <c r="B30" s="430"/>
      <c r="C30" s="431"/>
      <c r="D30" s="432"/>
      <c r="E30" s="430"/>
      <c r="F30" s="430"/>
      <c r="G30" s="433"/>
    </row>
    <row r="31" spans="1:7" ht="15">
      <c r="A31" s="437" t="s">
        <v>111</v>
      </c>
      <c r="B31" s="438"/>
      <c r="C31" s="438"/>
      <c r="D31" s="438">
        <f>SUM(D27:D30)</f>
        <v>0</v>
      </c>
      <c r="E31" s="438"/>
      <c r="F31" s="438"/>
      <c r="G31" s="438">
        <f>SUM(G27:G30)</f>
        <v>0</v>
      </c>
    </row>
    <row r="32" spans="1:7" ht="15">
      <c r="A32" s="318" t="s">
        <v>112</v>
      </c>
      <c r="B32" s="319"/>
      <c r="C32" s="319"/>
      <c r="D32" s="319"/>
      <c r="E32" s="319"/>
      <c r="F32" s="319"/>
      <c r="G32" s="319"/>
    </row>
    <row r="33" spans="1:7" ht="14.25">
      <c r="A33" s="224" t="s">
        <v>113</v>
      </c>
      <c r="B33" s="184"/>
      <c r="C33" s="184"/>
      <c r="D33" s="184"/>
      <c r="E33" s="184"/>
      <c r="F33" s="184"/>
      <c r="G33" s="184"/>
    </row>
    <row r="34" spans="1:7" ht="14.25">
      <c r="A34" s="321" t="s">
        <v>528</v>
      </c>
      <c r="B34" s="184"/>
      <c r="C34" s="184"/>
      <c r="D34" s="184">
        <v>1027</v>
      </c>
      <c r="E34" s="184"/>
      <c r="F34" s="184"/>
      <c r="G34" s="184">
        <v>1661689</v>
      </c>
    </row>
    <row r="35" spans="1:7" ht="14.25">
      <c r="A35" s="224" t="s">
        <v>114</v>
      </c>
      <c r="B35" s="184"/>
      <c r="C35" s="181"/>
      <c r="D35" s="181"/>
      <c r="E35" s="184"/>
      <c r="F35" s="181"/>
      <c r="G35" s="181"/>
    </row>
    <row r="36" spans="1:7" ht="14.25">
      <c r="A36" s="224" t="s">
        <v>116</v>
      </c>
      <c r="B36" s="185"/>
      <c r="C36" s="187">
        <v>10</v>
      </c>
      <c r="D36" s="186">
        <v>554</v>
      </c>
      <c r="E36" s="185">
        <v>55360</v>
      </c>
      <c r="F36" s="187">
        <v>10</v>
      </c>
      <c r="G36" s="186">
        <v>553600</v>
      </c>
    </row>
    <row r="37" spans="1:7" ht="14.25">
      <c r="A37" s="452" t="s">
        <v>478</v>
      </c>
      <c r="B37" s="188"/>
      <c r="C37" s="189">
        <v>12</v>
      </c>
      <c r="D37" s="186">
        <v>2500</v>
      </c>
      <c r="E37" s="188"/>
      <c r="F37" s="189">
        <v>12</v>
      </c>
      <c r="G37" s="186">
        <v>2500000</v>
      </c>
    </row>
    <row r="38" spans="1:7" ht="14.25">
      <c r="A38" s="454" t="s">
        <v>530</v>
      </c>
      <c r="B38" s="188"/>
      <c r="C38" s="453">
        <v>0</v>
      </c>
      <c r="D38" s="186">
        <v>0</v>
      </c>
      <c r="E38" s="188">
        <v>570</v>
      </c>
      <c r="F38" s="189">
        <v>174</v>
      </c>
      <c r="G38" s="186">
        <v>99180</v>
      </c>
    </row>
    <row r="39" spans="1:7" ht="14.25">
      <c r="A39" s="227"/>
      <c r="B39" s="190"/>
      <c r="C39" s="189"/>
      <c r="D39" s="186"/>
      <c r="E39" s="439"/>
      <c r="F39" s="189"/>
      <c r="G39" s="186"/>
    </row>
    <row r="40" spans="1:7" ht="14.25">
      <c r="A40" s="285"/>
      <c r="B40" s="190"/>
      <c r="C40" s="189"/>
      <c r="D40" s="194"/>
      <c r="E40" s="190"/>
      <c r="F40" s="189"/>
      <c r="G40" s="194"/>
    </row>
    <row r="41" spans="1:7" ht="15">
      <c r="A41" s="437" t="s">
        <v>115</v>
      </c>
      <c r="B41" s="440"/>
      <c r="C41" s="441"/>
      <c r="D41" s="442">
        <f>SUM(D34:D40)</f>
        <v>4081</v>
      </c>
      <c r="E41" s="440"/>
      <c r="F41" s="441"/>
      <c r="G41" s="442">
        <f>SUM(G34:G40)</f>
        <v>4814469</v>
      </c>
    </row>
    <row r="42" spans="1:7" ht="15">
      <c r="A42" s="226" t="s">
        <v>330</v>
      </c>
      <c r="B42" s="177"/>
      <c r="C42" s="191"/>
      <c r="D42" s="192">
        <v>1200</v>
      </c>
      <c r="E42" s="177"/>
      <c r="F42" s="191"/>
      <c r="G42" s="192">
        <v>1200000</v>
      </c>
    </row>
    <row r="43" spans="1:7" s="286" customFormat="1" ht="15">
      <c r="A43" s="229" t="s">
        <v>117</v>
      </c>
      <c r="B43" s="297"/>
      <c r="C43" s="298"/>
      <c r="D43" s="299">
        <f>D25+D31+D41+D42</f>
        <v>13943</v>
      </c>
      <c r="E43" s="297"/>
      <c r="F43" s="298"/>
      <c r="G43" s="299">
        <f>G25+G31+G41+G42</f>
        <v>15751240</v>
      </c>
    </row>
    <row r="44" spans="1:7" ht="14.25">
      <c r="A44" s="226" t="s">
        <v>202</v>
      </c>
      <c r="B44" s="184"/>
      <c r="C44" s="193"/>
      <c r="D44" s="184"/>
      <c r="E44" s="184"/>
      <c r="F44" s="193"/>
      <c r="G44" s="184"/>
    </row>
    <row r="45" spans="1:7" ht="14.25">
      <c r="A45" s="227" t="s">
        <v>203</v>
      </c>
      <c r="B45" s="184"/>
      <c r="C45" s="193"/>
      <c r="D45" s="184">
        <f>B45*C45</f>
        <v>0</v>
      </c>
      <c r="E45" s="184"/>
      <c r="F45" s="193"/>
      <c r="G45" s="184">
        <f>E45*F45</f>
        <v>0</v>
      </c>
    </row>
    <row r="46" spans="1:7" ht="15">
      <c r="A46" s="227" t="s">
        <v>204</v>
      </c>
      <c r="B46" s="177"/>
      <c r="C46" s="191"/>
      <c r="D46" s="194"/>
      <c r="E46" s="177"/>
      <c r="F46" s="191"/>
      <c r="G46" s="194"/>
    </row>
    <row r="47" spans="1:7" ht="15">
      <c r="A47" s="320" t="s">
        <v>202</v>
      </c>
      <c r="B47" s="297"/>
      <c r="C47" s="297"/>
      <c r="D47" s="297">
        <f>SUM(D45:D46)</f>
        <v>0</v>
      </c>
      <c r="E47" s="297"/>
      <c r="F47" s="297"/>
      <c r="G47" s="297">
        <f>SUM(G45:G46)</f>
        <v>0</v>
      </c>
    </row>
    <row r="48" spans="1:7" ht="15">
      <c r="A48" s="229" t="s">
        <v>205</v>
      </c>
      <c r="B48" s="236"/>
      <c r="C48" s="236"/>
      <c r="D48" s="237">
        <f>D43+D47</f>
        <v>13943</v>
      </c>
      <c r="E48" s="236"/>
      <c r="F48" s="236"/>
      <c r="G48" s="237">
        <f>G43+G47</f>
        <v>15751240</v>
      </c>
    </row>
    <row r="49" spans="1:2" ht="14.25">
      <c r="A49" s="306"/>
      <c r="B49" s="307"/>
    </row>
  </sheetData>
  <sheetProtection/>
  <mergeCells count="3">
    <mergeCell ref="A1:A2"/>
    <mergeCell ref="B1:D1"/>
    <mergeCell ref="E1:G1"/>
  </mergeCells>
  <printOptions horizontalCentered="1"/>
  <pageMargins left="0.2362204724409449" right="0.2362204724409449" top="0.8069444444444445" bottom="0.19" header="0.19" footer="0.19"/>
  <pageSetup horizontalDpi="600" verticalDpi="600" orientation="landscape" paperSize="9" scale="81" r:id="rId1"/>
  <headerFooter alignWithMargins="0">
    <oddHeader>&amp;C&amp;"Garamond,Félkövér"&amp;14 ../2016. (II....) számú rendelethez 
ZALAMERENYE KÖZSÉG ÖNKORMÁNYZATÁNAK 
ÁLLAMI HOZZÁJÁRULÁSA 2016. ÉVBEN 
&amp;12
&amp;14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31"/>
  <sheetViews>
    <sheetView zoomScaleSheetLayoutView="100" workbookViewId="0" topLeftCell="A1">
      <selection activeCell="J6" sqref="J6"/>
    </sheetView>
  </sheetViews>
  <sheetFormatPr defaultColWidth="9.00390625" defaultRowHeight="12.75"/>
  <cols>
    <col min="1" max="1" width="4.625" style="0" customWidth="1"/>
    <col min="2" max="2" width="42.625" style="0" customWidth="1"/>
    <col min="3" max="3" width="12.125" style="0" customWidth="1"/>
    <col min="4" max="4" width="12.25390625" style="0" customWidth="1"/>
    <col min="5" max="5" width="11.75390625" style="0" customWidth="1"/>
    <col min="6" max="6" width="4.625" style="0" customWidth="1"/>
    <col min="7" max="7" width="41.125" style="0" customWidth="1"/>
    <col min="8" max="8" width="12.125" style="0" customWidth="1"/>
    <col min="9" max="9" width="12.75390625" style="0" customWidth="1"/>
    <col min="10" max="10" width="11.375" style="0" customWidth="1"/>
  </cols>
  <sheetData>
    <row r="1" spans="1:10" ht="18" customHeight="1">
      <c r="A1" s="493" t="s">
        <v>15</v>
      </c>
      <c r="B1" s="491" t="s">
        <v>1</v>
      </c>
      <c r="C1" s="2" t="s">
        <v>454</v>
      </c>
      <c r="D1" s="2" t="s">
        <v>454</v>
      </c>
      <c r="E1" s="2" t="s">
        <v>514</v>
      </c>
      <c r="F1" s="493" t="s">
        <v>15</v>
      </c>
      <c r="G1" s="491" t="s">
        <v>1</v>
      </c>
      <c r="H1" s="2" t="s">
        <v>454</v>
      </c>
      <c r="I1" s="2" t="s">
        <v>454</v>
      </c>
      <c r="J1" s="2" t="s">
        <v>514</v>
      </c>
    </row>
    <row r="2" spans="1:10" ht="18" customHeight="1">
      <c r="A2" s="494"/>
      <c r="B2" s="492"/>
      <c r="C2" s="45" t="s">
        <v>57</v>
      </c>
      <c r="D2" s="45" t="s">
        <v>513</v>
      </c>
      <c r="E2" s="45" t="s">
        <v>57</v>
      </c>
      <c r="F2" s="494"/>
      <c r="G2" s="492"/>
      <c r="H2" s="45" t="s">
        <v>57</v>
      </c>
      <c r="I2" s="45" t="s">
        <v>513</v>
      </c>
      <c r="J2" s="45" t="s">
        <v>57</v>
      </c>
    </row>
    <row r="3" spans="1:10" ht="15" customHeight="1">
      <c r="A3" s="497" t="s">
        <v>58</v>
      </c>
      <c r="B3" s="498"/>
      <c r="C3" s="498"/>
      <c r="D3" s="498"/>
      <c r="E3" s="499"/>
      <c r="F3" s="497" t="s">
        <v>24</v>
      </c>
      <c r="G3" s="498"/>
      <c r="H3" s="498"/>
      <c r="I3" s="498"/>
      <c r="J3" s="499"/>
    </row>
    <row r="4" spans="1:10" ht="15" customHeight="1">
      <c r="A4" s="133" t="s">
        <v>91</v>
      </c>
      <c r="B4" s="12" t="s">
        <v>85</v>
      </c>
      <c r="C4" s="3"/>
      <c r="D4" s="3"/>
      <c r="E4" s="3"/>
      <c r="F4" s="126" t="s">
        <v>91</v>
      </c>
      <c r="G4" s="130" t="s">
        <v>85</v>
      </c>
      <c r="H4" s="3"/>
      <c r="I4" s="3"/>
      <c r="J4" s="3"/>
    </row>
    <row r="5" spans="1:10" ht="15" customHeight="1">
      <c r="A5" s="133"/>
      <c r="B5" s="266" t="s">
        <v>459</v>
      </c>
      <c r="C5" s="267">
        <v>17282</v>
      </c>
      <c r="D5" s="267">
        <v>34781</v>
      </c>
      <c r="E5" s="267">
        <v>21178</v>
      </c>
      <c r="F5" s="132"/>
      <c r="G5" s="72" t="s">
        <v>304</v>
      </c>
      <c r="H5" s="70">
        <v>18597</v>
      </c>
      <c r="I5" s="70">
        <v>33349</v>
      </c>
      <c r="J5" s="70">
        <v>20834</v>
      </c>
    </row>
    <row r="6" spans="1:10" ht="15" customHeight="1">
      <c r="A6" s="133"/>
      <c r="B6" s="268" t="s">
        <v>460</v>
      </c>
      <c r="C6" s="269">
        <v>5150</v>
      </c>
      <c r="D6" s="269">
        <v>4765</v>
      </c>
      <c r="E6" s="269">
        <v>4950</v>
      </c>
      <c r="F6" s="126"/>
      <c r="G6" s="265" t="s">
        <v>305</v>
      </c>
      <c r="H6" s="70">
        <v>1721</v>
      </c>
      <c r="I6" s="70">
        <v>2228</v>
      </c>
      <c r="J6" s="70">
        <v>1747</v>
      </c>
    </row>
    <row r="7" spans="1:10" ht="15" customHeight="1">
      <c r="A7" s="133"/>
      <c r="B7" s="266" t="s">
        <v>461</v>
      </c>
      <c r="C7" s="269">
        <v>1650</v>
      </c>
      <c r="D7" s="269">
        <v>3004</v>
      </c>
      <c r="E7" s="269">
        <v>2030</v>
      </c>
      <c r="F7" s="126"/>
      <c r="G7" s="72" t="s">
        <v>306</v>
      </c>
      <c r="H7" s="70">
        <v>463</v>
      </c>
      <c r="I7" s="70">
        <v>1064</v>
      </c>
      <c r="J7" s="70">
        <v>2416</v>
      </c>
    </row>
    <row r="8" spans="1:10" ht="15" customHeight="1">
      <c r="A8" s="133"/>
      <c r="B8" s="266" t="s">
        <v>462</v>
      </c>
      <c r="C8" s="269">
        <v>150</v>
      </c>
      <c r="D8" s="269">
        <v>428</v>
      </c>
      <c r="E8" s="269">
        <v>385</v>
      </c>
      <c r="F8" s="126"/>
      <c r="G8" s="72" t="s">
        <v>307</v>
      </c>
      <c r="H8" s="70">
        <v>170</v>
      </c>
      <c r="I8" s="70"/>
      <c r="J8" s="70"/>
    </row>
    <row r="9" spans="1:10" ht="15" customHeight="1">
      <c r="A9" s="133"/>
      <c r="B9" s="83" t="s">
        <v>90</v>
      </c>
      <c r="C9" s="263">
        <f>SUM(C5:C8)</f>
        <v>24232</v>
      </c>
      <c r="D9" s="263">
        <f>SUM(D5:D8)</f>
        <v>42978</v>
      </c>
      <c r="E9" s="263">
        <f>SUM(E5:E8)</f>
        <v>28543</v>
      </c>
      <c r="F9" s="126"/>
      <c r="G9" s="72" t="s">
        <v>308</v>
      </c>
      <c r="H9" s="70"/>
      <c r="I9" s="70"/>
      <c r="J9" s="70"/>
    </row>
    <row r="10" spans="1:10" ht="15" customHeight="1">
      <c r="A10" s="133"/>
      <c r="B10" s="83"/>
      <c r="C10" s="254"/>
      <c r="D10" s="254"/>
      <c r="E10" s="254"/>
      <c r="F10" s="126"/>
      <c r="G10" s="72" t="s">
        <v>467</v>
      </c>
      <c r="H10" s="70"/>
      <c r="I10" s="70"/>
      <c r="J10" s="70"/>
    </row>
    <row r="11" spans="1:10" ht="15" customHeight="1">
      <c r="A11" s="133"/>
      <c r="B11" s="72"/>
      <c r="C11" s="262"/>
      <c r="D11" s="262"/>
      <c r="E11" s="262"/>
      <c r="F11" s="126"/>
      <c r="G11" s="72" t="s">
        <v>468</v>
      </c>
      <c r="H11" s="70">
        <v>2142</v>
      </c>
      <c r="I11" s="70"/>
      <c r="J11" s="70">
        <v>1500</v>
      </c>
    </row>
    <row r="12" spans="1:10" ht="15" customHeight="1">
      <c r="A12" s="133"/>
      <c r="B12" s="72"/>
      <c r="C12" s="262"/>
      <c r="D12" s="262"/>
      <c r="E12" s="262"/>
      <c r="F12" s="126"/>
      <c r="G12" s="12" t="s">
        <v>90</v>
      </c>
      <c r="H12" s="41">
        <f>SUM(H5:H11)</f>
        <v>23093</v>
      </c>
      <c r="I12" s="41">
        <f>SUM(I5:I11)</f>
        <v>36641</v>
      </c>
      <c r="J12" s="41">
        <f>SUM(J5:J11)</f>
        <v>26497</v>
      </c>
    </row>
    <row r="13" spans="1:10" ht="15" customHeight="1">
      <c r="A13" s="133"/>
      <c r="B13" s="83"/>
      <c r="C13" s="125"/>
      <c r="D13" s="125">
        <f>SUM(D11:D12)</f>
        <v>0</v>
      </c>
      <c r="E13" s="125">
        <f>SUM(E10:E12)</f>
        <v>0</v>
      </c>
      <c r="F13" s="126"/>
      <c r="G13" s="12"/>
      <c r="H13" s="3"/>
      <c r="I13" s="3"/>
      <c r="J13" s="3"/>
    </row>
    <row r="14" spans="1:10" ht="15" customHeight="1">
      <c r="A14" s="496" t="s">
        <v>54</v>
      </c>
      <c r="B14" s="496"/>
      <c r="C14" s="304">
        <f>SUM(C9:C13)</f>
        <v>24232</v>
      </c>
      <c r="D14" s="304">
        <f>SUM(D9:D13)</f>
        <v>42978</v>
      </c>
      <c r="E14" s="304">
        <f>SUM(E9:E13)</f>
        <v>28543</v>
      </c>
      <c r="F14" s="496" t="s">
        <v>56</v>
      </c>
      <c r="G14" s="496" t="s">
        <v>8</v>
      </c>
      <c r="H14" s="305">
        <f>H12</f>
        <v>23093</v>
      </c>
      <c r="I14" s="305">
        <f>I12</f>
        <v>36641</v>
      </c>
      <c r="J14" s="305">
        <f>J12</f>
        <v>26497</v>
      </c>
    </row>
    <row r="15" spans="1:10" ht="15" customHeight="1">
      <c r="A15" s="485" t="s">
        <v>25</v>
      </c>
      <c r="B15" s="486"/>
      <c r="C15" s="450"/>
      <c r="D15" s="450"/>
      <c r="E15" s="450"/>
      <c r="F15" s="485" t="s">
        <v>97</v>
      </c>
      <c r="G15" s="486"/>
      <c r="H15" s="451"/>
      <c r="I15" s="451"/>
      <c r="J15" s="451"/>
    </row>
    <row r="16" spans="1:10" ht="15" customHeight="1">
      <c r="A16" s="485" t="s">
        <v>474</v>
      </c>
      <c r="B16" s="485"/>
      <c r="C16" s="450"/>
      <c r="D16" s="450"/>
      <c r="E16" s="450"/>
      <c r="F16" s="485" t="s">
        <v>476</v>
      </c>
      <c r="G16" s="485"/>
      <c r="H16" s="451"/>
      <c r="I16" s="451"/>
      <c r="J16" s="451"/>
    </row>
    <row r="17" spans="1:10" ht="15" customHeight="1">
      <c r="A17" s="133" t="s">
        <v>91</v>
      </c>
      <c r="B17" s="134" t="s">
        <v>85</v>
      </c>
      <c r="C17" s="8"/>
      <c r="D17" s="8"/>
      <c r="E17" s="8"/>
      <c r="F17" s="133"/>
      <c r="G17" s="130" t="s">
        <v>85</v>
      </c>
      <c r="H17" s="3"/>
      <c r="I17" s="3"/>
      <c r="J17" s="3"/>
    </row>
    <row r="18" spans="1:10" ht="15" customHeight="1">
      <c r="A18" s="131"/>
      <c r="B18" s="270" t="s">
        <v>463</v>
      </c>
      <c r="C18" s="70">
        <v>9627</v>
      </c>
      <c r="D18" s="70">
        <v>18083</v>
      </c>
      <c r="E18" s="70">
        <v>45</v>
      </c>
      <c r="F18" s="133"/>
      <c r="G18" s="72" t="s">
        <v>469</v>
      </c>
      <c r="H18" s="70">
        <v>763</v>
      </c>
      <c r="I18" s="70">
        <v>13464</v>
      </c>
      <c r="J18" s="70">
        <v>861</v>
      </c>
    </row>
    <row r="19" spans="1:10" ht="15" customHeight="1">
      <c r="A19" s="131"/>
      <c r="B19" s="270" t="s">
        <v>464</v>
      </c>
      <c r="C19" s="70">
        <v>1500</v>
      </c>
      <c r="D19" s="70">
        <v>4601</v>
      </c>
      <c r="E19" s="70"/>
      <c r="F19" s="133"/>
      <c r="G19" s="71" t="s">
        <v>470</v>
      </c>
      <c r="H19" s="70">
        <v>1000</v>
      </c>
      <c r="I19" s="70">
        <v>0</v>
      </c>
      <c r="J19" s="70">
        <v>1230</v>
      </c>
    </row>
    <row r="20" spans="1:10" ht="15" customHeight="1">
      <c r="A20" s="131"/>
      <c r="B20" s="270" t="s">
        <v>465</v>
      </c>
      <c r="C20" s="70"/>
      <c r="D20" s="70"/>
      <c r="E20" s="70"/>
      <c r="F20" s="133"/>
      <c r="G20" s="71" t="s">
        <v>472</v>
      </c>
      <c r="H20" s="70">
        <v>879</v>
      </c>
      <c r="I20" s="70">
        <v>879</v>
      </c>
      <c r="J20" s="70"/>
    </row>
    <row r="21" spans="1:10" ht="15" customHeight="1">
      <c r="A21" s="131"/>
      <c r="B21" s="270" t="s">
        <v>466</v>
      </c>
      <c r="C21" s="70"/>
      <c r="D21" s="70"/>
      <c r="E21" s="70"/>
      <c r="F21" s="133"/>
      <c r="G21" s="72" t="s">
        <v>471</v>
      </c>
      <c r="H21" s="70"/>
      <c r="I21" s="70"/>
      <c r="J21" s="70"/>
    </row>
    <row r="22" spans="1:10" ht="15" customHeight="1">
      <c r="A22" s="131"/>
      <c r="B22" s="12" t="s">
        <v>90</v>
      </c>
      <c r="C22" s="449">
        <f>SUM(C18:C21)</f>
        <v>11127</v>
      </c>
      <c r="D22" s="449">
        <f>SUM(D18:D21)</f>
        <v>22684</v>
      </c>
      <c r="E22" s="449">
        <f>SUM(E18:E21)</f>
        <v>45</v>
      </c>
      <c r="F22" s="133"/>
      <c r="G22" s="72" t="s">
        <v>473</v>
      </c>
      <c r="H22" s="70"/>
      <c r="I22" s="70"/>
      <c r="J22" s="70"/>
    </row>
    <row r="23" spans="1:10" s="264" customFormat="1" ht="15.75">
      <c r="A23" s="487" t="s">
        <v>475</v>
      </c>
      <c r="B23" s="488"/>
      <c r="C23" s="447">
        <f>C22</f>
        <v>11127</v>
      </c>
      <c r="D23" s="447">
        <f>D22</f>
        <v>22684</v>
      </c>
      <c r="E23" s="447">
        <f>E22</f>
        <v>45</v>
      </c>
      <c r="F23" s="489" t="s">
        <v>507</v>
      </c>
      <c r="G23" s="490"/>
      <c r="H23" s="464">
        <f>SUM(H18:H21)</f>
        <v>2642</v>
      </c>
      <c r="I23" s="464">
        <f>SUM(I18:I21)</f>
        <v>14343</v>
      </c>
      <c r="J23" s="464">
        <f>SUM(J18:J22)</f>
        <v>2091</v>
      </c>
    </row>
    <row r="24" spans="1:10" ht="15" customHeight="1">
      <c r="A24" s="462"/>
      <c r="B24" s="463" t="s">
        <v>506</v>
      </c>
      <c r="C24" s="447">
        <v>0</v>
      </c>
      <c r="D24" s="447">
        <v>8574</v>
      </c>
      <c r="E24" s="447">
        <v>0</v>
      </c>
      <c r="F24" s="448"/>
      <c r="G24" s="445" t="s">
        <v>487</v>
      </c>
      <c r="H24" s="305">
        <v>0</v>
      </c>
      <c r="I24" s="305">
        <v>18133</v>
      </c>
      <c r="J24" s="305">
        <v>0</v>
      </c>
    </row>
    <row r="25" spans="1:10" ht="15" customHeight="1">
      <c r="A25" s="495" t="s">
        <v>55</v>
      </c>
      <c r="B25" s="495"/>
      <c r="C25" s="73">
        <f>C14+C23</f>
        <v>35359</v>
      </c>
      <c r="D25" s="73">
        <f>D14+D23+D24</f>
        <v>74236</v>
      </c>
      <c r="E25" s="73">
        <f>E14+E23</f>
        <v>28588</v>
      </c>
      <c r="F25" s="261"/>
      <c r="G25" s="261" t="s">
        <v>303</v>
      </c>
      <c r="H25" s="73">
        <f>H14+H23</f>
        <v>25735</v>
      </c>
      <c r="I25" s="73">
        <f>I14+I23+I24</f>
        <v>69117</v>
      </c>
      <c r="J25" s="73">
        <f>J14+J24+J23</f>
        <v>28588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>
      <c r="G31" s="5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</sheetData>
  <sheetProtection/>
  <mergeCells count="15">
    <mergeCell ref="G1:G2"/>
    <mergeCell ref="A1:A2"/>
    <mergeCell ref="B1:B2"/>
    <mergeCell ref="F1:F2"/>
    <mergeCell ref="A25:B25"/>
    <mergeCell ref="A14:B14"/>
    <mergeCell ref="F14:G14"/>
    <mergeCell ref="A3:E3"/>
    <mergeCell ref="F3:J3"/>
    <mergeCell ref="A15:B15"/>
    <mergeCell ref="F15:G15"/>
    <mergeCell ref="A16:B16"/>
    <mergeCell ref="F16:G16"/>
    <mergeCell ref="A23:B23"/>
    <mergeCell ref="F23:G23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87" r:id="rId1"/>
  <headerFooter alignWithMargins="0">
    <oddHeader>&amp;C&amp;"Garamond,Félkövér"&amp;12  .../2016. (...) számú költségvetési rendelethez
ZALAMERENYE KÖZSÉG ÖNKORMÁNYZATA
2016.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4"/>
  <sheetViews>
    <sheetView zoomScaleSheetLayoutView="100" workbookViewId="0" topLeftCell="A19">
      <selection activeCell="D30" sqref="D30"/>
    </sheetView>
  </sheetViews>
  <sheetFormatPr defaultColWidth="9.00390625" defaultRowHeight="12.75"/>
  <cols>
    <col min="1" max="1" width="5.625" style="27" customWidth="1"/>
    <col min="2" max="2" width="68.375" style="27" customWidth="1"/>
    <col min="3" max="3" width="14.375" style="27" customWidth="1"/>
    <col min="4" max="4" width="13.625" style="27" customWidth="1"/>
    <col min="5" max="16384" width="9.125" style="27" customWidth="1"/>
  </cols>
  <sheetData>
    <row r="1" spans="3:4" ht="12.75">
      <c r="C1" s="206" t="s">
        <v>18</v>
      </c>
      <c r="D1" s="206"/>
    </row>
    <row r="2" spans="1:4" ht="15" customHeight="1">
      <c r="A2" s="470" t="s">
        <v>19</v>
      </c>
      <c r="B2" s="471" t="s">
        <v>14</v>
      </c>
      <c r="C2" s="470" t="s">
        <v>515</v>
      </c>
      <c r="D2" s="500" t="s">
        <v>516</v>
      </c>
    </row>
    <row r="3" spans="1:4" ht="35.25" customHeight="1">
      <c r="A3" s="470"/>
      <c r="B3" s="471"/>
      <c r="C3" s="470"/>
      <c r="D3" s="501"/>
    </row>
    <row r="4" spans="1:4" ht="19.5" customHeight="1">
      <c r="A4" s="35" t="s">
        <v>91</v>
      </c>
      <c r="B4" s="80" t="s">
        <v>309</v>
      </c>
      <c r="C4" s="28"/>
      <c r="D4" s="402"/>
    </row>
    <row r="5" spans="1:4" ht="19.5" customHeight="1">
      <c r="A5" s="35" t="s">
        <v>35</v>
      </c>
      <c r="B5" s="80" t="s">
        <v>310</v>
      </c>
      <c r="C5" s="29"/>
      <c r="D5" s="401"/>
    </row>
    <row r="6" spans="1:4" ht="19.5" customHeight="1">
      <c r="A6" s="35">
        <v>1</v>
      </c>
      <c r="B6" s="80" t="s">
        <v>311</v>
      </c>
      <c r="C6" s="29"/>
      <c r="D6" s="401"/>
    </row>
    <row r="7" spans="1:4" ht="19.5" customHeight="1">
      <c r="A7" s="35"/>
      <c r="B7" s="147" t="s">
        <v>432</v>
      </c>
      <c r="C7" s="29"/>
      <c r="D7" s="401"/>
    </row>
    <row r="8" spans="1:4" ht="19.5" customHeight="1">
      <c r="A8" s="35"/>
      <c r="B8" s="282" t="s">
        <v>434</v>
      </c>
      <c r="C8" s="30">
        <v>8662</v>
      </c>
      <c r="D8" s="30">
        <v>9737</v>
      </c>
    </row>
    <row r="9" spans="1:4" ht="19.5" customHeight="1">
      <c r="A9" s="35"/>
      <c r="B9" s="275" t="s">
        <v>435</v>
      </c>
      <c r="C9" s="30"/>
      <c r="D9" s="30"/>
    </row>
    <row r="10" spans="1:4" ht="19.5" customHeight="1">
      <c r="A10" s="35"/>
      <c r="B10" s="275" t="s">
        <v>436</v>
      </c>
      <c r="C10" s="30">
        <v>4081</v>
      </c>
      <c r="D10" s="30">
        <v>4979</v>
      </c>
    </row>
    <row r="11" spans="1:4" ht="19.5" customHeight="1">
      <c r="A11" s="35"/>
      <c r="B11" s="275" t="s">
        <v>437</v>
      </c>
      <c r="C11" s="30">
        <v>1200</v>
      </c>
      <c r="D11" s="30">
        <v>1200</v>
      </c>
    </row>
    <row r="12" spans="1:4" ht="19.5" customHeight="1">
      <c r="A12" s="35"/>
      <c r="B12" s="275" t="s">
        <v>531</v>
      </c>
      <c r="C12" s="30">
        <v>104</v>
      </c>
      <c r="D12" s="30">
        <v>216</v>
      </c>
    </row>
    <row r="13" spans="1:4" ht="19.5" customHeight="1">
      <c r="A13" s="35"/>
      <c r="B13" s="403" t="s">
        <v>312</v>
      </c>
      <c r="C13" s="404">
        <f>SUM(C8:C12)</f>
        <v>14047</v>
      </c>
      <c r="D13" s="404">
        <f>SUM(D8:D12)</f>
        <v>16132</v>
      </c>
    </row>
    <row r="14" spans="1:4" ht="19.5" customHeight="1">
      <c r="A14" s="272"/>
      <c r="B14" s="271" t="s">
        <v>433</v>
      </c>
      <c r="C14" s="30"/>
      <c r="D14" s="30"/>
    </row>
    <row r="15" spans="1:4" ht="19.5" customHeight="1">
      <c r="A15" s="35"/>
      <c r="B15" s="277" t="s">
        <v>438</v>
      </c>
      <c r="C15" s="30">
        <v>3234</v>
      </c>
      <c r="D15" s="30">
        <v>4326</v>
      </c>
    </row>
    <row r="16" spans="1:4" ht="19.5" customHeight="1">
      <c r="A16" s="35"/>
      <c r="B16" s="277" t="s">
        <v>540</v>
      </c>
      <c r="C16" s="30"/>
      <c r="D16" s="30">
        <v>720</v>
      </c>
    </row>
    <row r="17" spans="1:4" ht="19.5" customHeight="1">
      <c r="A17" s="35"/>
      <c r="B17" s="405" t="s">
        <v>332</v>
      </c>
      <c r="C17" s="404">
        <v>3235</v>
      </c>
      <c r="D17" s="404">
        <f>SUM(D15:D16)</f>
        <v>5046</v>
      </c>
    </row>
    <row r="18" spans="1:4" ht="19.5" customHeight="1">
      <c r="A18" s="35"/>
      <c r="B18" s="406" t="s">
        <v>314</v>
      </c>
      <c r="C18" s="407">
        <f>C13+C17</f>
        <v>17282</v>
      </c>
      <c r="D18" s="407">
        <f>D13+D17</f>
        <v>21178</v>
      </c>
    </row>
    <row r="19" spans="1:4" ht="19.5" customHeight="1">
      <c r="A19" s="35">
        <v>2</v>
      </c>
      <c r="B19" s="80" t="s">
        <v>313</v>
      </c>
      <c r="C19" s="29">
        <v>9627</v>
      </c>
      <c r="D19" s="29">
        <v>0</v>
      </c>
    </row>
    <row r="20" spans="1:4" ht="19.5" customHeight="1">
      <c r="A20" s="35"/>
      <c r="B20" s="406" t="s">
        <v>431</v>
      </c>
      <c r="C20" s="407">
        <f>SUM(C19:C19)</f>
        <v>9627</v>
      </c>
      <c r="D20" s="407">
        <f>SUM(D19:D19)</f>
        <v>0</v>
      </c>
    </row>
    <row r="21" spans="1:4" ht="19.5" customHeight="1">
      <c r="A21" s="35" t="s">
        <v>5</v>
      </c>
      <c r="B21" s="80" t="s">
        <v>315</v>
      </c>
      <c r="C21" s="29">
        <v>5150</v>
      </c>
      <c r="D21" s="29">
        <v>4950</v>
      </c>
    </row>
    <row r="22" spans="1:4" ht="19.5" customHeight="1">
      <c r="A22" s="35"/>
      <c r="B22" s="276" t="s">
        <v>318</v>
      </c>
      <c r="C22" s="30"/>
      <c r="D22" s="30"/>
    </row>
    <row r="23" spans="1:4" ht="19.5" customHeight="1">
      <c r="A23" s="35"/>
      <c r="B23" s="276" t="s">
        <v>319</v>
      </c>
      <c r="C23" s="30">
        <v>3600</v>
      </c>
      <c r="D23" s="30"/>
    </row>
    <row r="24" spans="1:4" ht="19.5" customHeight="1">
      <c r="A24" s="35"/>
      <c r="B24" s="277" t="s">
        <v>320</v>
      </c>
      <c r="C24" s="30">
        <v>60</v>
      </c>
      <c r="D24" s="30">
        <v>3600</v>
      </c>
    </row>
    <row r="25" spans="1:4" ht="19.5" customHeight="1">
      <c r="A25" s="35"/>
      <c r="B25" s="274" t="s">
        <v>321</v>
      </c>
      <c r="C25" s="30">
        <v>1200</v>
      </c>
      <c r="D25" s="30">
        <v>1000</v>
      </c>
    </row>
    <row r="26" spans="1:4" ht="19.5" customHeight="1">
      <c r="A26" s="35"/>
      <c r="B26" s="84" t="s">
        <v>322</v>
      </c>
      <c r="C26" s="46">
        <v>290</v>
      </c>
      <c r="D26" s="46">
        <v>290</v>
      </c>
    </row>
    <row r="27" spans="1:4" ht="19.5" customHeight="1">
      <c r="A27" s="35"/>
      <c r="B27" s="84" t="s">
        <v>323</v>
      </c>
      <c r="C27" s="46"/>
      <c r="D27" s="46">
        <v>60</v>
      </c>
    </row>
    <row r="28" spans="1:4" ht="19.5" customHeight="1">
      <c r="A28" s="35"/>
      <c r="B28" s="80" t="s">
        <v>98</v>
      </c>
      <c r="C28" s="29">
        <f>SUM(C22:C27)</f>
        <v>5150</v>
      </c>
      <c r="D28" s="29">
        <f>SUM(D22:D27)</f>
        <v>4950</v>
      </c>
    </row>
    <row r="29" spans="1:4" ht="19.5" customHeight="1">
      <c r="A29" s="35" t="s">
        <v>6</v>
      </c>
      <c r="B29" s="80" t="s">
        <v>316</v>
      </c>
      <c r="C29" s="29">
        <v>1650</v>
      </c>
      <c r="D29" s="29">
        <v>2030</v>
      </c>
    </row>
    <row r="30" spans="1:4" ht="19.5" customHeight="1">
      <c r="A30" s="35" t="s">
        <v>7</v>
      </c>
      <c r="B30" s="80" t="s">
        <v>439</v>
      </c>
      <c r="C30" s="29">
        <v>1500</v>
      </c>
      <c r="D30" s="29">
        <v>45</v>
      </c>
    </row>
    <row r="31" spans="1:4" ht="19.5" customHeight="1">
      <c r="A31" s="35" t="s">
        <v>317</v>
      </c>
      <c r="B31" s="80" t="s">
        <v>324</v>
      </c>
      <c r="C31" s="29"/>
      <c r="D31" s="29"/>
    </row>
    <row r="32" spans="1:4" ht="19.5" customHeight="1">
      <c r="A32" s="28"/>
      <c r="B32" s="275" t="s">
        <v>326</v>
      </c>
      <c r="C32" s="273">
        <v>150</v>
      </c>
      <c r="D32" s="273">
        <v>385</v>
      </c>
    </row>
    <row r="33" spans="1:4" ht="19.5" customHeight="1">
      <c r="A33" s="35"/>
      <c r="B33" s="80" t="s">
        <v>325</v>
      </c>
      <c r="C33" s="29">
        <f>SUM(C32:C32)</f>
        <v>150</v>
      </c>
      <c r="D33" s="29">
        <f>SUM(D32:D32)</f>
        <v>385</v>
      </c>
    </row>
    <row r="34" spans="1:4" ht="19.5" customHeight="1">
      <c r="A34" s="199" t="s">
        <v>16</v>
      </c>
      <c r="B34" s="278" t="s">
        <v>327</v>
      </c>
      <c r="C34" s="273">
        <v>0</v>
      </c>
      <c r="D34" s="273">
        <v>0</v>
      </c>
    </row>
    <row r="35" spans="1:4" ht="19.5" customHeight="1">
      <c r="A35" s="33" t="s">
        <v>20</v>
      </c>
      <c r="B35" s="80" t="s">
        <v>488</v>
      </c>
      <c r="C35" s="30"/>
      <c r="D35" s="30"/>
    </row>
    <row r="36" spans="1:4" ht="19.5" customHeight="1">
      <c r="A36" s="33"/>
      <c r="B36" s="80" t="s">
        <v>238</v>
      </c>
      <c r="C36" s="30">
        <f>C18+C20+C28+C29+C30+C33</f>
        <v>35359</v>
      </c>
      <c r="D36" s="30">
        <f>D18+D20+D28+D29+D30+D33</f>
        <v>28588</v>
      </c>
    </row>
    <row r="37" spans="1:4" ht="19.5" customHeight="1">
      <c r="A37" s="33" t="s">
        <v>122</v>
      </c>
      <c r="B37" s="80" t="s">
        <v>329</v>
      </c>
      <c r="C37" s="29"/>
      <c r="D37" s="29"/>
    </row>
    <row r="38" spans="1:4" ht="19.5" customHeight="1">
      <c r="A38" s="33"/>
      <c r="B38" s="80" t="s">
        <v>328</v>
      </c>
      <c r="C38" s="29"/>
      <c r="D38" s="29"/>
    </row>
    <row r="39" spans="1:4" ht="19.5" customHeight="1">
      <c r="A39" s="208"/>
      <c r="B39" s="209" t="s">
        <v>88</v>
      </c>
      <c r="C39" s="210">
        <f>C18+C20+C28+C29+C30+C33+C38</f>
        <v>35359</v>
      </c>
      <c r="D39" s="210">
        <f>D18+D20+D28+D29+D30+D33+D38</f>
        <v>28588</v>
      </c>
    </row>
    <row r="40" spans="1:4" ht="19.5" customHeight="1">
      <c r="A40" s="208"/>
      <c r="B40" s="209" t="s">
        <v>89</v>
      </c>
      <c r="C40" s="210">
        <f>C39</f>
        <v>35359</v>
      </c>
      <c r="D40" s="210">
        <f>D39</f>
        <v>28588</v>
      </c>
    </row>
    <row r="41" spans="1:4" ht="14.25">
      <c r="A41" s="32"/>
      <c r="B41" s="32"/>
      <c r="C41" s="32"/>
      <c r="D41" s="32"/>
    </row>
    <row r="42" spans="1:4" ht="14.25">
      <c r="A42" s="32"/>
      <c r="B42" s="32"/>
      <c r="C42" s="32"/>
      <c r="D42" s="32"/>
    </row>
    <row r="43" spans="1:4" ht="14.25">
      <c r="A43" s="32"/>
      <c r="B43" s="32"/>
      <c r="C43" s="32"/>
      <c r="D43" s="32"/>
    </row>
    <row r="44" spans="1:4" ht="14.25">
      <c r="A44" s="32"/>
      <c r="B44" s="32"/>
      <c r="C44" s="32"/>
      <c r="D44" s="32"/>
    </row>
    <row r="45" spans="1:4" ht="14.25">
      <c r="A45" s="32"/>
      <c r="B45" s="32"/>
      <c r="C45" s="32"/>
      <c r="D45" s="32"/>
    </row>
    <row r="46" spans="1:4" ht="18" customHeight="1">
      <c r="A46" s="32"/>
      <c r="B46" s="32"/>
      <c r="C46" s="32"/>
      <c r="D46" s="32"/>
    </row>
    <row r="47" spans="1:4" ht="14.25">
      <c r="A47" s="32"/>
      <c r="B47" s="32"/>
      <c r="C47" s="32"/>
      <c r="D47" s="32"/>
    </row>
    <row r="48" spans="1:4" ht="14.25">
      <c r="A48" s="32"/>
      <c r="B48" s="32"/>
      <c r="C48" s="32"/>
      <c r="D48" s="32"/>
    </row>
    <row r="49" spans="1:4" ht="13.5" customHeight="1">
      <c r="A49" s="32"/>
      <c r="B49" s="32"/>
      <c r="C49" s="32"/>
      <c r="D49" s="32"/>
    </row>
    <row r="50" spans="1:4" ht="14.25">
      <c r="A50" s="32"/>
      <c r="B50" s="32"/>
      <c r="C50" s="32"/>
      <c r="D50" s="32"/>
    </row>
    <row r="51" spans="1:4" ht="14.25">
      <c r="A51" s="32"/>
      <c r="B51" s="32"/>
      <c r="C51" s="32"/>
      <c r="D51" s="32"/>
    </row>
    <row r="52" spans="1:4" ht="14.25">
      <c r="A52" s="32"/>
      <c r="B52" s="32"/>
      <c r="C52" s="32"/>
      <c r="D52" s="32"/>
    </row>
    <row r="53" spans="1:4" ht="14.25">
      <c r="A53" s="32"/>
      <c r="B53" s="32"/>
      <c r="C53" s="32"/>
      <c r="D53" s="32"/>
    </row>
    <row r="54" spans="1:4" ht="14.25">
      <c r="A54" s="32"/>
      <c r="B54" s="32"/>
      <c r="C54" s="32"/>
      <c r="D54" s="32"/>
    </row>
    <row r="55" spans="1:4" ht="14.25">
      <c r="A55" s="32"/>
      <c r="B55" s="32"/>
      <c r="C55" s="32"/>
      <c r="D55" s="32"/>
    </row>
    <row r="56" spans="1:4" ht="14.25">
      <c r="A56" s="32"/>
      <c r="B56" s="32"/>
      <c r="C56" s="32"/>
      <c r="D56" s="32"/>
    </row>
    <row r="57" spans="1:4" ht="14.25">
      <c r="A57" s="32"/>
      <c r="B57" s="32"/>
      <c r="C57" s="32"/>
      <c r="D57" s="32"/>
    </row>
    <row r="58" spans="1:4" ht="14.25">
      <c r="A58" s="32"/>
      <c r="B58" s="32"/>
      <c r="C58" s="32"/>
      <c r="D58" s="32"/>
    </row>
    <row r="59" spans="1:4" ht="14.25">
      <c r="A59" s="32"/>
      <c r="B59" s="32"/>
      <c r="C59" s="32"/>
      <c r="D59" s="32"/>
    </row>
    <row r="60" spans="1:4" ht="14.25">
      <c r="A60" s="32"/>
      <c r="B60" s="32"/>
      <c r="C60" s="32"/>
      <c r="D60" s="32"/>
    </row>
    <row r="61" spans="1:4" ht="18" customHeight="1">
      <c r="A61" s="32"/>
      <c r="B61" s="32"/>
      <c r="C61" s="32"/>
      <c r="D61" s="32"/>
    </row>
    <row r="62" spans="1:4" ht="12.75" customHeight="1">
      <c r="A62" s="32"/>
      <c r="B62" s="32"/>
      <c r="C62" s="32"/>
      <c r="D62" s="32"/>
    </row>
    <row r="63" spans="1:4" ht="14.25">
      <c r="A63" s="32"/>
      <c r="B63" s="32"/>
      <c r="C63" s="32"/>
      <c r="D63" s="32"/>
    </row>
    <row r="64" spans="1:4" ht="14.25">
      <c r="A64" s="32"/>
      <c r="B64" s="32"/>
      <c r="C64" s="32"/>
      <c r="D64" s="32"/>
    </row>
    <row r="65" spans="1:4" ht="15" customHeight="1">
      <c r="A65" s="32"/>
      <c r="B65" s="32"/>
      <c r="C65" s="32"/>
      <c r="D65" s="32"/>
    </row>
    <row r="66" spans="1:4" ht="14.25">
      <c r="A66" s="32"/>
      <c r="B66" s="32"/>
      <c r="C66" s="32"/>
      <c r="D66" s="32"/>
    </row>
    <row r="67" spans="1:4" ht="14.25">
      <c r="A67" s="32"/>
      <c r="B67" s="32"/>
      <c r="C67" s="32"/>
      <c r="D67" s="32"/>
    </row>
    <row r="68" spans="1:4" ht="14.25">
      <c r="A68" s="32"/>
      <c r="B68" s="32"/>
      <c r="C68" s="32"/>
      <c r="D68" s="32"/>
    </row>
    <row r="69" spans="1:4" ht="14.25">
      <c r="A69" s="32"/>
      <c r="B69" s="32"/>
      <c r="C69" s="32"/>
      <c r="D69" s="32"/>
    </row>
    <row r="70" spans="1:4" ht="14.25">
      <c r="A70" s="32"/>
      <c r="B70" s="32"/>
      <c r="C70" s="32"/>
      <c r="D70" s="32"/>
    </row>
    <row r="71" spans="1:4" ht="14.25">
      <c r="A71" s="32"/>
      <c r="B71" s="32"/>
      <c r="C71" s="32"/>
      <c r="D71" s="32"/>
    </row>
    <row r="72" spans="1:4" ht="14.25">
      <c r="A72" s="32"/>
      <c r="B72" s="32"/>
      <c r="C72" s="32"/>
      <c r="D72" s="32"/>
    </row>
    <row r="73" spans="1:4" ht="14.25">
      <c r="A73" s="32"/>
      <c r="B73" s="32"/>
      <c r="C73" s="32"/>
      <c r="D73" s="32"/>
    </row>
    <row r="74" spans="1:4" ht="14.25">
      <c r="A74" s="32"/>
      <c r="B74" s="32"/>
      <c r="C74" s="32"/>
      <c r="D74" s="32"/>
    </row>
    <row r="75" spans="1:4" ht="14.25">
      <c r="A75" s="32"/>
      <c r="B75" s="32"/>
      <c r="C75" s="32"/>
      <c r="D75" s="32"/>
    </row>
    <row r="76" spans="1:4" ht="14.25">
      <c r="A76" s="32"/>
      <c r="B76" s="32"/>
      <c r="C76" s="32"/>
      <c r="D76" s="32"/>
    </row>
    <row r="77" spans="1:4" ht="14.25">
      <c r="A77" s="32"/>
      <c r="B77" s="32"/>
      <c r="C77" s="32"/>
      <c r="D77" s="32"/>
    </row>
    <row r="78" spans="1:4" ht="14.25">
      <c r="A78" s="32"/>
      <c r="B78" s="32"/>
      <c r="C78" s="32"/>
      <c r="D78" s="32"/>
    </row>
    <row r="79" spans="1:4" ht="14.25">
      <c r="A79" s="32"/>
      <c r="B79" s="32"/>
      <c r="C79" s="32"/>
      <c r="D79" s="32"/>
    </row>
    <row r="80" spans="1:4" ht="14.25">
      <c r="A80" s="32"/>
      <c r="B80" s="32"/>
      <c r="C80" s="32"/>
      <c r="D80" s="32"/>
    </row>
    <row r="81" spans="1:4" ht="14.25">
      <c r="A81" s="32"/>
      <c r="B81" s="32"/>
      <c r="C81" s="32"/>
      <c r="D81" s="32"/>
    </row>
    <row r="82" spans="1:4" ht="14.25">
      <c r="A82" s="32"/>
      <c r="B82" s="32"/>
      <c r="C82" s="32"/>
      <c r="D82" s="32"/>
    </row>
    <row r="83" spans="1:4" ht="14.25">
      <c r="A83" s="32"/>
      <c r="B83" s="32"/>
      <c r="C83" s="32"/>
      <c r="D83" s="32"/>
    </row>
    <row r="84" spans="1:4" ht="14.25">
      <c r="A84" s="32"/>
      <c r="B84" s="32"/>
      <c r="C84" s="32"/>
      <c r="D84" s="32"/>
    </row>
    <row r="85" spans="1:4" ht="14.25">
      <c r="A85" s="32"/>
      <c r="B85" s="32"/>
      <c r="C85" s="32"/>
      <c r="D85" s="32"/>
    </row>
    <row r="86" spans="1:4" ht="14.25">
      <c r="A86" s="32"/>
      <c r="B86" s="32"/>
      <c r="C86" s="32"/>
      <c r="D86" s="32"/>
    </row>
    <row r="87" spans="1:4" ht="14.25">
      <c r="A87" s="32"/>
      <c r="B87" s="32"/>
      <c r="C87" s="32"/>
      <c r="D87" s="32"/>
    </row>
    <row r="88" spans="1:4" ht="14.25">
      <c r="A88" s="32"/>
      <c r="B88" s="32"/>
      <c r="C88" s="32"/>
      <c r="D88" s="32"/>
    </row>
    <row r="89" spans="1:4" ht="14.25">
      <c r="A89" s="32"/>
      <c r="B89" s="32"/>
      <c r="C89" s="32"/>
      <c r="D89" s="32"/>
    </row>
    <row r="90" spans="1:4" ht="14.25">
      <c r="A90" s="32"/>
      <c r="B90" s="32"/>
      <c r="C90" s="32"/>
      <c r="D90" s="32"/>
    </row>
    <row r="91" spans="1:4" ht="14.25">
      <c r="A91" s="32"/>
      <c r="B91" s="32"/>
      <c r="C91" s="32"/>
      <c r="D91" s="32"/>
    </row>
    <row r="92" spans="1:4" ht="14.25">
      <c r="A92" s="32"/>
      <c r="B92" s="32"/>
      <c r="C92" s="32"/>
      <c r="D92" s="32"/>
    </row>
    <row r="93" spans="1:4" ht="14.25">
      <c r="A93" s="32"/>
      <c r="B93" s="32"/>
      <c r="C93" s="32"/>
      <c r="D93" s="32"/>
    </row>
    <row r="94" spans="1:4" ht="14.25">
      <c r="A94" s="32"/>
      <c r="B94" s="32"/>
      <c r="C94" s="32"/>
      <c r="D94" s="32"/>
    </row>
    <row r="95" spans="1:4" ht="14.25">
      <c r="A95" s="32"/>
      <c r="B95" s="32"/>
      <c r="C95" s="32"/>
      <c r="D95" s="32"/>
    </row>
    <row r="96" spans="1:4" ht="14.25">
      <c r="A96" s="32"/>
      <c r="B96" s="32"/>
      <c r="C96" s="32"/>
      <c r="D96" s="32"/>
    </row>
    <row r="97" spans="1:4" ht="14.25">
      <c r="A97" s="32"/>
      <c r="B97" s="32"/>
      <c r="C97" s="32"/>
      <c r="D97" s="32"/>
    </row>
    <row r="98" spans="1:4" ht="14.25">
      <c r="A98" s="32"/>
      <c r="B98" s="32"/>
      <c r="C98" s="32"/>
      <c r="D98" s="32"/>
    </row>
    <row r="99" spans="1:4" ht="14.25">
      <c r="A99" s="32"/>
      <c r="B99" s="32"/>
      <c r="C99" s="32"/>
      <c r="D99" s="32"/>
    </row>
    <row r="100" spans="1:4" ht="14.25">
      <c r="A100" s="32"/>
      <c r="B100" s="32"/>
      <c r="C100" s="32"/>
      <c r="D100" s="32"/>
    </row>
    <row r="101" spans="1:4" ht="14.25">
      <c r="A101" s="32"/>
      <c r="B101" s="32"/>
      <c r="C101" s="32"/>
      <c r="D101" s="32"/>
    </row>
    <row r="102" spans="1:4" ht="14.25">
      <c r="A102" s="32"/>
      <c r="B102" s="32"/>
      <c r="C102" s="32"/>
      <c r="D102" s="32"/>
    </row>
    <row r="103" spans="1:4" ht="14.25">
      <c r="A103" s="32"/>
      <c r="B103" s="32"/>
      <c r="C103" s="32"/>
      <c r="D103" s="32"/>
    </row>
    <row r="104" spans="1:4" ht="14.25">
      <c r="A104" s="32"/>
      <c r="B104" s="32"/>
      <c r="C104" s="32"/>
      <c r="D104" s="32"/>
    </row>
    <row r="105" spans="1:4" ht="14.25">
      <c r="A105" s="32"/>
      <c r="B105" s="32"/>
      <c r="C105" s="32"/>
      <c r="D105" s="32"/>
    </row>
    <row r="106" spans="1:4" ht="14.25">
      <c r="A106" s="32"/>
      <c r="B106" s="32"/>
      <c r="C106" s="32"/>
      <c r="D106" s="32"/>
    </row>
    <row r="107" spans="1:4" ht="14.25">
      <c r="A107" s="32"/>
      <c r="B107" s="32"/>
      <c r="C107" s="32"/>
      <c r="D107" s="32"/>
    </row>
    <row r="108" spans="1:4" ht="14.25">
      <c r="A108" s="32"/>
      <c r="B108" s="32"/>
      <c r="C108" s="32"/>
      <c r="D108" s="32"/>
    </row>
    <row r="109" spans="1:4" ht="14.25">
      <c r="A109" s="32"/>
      <c r="B109" s="32"/>
      <c r="C109" s="32"/>
      <c r="D109" s="32"/>
    </row>
    <row r="110" spans="1:4" ht="14.25">
      <c r="A110" s="32"/>
      <c r="B110" s="32"/>
      <c r="C110" s="32"/>
      <c r="D110" s="32"/>
    </row>
    <row r="111" spans="1:4" ht="14.25">
      <c r="A111" s="32"/>
      <c r="B111" s="32"/>
      <c r="C111" s="32"/>
      <c r="D111" s="32"/>
    </row>
    <row r="112" spans="1:4" ht="14.25">
      <c r="A112" s="32"/>
      <c r="B112" s="32"/>
      <c r="C112" s="32"/>
      <c r="D112" s="32"/>
    </row>
    <row r="113" spans="1:4" ht="14.25">
      <c r="A113" s="32"/>
      <c r="B113" s="32"/>
      <c r="C113" s="32"/>
      <c r="D113" s="32"/>
    </row>
    <row r="114" spans="1:4" ht="14.25">
      <c r="A114" s="32"/>
      <c r="B114" s="32"/>
      <c r="C114" s="32"/>
      <c r="D114" s="32"/>
    </row>
    <row r="115" spans="1:4" ht="14.25">
      <c r="A115" s="32"/>
      <c r="B115" s="32"/>
      <c r="C115" s="32"/>
      <c r="D115" s="32"/>
    </row>
    <row r="116" spans="1:4" ht="14.25">
      <c r="A116" s="32"/>
      <c r="B116" s="32"/>
      <c r="C116" s="32"/>
      <c r="D116" s="32"/>
    </row>
    <row r="117" spans="1:4" ht="14.25">
      <c r="A117" s="32"/>
      <c r="B117" s="32"/>
      <c r="C117" s="32"/>
      <c r="D117" s="32"/>
    </row>
    <row r="118" spans="1:4" ht="14.25">
      <c r="A118" s="32"/>
      <c r="B118" s="32"/>
      <c r="C118" s="32"/>
      <c r="D118" s="32"/>
    </row>
    <row r="119" spans="1:4" ht="14.25">
      <c r="A119" s="32"/>
      <c r="B119" s="32"/>
      <c r="C119" s="32"/>
      <c r="D119" s="32"/>
    </row>
    <row r="120" spans="1:4" ht="14.25">
      <c r="A120" s="32"/>
      <c r="B120" s="32"/>
      <c r="C120" s="32"/>
      <c r="D120" s="32"/>
    </row>
    <row r="121" spans="1:4" ht="14.25">
      <c r="A121" s="32"/>
      <c r="B121" s="32"/>
      <c r="C121" s="32"/>
      <c r="D121" s="32"/>
    </row>
    <row r="122" spans="1:4" ht="14.25">
      <c r="A122" s="32"/>
      <c r="B122" s="32"/>
      <c r="C122" s="32"/>
      <c r="D122" s="32"/>
    </row>
    <row r="123" spans="1:4" ht="14.25">
      <c r="A123" s="32"/>
      <c r="B123" s="32"/>
      <c r="C123" s="32"/>
      <c r="D123" s="32"/>
    </row>
    <row r="124" spans="1:4" ht="14.25">
      <c r="A124" s="32"/>
      <c r="B124" s="32"/>
      <c r="C124" s="32"/>
      <c r="D124" s="32"/>
    </row>
    <row r="125" spans="1:4" ht="14.25">
      <c r="A125" s="32"/>
      <c r="B125" s="32"/>
      <c r="C125" s="32"/>
      <c r="D125" s="32"/>
    </row>
    <row r="126" spans="1:4" ht="14.25">
      <c r="A126" s="32"/>
      <c r="B126" s="32"/>
      <c r="C126" s="32"/>
      <c r="D126" s="32"/>
    </row>
    <row r="127" spans="1:4" ht="14.25">
      <c r="A127" s="32"/>
      <c r="B127" s="32"/>
      <c r="C127" s="32"/>
      <c r="D127" s="32"/>
    </row>
    <row r="128" spans="1:4" ht="14.25">
      <c r="A128" s="32"/>
      <c r="B128" s="32"/>
      <c r="C128" s="32"/>
      <c r="D128" s="32"/>
    </row>
    <row r="129" spans="1:4" ht="14.25">
      <c r="A129" s="32"/>
      <c r="B129" s="32"/>
      <c r="C129" s="32"/>
      <c r="D129" s="32"/>
    </row>
    <row r="130" spans="1:4" ht="14.25">
      <c r="A130" s="32"/>
      <c r="B130" s="32"/>
      <c r="C130" s="32"/>
      <c r="D130" s="32"/>
    </row>
    <row r="131" spans="1:4" ht="14.25">
      <c r="A131" s="32"/>
      <c r="B131" s="32"/>
      <c r="C131" s="32"/>
      <c r="D131" s="32"/>
    </row>
    <row r="132" spans="1:4" ht="14.25">
      <c r="A132" s="32"/>
      <c r="B132" s="32"/>
      <c r="C132" s="32"/>
      <c r="D132" s="32"/>
    </row>
    <row r="133" spans="1:4" ht="14.25">
      <c r="A133" s="32"/>
      <c r="B133" s="32"/>
      <c r="C133" s="32"/>
      <c r="D133" s="32"/>
    </row>
    <row r="134" spans="1:4" ht="14.25">
      <c r="A134" s="32"/>
      <c r="B134" s="32"/>
      <c r="C134" s="32"/>
      <c r="D134" s="32"/>
    </row>
    <row r="135" spans="1:4" ht="14.25">
      <c r="A135" s="32"/>
      <c r="B135" s="32"/>
      <c r="C135" s="32"/>
      <c r="D135" s="32"/>
    </row>
    <row r="136" spans="1:4" ht="14.25">
      <c r="A136" s="32"/>
      <c r="B136" s="32"/>
      <c r="C136" s="32"/>
      <c r="D136" s="32"/>
    </row>
    <row r="137" spans="1:4" ht="14.25">
      <c r="A137" s="32"/>
      <c r="B137" s="32"/>
      <c r="C137" s="32"/>
      <c r="D137" s="32"/>
    </row>
    <row r="138" spans="1:4" ht="14.25">
      <c r="A138" s="32"/>
      <c r="B138" s="32"/>
      <c r="C138" s="32"/>
      <c r="D138" s="32"/>
    </row>
    <row r="139" spans="1:4" ht="14.25">
      <c r="A139" s="32"/>
      <c r="B139" s="32"/>
      <c r="C139" s="32"/>
      <c r="D139" s="32"/>
    </row>
    <row r="140" spans="1:4" ht="14.25">
      <c r="A140" s="32"/>
      <c r="B140" s="32"/>
      <c r="C140" s="32"/>
      <c r="D140" s="32"/>
    </row>
    <row r="141" spans="1:4" ht="14.25">
      <c r="A141" s="32"/>
      <c r="B141" s="32"/>
      <c r="C141" s="32"/>
      <c r="D141" s="32"/>
    </row>
    <row r="142" spans="1:4" ht="14.25">
      <c r="A142" s="32"/>
      <c r="B142" s="32"/>
      <c r="C142" s="32"/>
      <c r="D142" s="32"/>
    </row>
    <row r="143" spans="1:4" ht="14.25">
      <c r="A143" s="32"/>
      <c r="B143" s="32"/>
      <c r="C143" s="32"/>
      <c r="D143" s="32"/>
    </row>
    <row r="144" spans="1:4" ht="14.25">
      <c r="A144" s="32"/>
      <c r="B144" s="32"/>
      <c r="C144" s="32"/>
      <c r="D144" s="32"/>
    </row>
    <row r="145" spans="1:4" ht="14.25">
      <c r="A145" s="32"/>
      <c r="B145" s="32"/>
      <c r="C145" s="32"/>
      <c r="D145" s="32"/>
    </row>
    <row r="146" spans="1:4" ht="14.25">
      <c r="A146" s="32"/>
      <c r="B146" s="32"/>
      <c r="C146" s="32"/>
      <c r="D146" s="32"/>
    </row>
    <row r="147" spans="1:4" ht="14.25">
      <c r="A147" s="32"/>
      <c r="B147" s="32"/>
      <c r="C147" s="32"/>
      <c r="D147" s="32"/>
    </row>
    <row r="148" spans="1:4" ht="14.25">
      <c r="A148" s="32"/>
      <c r="B148" s="32"/>
      <c r="C148" s="32"/>
      <c r="D148" s="32"/>
    </row>
    <row r="149" spans="1:4" ht="14.25">
      <c r="A149" s="32"/>
      <c r="B149" s="32"/>
      <c r="C149" s="32"/>
      <c r="D149" s="32"/>
    </row>
    <row r="150" spans="1:4" ht="14.25">
      <c r="A150" s="32"/>
      <c r="B150" s="32"/>
      <c r="C150" s="32"/>
      <c r="D150" s="32"/>
    </row>
    <row r="151" spans="1:4" ht="14.25">
      <c r="A151" s="32"/>
      <c r="B151" s="32"/>
      <c r="C151" s="32"/>
      <c r="D151" s="32"/>
    </row>
    <row r="152" spans="1:4" ht="14.25">
      <c r="A152" s="32"/>
      <c r="B152" s="32"/>
      <c r="C152" s="32"/>
      <c r="D152" s="32"/>
    </row>
    <row r="153" spans="1:4" ht="14.25">
      <c r="A153" s="32"/>
      <c r="B153" s="32"/>
      <c r="C153" s="32"/>
      <c r="D153" s="32"/>
    </row>
    <row r="154" spans="1:4" ht="14.25">
      <c r="A154" s="32"/>
      <c r="B154" s="32"/>
      <c r="C154" s="32"/>
      <c r="D154" s="32"/>
    </row>
    <row r="155" spans="1:4" ht="14.25">
      <c r="A155" s="32"/>
      <c r="B155" s="32"/>
      <c r="C155" s="32"/>
      <c r="D155" s="32"/>
    </row>
    <row r="156" spans="1:4" ht="14.25">
      <c r="A156" s="32"/>
      <c r="B156" s="32"/>
      <c r="C156" s="32"/>
      <c r="D156" s="32"/>
    </row>
    <row r="157" spans="1:4" ht="14.25">
      <c r="A157" s="32"/>
      <c r="B157" s="32"/>
      <c r="C157" s="32"/>
      <c r="D157" s="32"/>
    </row>
    <row r="158" spans="1:4" ht="14.25">
      <c r="A158" s="32"/>
      <c r="B158" s="32"/>
      <c r="C158" s="32"/>
      <c r="D158" s="32"/>
    </row>
    <row r="159" spans="1:4" ht="14.25">
      <c r="A159" s="32"/>
      <c r="B159" s="32"/>
      <c r="C159" s="32"/>
      <c r="D159" s="32"/>
    </row>
    <row r="160" spans="1:4" ht="14.25">
      <c r="A160" s="32"/>
      <c r="B160" s="32"/>
      <c r="C160" s="32"/>
      <c r="D160" s="32"/>
    </row>
    <row r="161" spans="1:4" ht="14.25">
      <c r="A161" s="32"/>
      <c r="B161" s="32"/>
      <c r="C161" s="32"/>
      <c r="D161" s="32"/>
    </row>
    <row r="162" spans="1:4" ht="14.25">
      <c r="A162" s="32"/>
      <c r="B162" s="32"/>
      <c r="C162" s="32"/>
      <c r="D162" s="32"/>
    </row>
    <row r="163" spans="1:4" ht="14.25">
      <c r="A163" s="32"/>
      <c r="B163" s="32"/>
      <c r="C163" s="32"/>
      <c r="D163" s="32"/>
    </row>
    <row r="164" spans="1:4" ht="14.25">
      <c r="A164" s="32"/>
      <c r="B164" s="32"/>
      <c r="C164" s="32"/>
      <c r="D164" s="32"/>
    </row>
    <row r="165" spans="1:4" ht="14.25">
      <c r="A165" s="32"/>
      <c r="B165" s="32"/>
      <c r="C165" s="32"/>
      <c r="D165" s="32"/>
    </row>
    <row r="166" spans="1:4" ht="14.25">
      <c r="A166" s="32"/>
      <c r="B166" s="32"/>
      <c r="C166" s="32"/>
      <c r="D166" s="32"/>
    </row>
    <row r="167" spans="1:4" ht="14.25">
      <c r="A167" s="32"/>
      <c r="B167" s="32"/>
      <c r="C167" s="32"/>
      <c r="D167" s="32"/>
    </row>
    <row r="168" spans="1:4" ht="14.25">
      <c r="A168" s="32"/>
      <c r="B168" s="32"/>
      <c r="C168" s="32"/>
      <c r="D168" s="32"/>
    </row>
    <row r="169" spans="1:4" ht="14.25">
      <c r="A169" s="32"/>
      <c r="B169" s="32"/>
      <c r="C169" s="32"/>
      <c r="D169" s="32"/>
    </row>
    <row r="170" spans="1:4" ht="14.25">
      <c r="A170" s="32"/>
      <c r="B170" s="32"/>
      <c r="C170" s="32"/>
      <c r="D170" s="32"/>
    </row>
    <row r="171" spans="1:4" ht="14.25">
      <c r="A171" s="32"/>
      <c r="B171" s="32"/>
      <c r="C171" s="32"/>
      <c r="D171" s="32"/>
    </row>
    <row r="172" spans="1:4" ht="14.25">
      <c r="A172" s="32"/>
      <c r="B172" s="32"/>
      <c r="C172" s="32"/>
      <c r="D172" s="32"/>
    </row>
    <row r="173" spans="1:4" ht="14.25">
      <c r="A173" s="32"/>
      <c r="B173" s="32"/>
      <c r="C173" s="32"/>
      <c r="D173" s="32"/>
    </row>
    <row r="174" spans="1:4" ht="14.25">
      <c r="A174" s="32"/>
      <c r="B174" s="32"/>
      <c r="C174" s="32"/>
      <c r="D174" s="32"/>
    </row>
    <row r="175" spans="1:4" ht="14.25">
      <c r="A175" s="32"/>
      <c r="B175" s="32"/>
      <c r="C175" s="32"/>
      <c r="D175" s="32"/>
    </row>
    <row r="176" spans="1:4" ht="14.25">
      <c r="A176" s="32"/>
      <c r="B176" s="32"/>
      <c r="C176" s="32"/>
      <c r="D176" s="32"/>
    </row>
    <row r="177" spans="1:4" ht="14.25">
      <c r="A177" s="32"/>
      <c r="B177" s="32"/>
      <c r="C177" s="32"/>
      <c r="D177" s="32"/>
    </row>
    <row r="178" spans="1:4" ht="14.25">
      <c r="A178" s="32"/>
      <c r="B178" s="32"/>
      <c r="C178" s="32"/>
      <c r="D178" s="32"/>
    </row>
    <row r="179" spans="1:4" ht="14.25">
      <c r="A179" s="32"/>
      <c r="B179" s="32"/>
      <c r="C179" s="32"/>
      <c r="D179" s="32"/>
    </row>
    <row r="180" spans="1:4" ht="14.25">
      <c r="A180" s="32"/>
      <c r="B180" s="32"/>
      <c r="C180" s="32"/>
      <c r="D180" s="32"/>
    </row>
    <row r="181" spans="1:4" ht="14.25">
      <c r="A181" s="32"/>
      <c r="B181" s="32"/>
      <c r="C181" s="32"/>
      <c r="D181" s="32"/>
    </row>
    <row r="182" spans="1:4" ht="14.25">
      <c r="A182" s="32"/>
      <c r="B182" s="32"/>
      <c r="C182" s="32"/>
      <c r="D182" s="32"/>
    </row>
    <row r="183" spans="1:4" ht="14.25">
      <c r="A183" s="32"/>
      <c r="B183" s="32"/>
      <c r="C183" s="32"/>
      <c r="D183" s="32"/>
    </row>
    <row r="184" spans="1:4" ht="14.25">
      <c r="A184" s="32"/>
      <c r="B184" s="32"/>
      <c r="C184" s="32"/>
      <c r="D184" s="32"/>
    </row>
    <row r="185" spans="1:4" ht="14.25">
      <c r="A185" s="32"/>
      <c r="B185" s="32"/>
      <c r="C185" s="32"/>
      <c r="D185" s="32"/>
    </row>
    <row r="186" spans="1:4" ht="14.25">
      <c r="A186" s="32"/>
      <c r="B186" s="32"/>
      <c r="C186" s="32"/>
      <c r="D186" s="32"/>
    </row>
    <row r="187" spans="1:4" ht="14.25">
      <c r="A187" s="32"/>
      <c r="B187" s="32"/>
      <c r="C187" s="32"/>
      <c r="D187" s="32"/>
    </row>
    <row r="188" spans="1:4" ht="14.25">
      <c r="A188" s="32"/>
      <c r="B188" s="32"/>
      <c r="C188" s="32"/>
      <c r="D188" s="32"/>
    </row>
    <row r="189" spans="1:4" ht="14.25">
      <c r="A189" s="32"/>
      <c r="B189" s="32"/>
      <c r="C189" s="32"/>
      <c r="D189" s="32"/>
    </row>
    <row r="190" spans="1:4" ht="14.25">
      <c r="A190" s="32"/>
      <c r="B190" s="32"/>
      <c r="C190" s="32"/>
      <c r="D190" s="32"/>
    </row>
    <row r="191" spans="1:4" ht="14.25">
      <c r="A191" s="32"/>
      <c r="B191" s="32"/>
      <c r="C191" s="32"/>
      <c r="D191" s="32"/>
    </row>
    <row r="192" spans="1:4" ht="14.25">
      <c r="A192" s="32"/>
      <c r="B192" s="32"/>
      <c r="C192" s="32"/>
      <c r="D192" s="32"/>
    </row>
    <row r="193" spans="1:4" ht="14.25">
      <c r="A193" s="32"/>
      <c r="B193" s="32"/>
      <c r="C193" s="32"/>
      <c r="D193" s="32"/>
    </row>
    <row r="194" spans="1:4" ht="14.25">
      <c r="A194" s="32"/>
      <c r="B194" s="32"/>
      <c r="C194" s="32"/>
      <c r="D194" s="32"/>
    </row>
  </sheetData>
  <sheetProtection/>
  <mergeCells count="4">
    <mergeCell ref="A2:A3"/>
    <mergeCell ref="B2:B3"/>
    <mergeCell ref="C2:C3"/>
    <mergeCell ref="D2:D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8" r:id="rId1"/>
  <headerFooter alignWithMargins="0">
    <oddHeader>&amp;C&amp;"Garamond,Félkövér"&amp;12 .../2016. (II....) számú költségvetési rendelethez
ZALAMERENYE KÖZSÉG ÖNKORMÁNYZATA 2016.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X59"/>
  <sheetViews>
    <sheetView zoomScale="65" zoomScaleNormal="65" zoomScaleSheetLayoutView="71" workbookViewId="0" topLeftCell="B1">
      <selection activeCell="I14" sqref="I14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5" width="14.125" style="0" customWidth="1"/>
    <col min="6" max="6" width="13.375" style="0" customWidth="1"/>
    <col min="7" max="7" width="13.625" style="0" customWidth="1"/>
    <col min="8" max="8" width="12.125" style="0" customWidth="1"/>
    <col min="9" max="9" width="11.375" style="0" customWidth="1"/>
    <col min="10" max="10" width="12.625" style="0" customWidth="1"/>
    <col min="11" max="11" width="14.125" style="0" customWidth="1"/>
    <col min="12" max="12" width="12.875" style="0" customWidth="1"/>
    <col min="13" max="13" width="14.00390625" style="0" customWidth="1"/>
    <col min="14" max="14" width="12.875" style="0" customWidth="1"/>
    <col min="15" max="15" width="11.375" style="0" customWidth="1"/>
    <col min="16" max="16" width="16.75390625" style="0" customWidth="1"/>
    <col min="17" max="17" width="18.00390625" style="0" customWidth="1"/>
  </cols>
  <sheetData>
    <row r="1" spans="1:17" ht="45" customHeight="1">
      <c r="A1" s="504" t="s">
        <v>301</v>
      </c>
      <c r="B1" s="506" t="s">
        <v>126</v>
      </c>
      <c r="C1" s="506" t="s">
        <v>302</v>
      </c>
      <c r="D1" s="508" t="s">
        <v>14</v>
      </c>
      <c r="E1" s="502" t="s">
        <v>366</v>
      </c>
      <c r="F1" s="503"/>
      <c r="G1" s="506" t="s">
        <v>419</v>
      </c>
      <c r="H1" s="506" t="s">
        <v>127</v>
      </c>
      <c r="I1" s="506" t="s">
        <v>415</v>
      </c>
      <c r="J1" s="506" t="s">
        <v>416</v>
      </c>
      <c r="K1" s="502" t="s">
        <v>367</v>
      </c>
      <c r="L1" s="503"/>
      <c r="M1" s="512" t="s">
        <v>368</v>
      </c>
      <c r="N1" s="512"/>
      <c r="O1" s="506" t="s">
        <v>128</v>
      </c>
      <c r="P1" s="506" t="s">
        <v>129</v>
      </c>
      <c r="Q1" s="510" t="s">
        <v>12</v>
      </c>
    </row>
    <row r="2" spans="1:17" ht="63.75">
      <c r="A2" s="505"/>
      <c r="B2" s="507"/>
      <c r="C2" s="507"/>
      <c r="D2" s="509"/>
      <c r="E2" s="255" t="s">
        <v>369</v>
      </c>
      <c r="F2" s="257" t="s">
        <v>370</v>
      </c>
      <c r="G2" s="507"/>
      <c r="H2" s="507"/>
      <c r="I2" s="507"/>
      <c r="J2" s="507"/>
      <c r="K2" s="259" t="s">
        <v>493</v>
      </c>
      <c r="L2" s="259" t="s">
        <v>371</v>
      </c>
      <c r="M2" s="256" t="s">
        <v>372</v>
      </c>
      <c r="N2" s="256" t="s">
        <v>373</v>
      </c>
      <c r="O2" s="507"/>
      <c r="P2" s="507"/>
      <c r="Q2" s="511"/>
    </row>
    <row r="3" spans="1:17" ht="24.75" customHeight="1">
      <c r="A3" s="104"/>
      <c r="B3" s="157"/>
      <c r="C3" s="105"/>
      <c r="D3" s="158" t="s">
        <v>120</v>
      </c>
      <c r="E3" s="253"/>
      <c r="F3" s="106"/>
      <c r="G3" s="106"/>
      <c r="H3" s="107"/>
      <c r="I3" s="107"/>
      <c r="J3" s="106"/>
      <c r="K3" s="107"/>
      <c r="L3" s="107"/>
      <c r="M3" s="107"/>
      <c r="N3" s="106"/>
      <c r="O3" s="106"/>
      <c r="P3" s="106"/>
      <c r="Q3" s="106"/>
    </row>
    <row r="4" spans="1:17" ht="21.75" customHeight="1">
      <c r="A4" s="126" t="s">
        <v>130</v>
      </c>
      <c r="B4" s="159"/>
      <c r="C4" s="102"/>
      <c r="D4" s="160" t="s">
        <v>131</v>
      </c>
      <c r="E4" s="254"/>
      <c r="F4" s="3"/>
      <c r="G4" s="3"/>
      <c r="H4" s="3"/>
      <c r="I4" s="3"/>
      <c r="J4" s="254"/>
      <c r="K4" s="254"/>
      <c r="L4" s="254"/>
      <c r="M4" s="254"/>
      <c r="N4" s="254"/>
      <c r="O4" s="3"/>
      <c r="P4" s="3"/>
      <c r="Q4" s="260"/>
    </row>
    <row r="5" spans="1:17" ht="21.75" customHeight="1">
      <c r="A5" s="126"/>
      <c r="B5" s="360" t="s">
        <v>132</v>
      </c>
      <c r="C5" s="329"/>
      <c r="D5" s="329" t="s">
        <v>133</v>
      </c>
      <c r="E5" s="344"/>
      <c r="F5" s="344">
        <v>720</v>
      </c>
      <c r="G5" s="344"/>
      <c r="H5" s="344"/>
      <c r="I5" s="344">
        <v>39</v>
      </c>
      <c r="J5" s="344"/>
      <c r="K5" s="344"/>
      <c r="L5" s="344"/>
      <c r="M5" s="344"/>
      <c r="N5" s="344"/>
      <c r="O5" s="344"/>
      <c r="P5" s="344"/>
      <c r="Q5" s="361">
        <f>SUM(E5:P5)</f>
        <v>759</v>
      </c>
    </row>
    <row r="6" spans="1:17" ht="21.75" customHeight="1">
      <c r="A6" s="126"/>
      <c r="B6" s="362" t="s">
        <v>134</v>
      </c>
      <c r="C6" s="131">
        <v>960302</v>
      </c>
      <c r="D6" s="331" t="s">
        <v>74</v>
      </c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258"/>
      <c r="Q6" s="361">
        <f>SUM(E6:P6)</f>
        <v>0</v>
      </c>
    </row>
    <row r="7" spans="1:17" ht="21.75" customHeight="1">
      <c r="A7" s="126"/>
      <c r="B7" s="363" t="s">
        <v>135</v>
      </c>
      <c r="C7" s="334"/>
      <c r="D7" s="334" t="s">
        <v>136</v>
      </c>
      <c r="E7" s="344"/>
      <c r="F7" s="344"/>
      <c r="G7" s="344"/>
      <c r="H7" s="344"/>
      <c r="I7" s="344">
        <v>385</v>
      </c>
      <c r="J7" s="344">
        <v>45</v>
      </c>
      <c r="K7" s="344"/>
      <c r="L7" s="344"/>
      <c r="M7" s="344"/>
      <c r="N7" s="344"/>
      <c r="O7" s="344"/>
      <c r="P7" s="344"/>
      <c r="Q7" s="361">
        <f>SUM(E7:P7)</f>
        <v>430</v>
      </c>
    </row>
    <row r="8" spans="1:17" ht="21.75" customHeight="1">
      <c r="A8" s="135"/>
      <c r="B8" s="360" t="s">
        <v>137</v>
      </c>
      <c r="C8" s="329"/>
      <c r="D8" s="329" t="s">
        <v>374</v>
      </c>
      <c r="E8" s="346">
        <v>6379</v>
      </c>
      <c r="F8" s="346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61">
        <f>SUM(E8:P8)</f>
        <v>6379</v>
      </c>
    </row>
    <row r="9" spans="1:17" ht="21.75" customHeight="1">
      <c r="A9" s="135"/>
      <c r="B9" s="364" t="s">
        <v>181</v>
      </c>
      <c r="C9" s="329"/>
      <c r="D9" s="329" t="s">
        <v>193</v>
      </c>
      <c r="E9" s="346"/>
      <c r="F9" s="346"/>
      <c r="G9" s="351"/>
      <c r="H9" s="351"/>
      <c r="I9" s="351"/>
      <c r="J9" s="351"/>
      <c r="K9" s="351"/>
      <c r="L9" s="351"/>
      <c r="M9" s="351"/>
      <c r="N9" s="351"/>
      <c r="O9" s="346"/>
      <c r="P9" s="351"/>
      <c r="Q9" s="361">
        <f>SUM(E9:P9)</f>
        <v>0</v>
      </c>
    </row>
    <row r="10" spans="1:17" ht="21.75" customHeight="1">
      <c r="A10" s="135"/>
      <c r="B10" s="365"/>
      <c r="C10" s="329"/>
      <c r="D10" s="333" t="s">
        <v>138</v>
      </c>
      <c r="E10" s="366">
        <f aca="true" t="shared" si="0" ref="E10:Q10">SUM(E5:E9)</f>
        <v>6379</v>
      </c>
      <c r="F10" s="366">
        <f t="shared" si="0"/>
        <v>720</v>
      </c>
      <c r="G10" s="366">
        <f t="shared" si="0"/>
        <v>0</v>
      </c>
      <c r="H10" s="366">
        <f t="shared" si="0"/>
        <v>0</v>
      </c>
      <c r="I10" s="366">
        <f t="shared" si="0"/>
        <v>424</v>
      </c>
      <c r="J10" s="366">
        <f t="shared" si="0"/>
        <v>45</v>
      </c>
      <c r="K10" s="366">
        <f t="shared" si="0"/>
        <v>0</v>
      </c>
      <c r="L10" s="366">
        <f t="shared" si="0"/>
        <v>0</v>
      </c>
      <c r="M10" s="366">
        <f t="shared" si="0"/>
        <v>0</v>
      </c>
      <c r="N10" s="366">
        <f t="shared" si="0"/>
        <v>0</v>
      </c>
      <c r="O10" s="366">
        <f t="shared" si="0"/>
        <v>0</v>
      </c>
      <c r="P10" s="366">
        <f t="shared" si="0"/>
        <v>0</v>
      </c>
      <c r="Q10" s="366">
        <f t="shared" si="0"/>
        <v>7568</v>
      </c>
    </row>
    <row r="11" spans="1:17" ht="21.75" customHeight="1">
      <c r="A11" s="133" t="s">
        <v>139</v>
      </c>
      <c r="B11" s="131"/>
      <c r="C11" s="367"/>
      <c r="D11" s="335" t="s">
        <v>140</v>
      </c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61"/>
    </row>
    <row r="12" spans="1:17" ht="21.75" customHeight="1">
      <c r="A12" s="82"/>
      <c r="B12" s="360" t="s">
        <v>141</v>
      </c>
      <c r="C12" s="329"/>
      <c r="D12" s="331" t="s">
        <v>142</v>
      </c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61">
        <f>SUM(E12:P12)</f>
        <v>0</v>
      </c>
    </row>
    <row r="13" spans="1:17" ht="21.75" customHeight="1">
      <c r="A13" s="82"/>
      <c r="B13" s="360" t="s">
        <v>375</v>
      </c>
      <c r="C13" s="329"/>
      <c r="D13" s="331" t="s">
        <v>376</v>
      </c>
      <c r="E13" s="344"/>
      <c r="F13" s="344">
        <v>4326</v>
      </c>
      <c r="G13" s="344"/>
      <c r="H13" s="344"/>
      <c r="I13" s="344">
        <v>146</v>
      </c>
      <c r="J13" s="344"/>
      <c r="K13" s="344"/>
      <c r="L13" s="344"/>
      <c r="M13" s="344"/>
      <c r="N13" s="344"/>
      <c r="O13" s="344"/>
      <c r="P13" s="344"/>
      <c r="Q13" s="361">
        <f>SUM(E13:P13)</f>
        <v>4472</v>
      </c>
    </row>
    <row r="14" spans="1:17" ht="21.75" customHeight="1">
      <c r="A14" s="82"/>
      <c r="B14" s="360" t="s">
        <v>143</v>
      </c>
      <c r="C14" s="329"/>
      <c r="D14" s="331" t="s">
        <v>144</v>
      </c>
      <c r="E14" s="344">
        <v>947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61">
        <f>SUM(E14:P14)</f>
        <v>947</v>
      </c>
    </row>
    <row r="15" spans="1:17" ht="21.75" customHeight="1">
      <c r="A15" s="82"/>
      <c r="B15" s="360" t="s">
        <v>145</v>
      </c>
      <c r="C15" s="329"/>
      <c r="D15" s="331" t="s">
        <v>72</v>
      </c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61">
        <f>SUM(E15:P15)</f>
        <v>0</v>
      </c>
    </row>
    <row r="16" spans="1:17" ht="21.75" customHeight="1">
      <c r="A16" s="82"/>
      <c r="B16" s="368"/>
      <c r="C16" s="329"/>
      <c r="D16" s="333" t="s">
        <v>146</v>
      </c>
      <c r="E16" s="350">
        <f aca="true" t="shared" si="1" ref="E16:M16">SUM(E12:E15)</f>
        <v>947</v>
      </c>
      <c r="F16" s="350">
        <f t="shared" si="1"/>
        <v>4326</v>
      </c>
      <c r="G16" s="350">
        <f t="shared" si="1"/>
        <v>0</v>
      </c>
      <c r="H16" s="350">
        <f t="shared" si="1"/>
        <v>0</v>
      </c>
      <c r="I16" s="350">
        <f t="shared" si="1"/>
        <v>146</v>
      </c>
      <c r="J16" s="350">
        <f t="shared" si="1"/>
        <v>0</v>
      </c>
      <c r="K16" s="350">
        <f t="shared" si="1"/>
        <v>0</v>
      </c>
      <c r="L16" s="350">
        <f t="shared" si="1"/>
        <v>0</v>
      </c>
      <c r="M16" s="350">
        <f t="shared" si="1"/>
        <v>0</v>
      </c>
      <c r="N16" s="350">
        <v>0</v>
      </c>
      <c r="O16" s="350">
        <f>SUM(O12:O15)</f>
        <v>0</v>
      </c>
      <c r="P16" s="350">
        <f>SUM(P12:P15)</f>
        <v>0</v>
      </c>
      <c r="Q16" s="350">
        <f>SUM(Q12:Q15)</f>
        <v>5419</v>
      </c>
    </row>
    <row r="17" spans="1:17" ht="21.75" customHeight="1">
      <c r="A17" s="133" t="s">
        <v>147</v>
      </c>
      <c r="B17" s="329"/>
      <c r="C17" s="369"/>
      <c r="D17" s="133" t="s">
        <v>148</v>
      </c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61"/>
    </row>
    <row r="18" spans="1:17" ht="21.75" customHeight="1">
      <c r="A18" s="82"/>
      <c r="B18" s="360" t="s">
        <v>149</v>
      </c>
      <c r="C18" s="329"/>
      <c r="D18" s="331" t="s">
        <v>150</v>
      </c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61">
        <f>SUM(E18:P18)</f>
        <v>0</v>
      </c>
    </row>
    <row r="19" spans="1:17" ht="21.75" customHeight="1">
      <c r="A19" s="82"/>
      <c r="B19" s="360" t="s">
        <v>151</v>
      </c>
      <c r="C19" s="329"/>
      <c r="D19" s="331" t="s">
        <v>152</v>
      </c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61">
        <f>SUM(E19:P19)</f>
        <v>0</v>
      </c>
    </row>
    <row r="20" spans="1:17" ht="21.75" customHeight="1">
      <c r="A20" s="82"/>
      <c r="B20" s="368"/>
      <c r="C20" s="329"/>
      <c r="D20" s="333" t="s">
        <v>153</v>
      </c>
      <c r="E20" s="354">
        <f>SUM(E18:E19)</f>
        <v>0</v>
      </c>
      <c r="F20" s="354"/>
      <c r="G20" s="354">
        <f aca="true" t="shared" si="2" ref="G20:Q20">SUM(G18:G19)</f>
        <v>0</v>
      </c>
      <c r="H20" s="354">
        <f>SUM(H18:H19)</f>
        <v>0</v>
      </c>
      <c r="I20" s="354">
        <f>SUM(I18:I19)</f>
        <v>0</v>
      </c>
      <c r="J20" s="354">
        <f>SUM(J18:J19)</f>
        <v>0</v>
      </c>
      <c r="K20" s="354">
        <f>SUM(K18:K19)</f>
        <v>0</v>
      </c>
      <c r="L20" s="354">
        <f>SUM(L18:L19)</f>
        <v>0</v>
      </c>
      <c r="M20" s="354">
        <f t="shared" si="2"/>
        <v>0</v>
      </c>
      <c r="N20" s="354">
        <f>SUM(N18:N19)</f>
        <v>0</v>
      </c>
      <c r="O20" s="354">
        <f t="shared" si="2"/>
        <v>0</v>
      </c>
      <c r="P20" s="354">
        <f t="shared" si="2"/>
        <v>0</v>
      </c>
      <c r="Q20" s="354">
        <f t="shared" si="2"/>
        <v>0</v>
      </c>
    </row>
    <row r="21" spans="1:17" ht="21.75" customHeight="1">
      <c r="A21" s="165" t="s">
        <v>154</v>
      </c>
      <c r="B21" s="131"/>
      <c r="C21" s="367"/>
      <c r="D21" s="133" t="s">
        <v>155</v>
      </c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61"/>
    </row>
    <row r="22" spans="1:17" ht="21.75" customHeight="1">
      <c r="A22" s="135"/>
      <c r="B22" s="360" t="s">
        <v>156</v>
      </c>
      <c r="C22" s="329"/>
      <c r="D22" s="329" t="s">
        <v>157</v>
      </c>
      <c r="E22" s="346"/>
      <c r="F22" s="346"/>
      <c r="G22" s="351"/>
      <c r="H22" s="351"/>
      <c r="I22" s="351"/>
      <c r="J22" s="351"/>
      <c r="K22" s="351"/>
      <c r="L22" s="351"/>
      <c r="M22" s="346"/>
      <c r="N22" s="346"/>
      <c r="O22" s="346"/>
      <c r="P22" s="351"/>
      <c r="Q22" s="361">
        <f>SUM(E22:P22)</f>
        <v>0</v>
      </c>
    </row>
    <row r="23" spans="1:17" ht="21.75" customHeight="1">
      <c r="A23" s="82"/>
      <c r="B23" s="360" t="s">
        <v>158</v>
      </c>
      <c r="C23" s="329"/>
      <c r="D23" s="331" t="s">
        <v>159</v>
      </c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61">
        <f>SUM(E23:P23)</f>
        <v>0</v>
      </c>
    </row>
    <row r="24" spans="1:17" ht="21.75" customHeight="1">
      <c r="A24" s="82"/>
      <c r="B24" s="360" t="s">
        <v>160</v>
      </c>
      <c r="C24" s="329"/>
      <c r="D24" s="331" t="s">
        <v>68</v>
      </c>
      <c r="E24" s="344">
        <v>1120</v>
      </c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61">
        <f>SUM(E24:P24)</f>
        <v>1120</v>
      </c>
    </row>
    <row r="25" spans="1:17" ht="21.75" customHeight="1">
      <c r="A25" s="82"/>
      <c r="B25" s="360" t="s">
        <v>161</v>
      </c>
      <c r="C25" s="329">
        <v>813000</v>
      </c>
      <c r="D25" s="331" t="s">
        <v>69</v>
      </c>
      <c r="E25" s="344">
        <v>1271</v>
      </c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61">
        <f>SUM(E25:P25)</f>
        <v>1271</v>
      </c>
    </row>
    <row r="26" spans="1:17" ht="21.75" customHeight="1">
      <c r="A26" s="82"/>
      <c r="B26" s="360" t="s">
        <v>162</v>
      </c>
      <c r="C26" s="329"/>
      <c r="D26" s="331" t="s">
        <v>163</v>
      </c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61">
        <f>SUM(E26:P26)</f>
        <v>0</v>
      </c>
    </row>
    <row r="27" spans="1:17" ht="21.75" customHeight="1">
      <c r="A27" s="82"/>
      <c r="B27" s="368"/>
      <c r="C27" s="329"/>
      <c r="D27" s="370" t="s">
        <v>164</v>
      </c>
      <c r="E27" s="354">
        <f>SUM(E22:E26)</f>
        <v>2391</v>
      </c>
      <c r="F27" s="354"/>
      <c r="G27" s="354">
        <f aca="true" t="shared" si="3" ref="G27:Q27">SUM(G22:G26)</f>
        <v>0</v>
      </c>
      <c r="H27" s="354">
        <f>SUM(H22:H26)</f>
        <v>0</v>
      </c>
      <c r="I27" s="354">
        <f>SUM(I22:I26)</f>
        <v>0</v>
      </c>
      <c r="J27" s="354">
        <f>SUM(J22:J26)</f>
        <v>0</v>
      </c>
      <c r="K27" s="354">
        <f>SUM(K22:K26)</f>
        <v>0</v>
      </c>
      <c r="L27" s="354">
        <f>SUM(L22:L26)</f>
        <v>0</v>
      </c>
      <c r="M27" s="354">
        <f t="shared" si="3"/>
        <v>0</v>
      </c>
      <c r="N27" s="354">
        <f>SUM(N22:N26)</f>
        <v>0</v>
      </c>
      <c r="O27" s="354">
        <f t="shared" si="3"/>
        <v>0</v>
      </c>
      <c r="P27" s="354">
        <f t="shared" si="3"/>
        <v>0</v>
      </c>
      <c r="Q27" s="354">
        <f t="shared" si="3"/>
        <v>2391</v>
      </c>
    </row>
    <row r="28" spans="1:17" ht="21.75" customHeight="1">
      <c r="A28" s="165" t="s">
        <v>165</v>
      </c>
      <c r="B28" s="131"/>
      <c r="C28" s="367"/>
      <c r="D28" s="133" t="s">
        <v>166</v>
      </c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61"/>
    </row>
    <row r="29" spans="1:17" ht="21.75" customHeight="1">
      <c r="A29" s="165"/>
      <c r="B29" s="360" t="s">
        <v>417</v>
      </c>
      <c r="C29" s="367"/>
      <c r="D29" s="329" t="s">
        <v>377</v>
      </c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61">
        <f>SUM(E29:P29)</f>
        <v>0</v>
      </c>
    </row>
    <row r="30" spans="1:76" ht="21.75" customHeight="1">
      <c r="A30" s="82"/>
      <c r="B30" s="360" t="s">
        <v>167</v>
      </c>
      <c r="C30" s="329"/>
      <c r="D30" s="331" t="s">
        <v>70</v>
      </c>
      <c r="E30" s="344"/>
      <c r="F30" s="346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61">
        <f>SUM(E30:P30)</f>
        <v>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21.75" customHeight="1">
      <c r="A31" s="82"/>
      <c r="B31" s="360" t="s">
        <v>378</v>
      </c>
      <c r="C31" s="329"/>
      <c r="D31" s="331" t="s">
        <v>379</v>
      </c>
      <c r="E31" s="344"/>
      <c r="F31" s="346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61">
        <f>SUM(E31:P31)</f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7" ht="21.75" customHeight="1">
      <c r="A32" s="82"/>
      <c r="B32" s="360" t="s">
        <v>168</v>
      </c>
      <c r="C32" s="329"/>
      <c r="D32" s="331" t="s">
        <v>73</v>
      </c>
      <c r="E32" s="344"/>
      <c r="F32" s="346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61">
        <f>SUM(E32:P32)</f>
        <v>0</v>
      </c>
    </row>
    <row r="33" spans="1:17" ht="21.75" customHeight="1">
      <c r="A33" s="82"/>
      <c r="B33" s="360" t="s">
        <v>169</v>
      </c>
      <c r="C33" s="329"/>
      <c r="D33" s="331" t="s">
        <v>170</v>
      </c>
      <c r="E33" s="344"/>
      <c r="F33" s="346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61">
        <f>SUM(E33:P33)</f>
        <v>0</v>
      </c>
    </row>
    <row r="34" spans="1:17" ht="21.75" customHeight="1">
      <c r="A34" s="82"/>
      <c r="B34" s="368"/>
      <c r="C34" s="329"/>
      <c r="D34" s="370" t="s">
        <v>171</v>
      </c>
      <c r="E34" s="354">
        <f>SUM(E29:E33)</f>
        <v>0</v>
      </c>
      <c r="F34" s="354">
        <f aca="true" t="shared" si="4" ref="F34:Q34">SUM(F29:F33)</f>
        <v>0</v>
      </c>
      <c r="G34" s="354">
        <f t="shared" si="4"/>
        <v>0</v>
      </c>
      <c r="H34" s="354">
        <f t="shared" si="4"/>
        <v>0</v>
      </c>
      <c r="I34" s="354">
        <f t="shared" si="4"/>
        <v>0</v>
      </c>
      <c r="J34" s="354">
        <f t="shared" si="4"/>
        <v>0</v>
      </c>
      <c r="K34" s="354">
        <f t="shared" si="4"/>
        <v>0</v>
      </c>
      <c r="L34" s="354">
        <f t="shared" si="4"/>
        <v>0</v>
      </c>
      <c r="M34" s="354">
        <f t="shared" si="4"/>
        <v>0</v>
      </c>
      <c r="N34" s="354">
        <f t="shared" si="4"/>
        <v>0</v>
      </c>
      <c r="O34" s="354">
        <f t="shared" si="4"/>
        <v>0</v>
      </c>
      <c r="P34" s="354">
        <f t="shared" si="4"/>
        <v>0</v>
      </c>
      <c r="Q34" s="354">
        <f t="shared" si="4"/>
        <v>0</v>
      </c>
    </row>
    <row r="35" spans="1:17" ht="21.75" customHeight="1">
      <c r="A35" s="165" t="s">
        <v>172</v>
      </c>
      <c r="B35" s="131"/>
      <c r="C35" s="367"/>
      <c r="D35" s="133" t="s">
        <v>173</v>
      </c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61"/>
    </row>
    <row r="36" spans="1:17" ht="21.75" customHeight="1">
      <c r="A36" s="82"/>
      <c r="B36" s="360" t="s">
        <v>174</v>
      </c>
      <c r="C36" s="329">
        <v>931102</v>
      </c>
      <c r="D36" s="331" t="s">
        <v>175</v>
      </c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61">
        <f>SUM(E36:P36)</f>
        <v>0</v>
      </c>
    </row>
    <row r="37" spans="1:17" ht="21.75" customHeight="1">
      <c r="A37" s="82"/>
      <c r="B37" s="360" t="s">
        <v>388</v>
      </c>
      <c r="C37" s="329">
        <v>910110</v>
      </c>
      <c r="D37" s="331" t="s">
        <v>489</v>
      </c>
      <c r="E37" s="344">
        <v>1200</v>
      </c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61">
        <f>SUM(E37:P37)</f>
        <v>1200</v>
      </c>
    </row>
    <row r="38" spans="1:17" ht="21.75" customHeight="1">
      <c r="A38" s="135"/>
      <c r="B38" s="360" t="s">
        <v>176</v>
      </c>
      <c r="C38" s="329">
        <v>932918</v>
      </c>
      <c r="D38" s="329" t="s">
        <v>86</v>
      </c>
      <c r="E38" s="346"/>
      <c r="F38" s="346"/>
      <c r="G38" s="346"/>
      <c r="H38" s="351"/>
      <c r="I38" s="351"/>
      <c r="J38" s="351"/>
      <c r="K38" s="346"/>
      <c r="L38" s="346"/>
      <c r="M38" s="346"/>
      <c r="N38" s="346"/>
      <c r="O38" s="351"/>
      <c r="P38" s="351"/>
      <c r="Q38" s="361">
        <f>SUM(E38:P38)</f>
        <v>0</v>
      </c>
    </row>
    <row r="39" spans="1:17" ht="21.75" customHeight="1">
      <c r="A39" s="135"/>
      <c r="B39" s="368"/>
      <c r="C39" s="371"/>
      <c r="D39" s="333" t="s">
        <v>177</v>
      </c>
      <c r="E39" s="354">
        <f aca="true" t="shared" si="5" ref="E39:M39">SUM(E36:E38)</f>
        <v>1200</v>
      </c>
      <c r="F39" s="354">
        <f t="shared" si="5"/>
        <v>0</v>
      </c>
      <c r="G39" s="354">
        <f t="shared" si="5"/>
        <v>0</v>
      </c>
      <c r="H39" s="354">
        <f t="shared" si="5"/>
        <v>0</v>
      </c>
      <c r="I39" s="354">
        <f t="shared" si="5"/>
        <v>0</v>
      </c>
      <c r="J39" s="354">
        <f t="shared" si="5"/>
        <v>0</v>
      </c>
      <c r="K39" s="354">
        <f t="shared" si="5"/>
        <v>0</v>
      </c>
      <c r="L39" s="354">
        <f t="shared" si="5"/>
        <v>0</v>
      </c>
      <c r="M39" s="354">
        <f t="shared" si="5"/>
        <v>0</v>
      </c>
      <c r="N39" s="354">
        <v>0</v>
      </c>
      <c r="O39" s="354">
        <f>SUM(O36:O38)</f>
        <v>0</v>
      </c>
      <c r="P39" s="354">
        <f>SUM(P36:P38)</f>
        <v>0</v>
      </c>
      <c r="Q39" s="354">
        <f>SUM(Q36:Q38)</f>
        <v>1200</v>
      </c>
    </row>
    <row r="40" spans="1:17" ht="21.75" customHeight="1">
      <c r="A40" s="165" t="s">
        <v>380</v>
      </c>
      <c r="B40" s="360"/>
      <c r="C40" s="372"/>
      <c r="D40" s="373" t="s">
        <v>381</v>
      </c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</row>
    <row r="41" spans="1:17" ht="21.75" customHeight="1">
      <c r="A41" s="135"/>
      <c r="B41" s="360" t="s">
        <v>182</v>
      </c>
      <c r="C41" s="372"/>
      <c r="D41" s="334" t="s">
        <v>184</v>
      </c>
      <c r="E41" s="346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61">
        <f>SUM(E41:P41)</f>
        <v>0</v>
      </c>
    </row>
    <row r="42" spans="1:17" ht="21.75" customHeight="1">
      <c r="A42" s="135"/>
      <c r="B42" s="360" t="s">
        <v>183</v>
      </c>
      <c r="C42" s="372"/>
      <c r="D42" s="334" t="s">
        <v>184</v>
      </c>
      <c r="E42" s="346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61">
        <f>SUM(E42:P42)</f>
        <v>0</v>
      </c>
    </row>
    <row r="43" spans="1:17" ht="21.75" customHeight="1">
      <c r="A43" s="135"/>
      <c r="B43" s="360" t="s">
        <v>185</v>
      </c>
      <c r="C43" s="372" t="s">
        <v>384</v>
      </c>
      <c r="D43" s="334" t="s">
        <v>186</v>
      </c>
      <c r="E43" s="346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61">
        <f>SUM(E43:P43)</f>
        <v>0</v>
      </c>
    </row>
    <row r="44" spans="1:17" ht="21.75" customHeight="1">
      <c r="A44" s="135"/>
      <c r="B44" s="360" t="s">
        <v>187</v>
      </c>
      <c r="C44" s="372"/>
      <c r="D44" s="334" t="s">
        <v>188</v>
      </c>
      <c r="E44" s="346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61">
        <f>SUM(E44:P44)</f>
        <v>0</v>
      </c>
    </row>
    <row r="45" spans="1:17" ht="21.75" customHeight="1">
      <c r="A45" s="165"/>
      <c r="B45" s="333"/>
      <c r="C45" s="374"/>
      <c r="D45" s="333" t="s">
        <v>382</v>
      </c>
      <c r="E45" s="354">
        <f>SUM(E41:E44)</f>
        <v>0</v>
      </c>
      <c r="F45" s="354">
        <f aca="true" t="shared" si="6" ref="F45:Q45">SUM(F41:F44)</f>
        <v>0</v>
      </c>
      <c r="G45" s="354">
        <f t="shared" si="6"/>
        <v>0</v>
      </c>
      <c r="H45" s="354">
        <f t="shared" si="6"/>
        <v>0</v>
      </c>
      <c r="I45" s="354">
        <f t="shared" si="6"/>
        <v>0</v>
      </c>
      <c r="J45" s="354">
        <f t="shared" si="6"/>
        <v>0</v>
      </c>
      <c r="K45" s="354">
        <f t="shared" si="6"/>
        <v>0</v>
      </c>
      <c r="L45" s="354">
        <f t="shared" si="6"/>
        <v>0</v>
      </c>
      <c r="M45" s="354">
        <f t="shared" si="6"/>
        <v>0</v>
      </c>
      <c r="N45" s="354">
        <f t="shared" si="6"/>
        <v>0</v>
      </c>
      <c r="O45" s="354">
        <f t="shared" si="6"/>
        <v>0</v>
      </c>
      <c r="P45" s="354">
        <f t="shared" si="6"/>
        <v>0</v>
      </c>
      <c r="Q45" s="354">
        <f t="shared" si="6"/>
        <v>0</v>
      </c>
    </row>
    <row r="46" spans="1:17" ht="21.75" customHeight="1">
      <c r="A46" s="165" t="s">
        <v>17</v>
      </c>
      <c r="B46" s="131"/>
      <c r="C46" s="367"/>
      <c r="D46" s="133" t="s">
        <v>383</v>
      </c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61">
        <f aca="true" t="shared" si="7" ref="Q46:Q54">SUM(E46:P46)</f>
        <v>0</v>
      </c>
    </row>
    <row r="47" spans="1:17" ht="21.75" customHeight="1">
      <c r="A47" s="165"/>
      <c r="B47" s="329">
        <v>101150</v>
      </c>
      <c r="C47" s="367"/>
      <c r="D47" s="329" t="s">
        <v>440</v>
      </c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61">
        <f t="shared" si="7"/>
        <v>0</v>
      </c>
    </row>
    <row r="48" spans="1:17" ht="21.75" customHeight="1">
      <c r="A48" s="165"/>
      <c r="B48" s="360" t="s">
        <v>189</v>
      </c>
      <c r="C48" s="329">
        <v>889101</v>
      </c>
      <c r="D48" s="329" t="s">
        <v>190</v>
      </c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61">
        <f t="shared" si="7"/>
        <v>0</v>
      </c>
    </row>
    <row r="49" spans="1:17" ht="21.75" customHeight="1">
      <c r="A49" s="165"/>
      <c r="B49" s="360" t="s">
        <v>532</v>
      </c>
      <c r="C49" s="372"/>
      <c r="D49" s="329" t="s">
        <v>533</v>
      </c>
      <c r="E49" s="346">
        <v>99</v>
      </c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61">
        <f t="shared" si="7"/>
        <v>99</v>
      </c>
    </row>
    <row r="50" spans="1:17" ht="21.75" customHeight="1">
      <c r="A50" s="165"/>
      <c r="B50" s="329">
        <v>104042</v>
      </c>
      <c r="C50" s="367"/>
      <c r="D50" s="329" t="s">
        <v>385</v>
      </c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61">
        <f t="shared" si="7"/>
        <v>0</v>
      </c>
    </row>
    <row r="51" spans="1:17" ht="21.75" customHeight="1">
      <c r="A51" s="165"/>
      <c r="B51" s="329">
        <v>105010</v>
      </c>
      <c r="C51" s="367"/>
      <c r="D51" s="329" t="s">
        <v>441</v>
      </c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61">
        <f t="shared" si="7"/>
        <v>0</v>
      </c>
    </row>
    <row r="52" spans="1:17" ht="21.75" customHeight="1">
      <c r="A52" s="165"/>
      <c r="B52" s="329">
        <v>106020</v>
      </c>
      <c r="C52" s="367"/>
      <c r="D52" s="329" t="s">
        <v>418</v>
      </c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61">
        <f t="shared" si="7"/>
        <v>0</v>
      </c>
    </row>
    <row r="53" spans="1:17" ht="21.75" customHeight="1">
      <c r="A53" s="165"/>
      <c r="B53" s="360" t="s">
        <v>179</v>
      </c>
      <c r="C53" s="329">
        <v>889921</v>
      </c>
      <c r="D53" s="331" t="s">
        <v>71</v>
      </c>
      <c r="E53" s="346">
        <v>554</v>
      </c>
      <c r="F53" s="346"/>
      <c r="G53" s="346"/>
      <c r="H53" s="346"/>
      <c r="I53" s="346">
        <v>1460</v>
      </c>
      <c r="J53" s="346"/>
      <c r="K53" s="346"/>
      <c r="L53" s="346"/>
      <c r="M53" s="346"/>
      <c r="N53" s="346"/>
      <c r="O53" s="346"/>
      <c r="P53" s="346"/>
      <c r="Q53" s="361">
        <f t="shared" si="7"/>
        <v>2014</v>
      </c>
    </row>
    <row r="54" spans="1:17" ht="21.75" customHeight="1">
      <c r="A54" s="165"/>
      <c r="B54" s="329">
        <v>107055</v>
      </c>
      <c r="C54" s="367"/>
      <c r="D54" s="329" t="s">
        <v>490</v>
      </c>
      <c r="E54" s="346">
        <v>2900</v>
      </c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61">
        <f t="shared" si="7"/>
        <v>2900</v>
      </c>
    </row>
    <row r="55" spans="1:17" ht="21.75" customHeight="1">
      <c r="A55" s="82"/>
      <c r="B55" s="360" t="s">
        <v>491</v>
      </c>
      <c r="C55" s="329">
        <v>889921</v>
      </c>
      <c r="D55" s="331" t="s">
        <v>492</v>
      </c>
      <c r="E55" s="344">
        <v>1662</v>
      </c>
      <c r="F55" s="344"/>
      <c r="G55" s="344"/>
      <c r="H55" s="344"/>
      <c r="I55" s="344"/>
      <c r="J55" s="344"/>
      <c r="K55" s="344">
        <v>385</v>
      </c>
      <c r="L55" s="344"/>
      <c r="M55" s="344"/>
      <c r="N55" s="344"/>
      <c r="O55" s="344"/>
      <c r="P55" s="344"/>
      <c r="Q55" s="361">
        <f>SUM(E55:P55)</f>
        <v>2047</v>
      </c>
    </row>
    <row r="56" spans="1:17" ht="21.75" customHeight="1">
      <c r="A56" s="135"/>
      <c r="B56" s="368"/>
      <c r="C56" s="371"/>
      <c r="D56" s="371" t="s">
        <v>180</v>
      </c>
      <c r="E56" s="354">
        <f>SUM(E47:E55)</f>
        <v>5215</v>
      </c>
      <c r="F56" s="354">
        <f aca="true" t="shared" si="8" ref="F56:Q56">SUM(F47:F55)</f>
        <v>0</v>
      </c>
      <c r="G56" s="354">
        <f t="shared" si="8"/>
        <v>0</v>
      </c>
      <c r="H56" s="354">
        <f t="shared" si="8"/>
        <v>0</v>
      </c>
      <c r="I56" s="354">
        <f t="shared" si="8"/>
        <v>1460</v>
      </c>
      <c r="J56" s="354">
        <f t="shared" si="8"/>
        <v>0</v>
      </c>
      <c r="K56" s="354">
        <f t="shared" si="8"/>
        <v>385</v>
      </c>
      <c r="L56" s="354">
        <f t="shared" si="8"/>
        <v>0</v>
      </c>
      <c r="M56" s="354">
        <f t="shared" si="8"/>
        <v>0</v>
      </c>
      <c r="N56" s="354">
        <f t="shared" si="8"/>
        <v>0</v>
      </c>
      <c r="O56" s="354">
        <f t="shared" si="8"/>
        <v>0</v>
      </c>
      <c r="P56" s="354">
        <f t="shared" si="8"/>
        <v>0</v>
      </c>
      <c r="Q56" s="354">
        <f t="shared" si="8"/>
        <v>7060</v>
      </c>
    </row>
    <row r="57" spans="1:17" ht="21.75" customHeight="1">
      <c r="A57" s="135"/>
      <c r="B57" s="368" t="s">
        <v>386</v>
      </c>
      <c r="C57" s="371"/>
      <c r="D57" s="371" t="s">
        <v>387</v>
      </c>
      <c r="E57" s="354"/>
      <c r="F57" s="354"/>
      <c r="G57" s="354"/>
      <c r="H57" s="375">
        <v>4950</v>
      </c>
      <c r="I57" s="354"/>
      <c r="J57" s="354"/>
      <c r="K57" s="354"/>
      <c r="L57" s="354"/>
      <c r="M57" s="354"/>
      <c r="N57" s="354"/>
      <c r="O57" s="354"/>
      <c r="P57" s="354"/>
      <c r="Q57" s="354">
        <f>SUM(E57:P57)</f>
        <v>4950</v>
      </c>
    </row>
    <row r="58" spans="1:17" s="175" customFormat="1" ht="21.75" customHeight="1">
      <c r="A58" s="359"/>
      <c r="B58" s="376"/>
      <c r="C58" s="377"/>
      <c r="D58" s="378" t="s">
        <v>83</v>
      </c>
      <c r="E58" s="379">
        <f>SUM(E10,E16,E20,E27,E34,E39,E56,E45,E57)</f>
        <v>16132</v>
      </c>
      <c r="F58" s="379">
        <f aca="true" t="shared" si="9" ref="F58:Q58">SUM(F10,F16,F20,F27,F34,F39,F56,F45,F57)</f>
        <v>5046</v>
      </c>
      <c r="G58" s="379">
        <f t="shared" si="9"/>
        <v>0</v>
      </c>
      <c r="H58" s="379">
        <f t="shared" si="9"/>
        <v>4950</v>
      </c>
      <c r="I58" s="379">
        <f t="shared" si="9"/>
        <v>2030</v>
      </c>
      <c r="J58" s="379">
        <f t="shared" si="9"/>
        <v>45</v>
      </c>
      <c r="K58" s="379">
        <f t="shared" si="9"/>
        <v>385</v>
      </c>
      <c r="L58" s="379">
        <f t="shared" si="9"/>
        <v>0</v>
      </c>
      <c r="M58" s="379">
        <f t="shared" si="9"/>
        <v>0</v>
      </c>
      <c r="N58" s="379">
        <f t="shared" si="9"/>
        <v>0</v>
      </c>
      <c r="O58" s="379">
        <f t="shared" si="9"/>
        <v>0</v>
      </c>
      <c r="P58" s="379">
        <f t="shared" si="9"/>
        <v>0</v>
      </c>
      <c r="Q58" s="379">
        <f t="shared" si="9"/>
        <v>28588</v>
      </c>
    </row>
    <row r="59" spans="1:17" ht="21.75" customHeight="1">
      <c r="A59" s="103"/>
      <c r="B59" s="380"/>
      <c r="C59" s="371"/>
      <c r="D59" s="381" t="s">
        <v>36</v>
      </c>
      <c r="E59" s="382">
        <f>SUM(E58)</f>
        <v>16132</v>
      </c>
      <c r="F59" s="382">
        <f aca="true" t="shared" si="10" ref="F59:Q59">SUM(F58)</f>
        <v>5046</v>
      </c>
      <c r="G59" s="382">
        <f t="shared" si="10"/>
        <v>0</v>
      </c>
      <c r="H59" s="382">
        <f t="shared" si="10"/>
        <v>4950</v>
      </c>
      <c r="I59" s="382">
        <f t="shared" si="10"/>
        <v>2030</v>
      </c>
      <c r="J59" s="382">
        <f t="shared" si="10"/>
        <v>45</v>
      </c>
      <c r="K59" s="382">
        <f t="shared" si="10"/>
        <v>385</v>
      </c>
      <c r="L59" s="382">
        <f t="shared" si="10"/>
        <v>0</v>
      </c>
      <c r="M59" s="382">
        <f t="shared" si="10"/>
        <v>0</v>
      </c>
      <c r="N59" s="382">
        <f t="shared" si="10"/>
        <v>0</v>
      </c>
      <c r="O59" s="382">
        <f t="shared" si="10"/>
        <v>0</v>
      </c>
      <c r="P59" s="382">
        <f t="shared" si="10"/>
        <v>0</v>
      </c>
      <c r="Q59" s="382">
        <f t="shared" si="10"/>
        <v>28588</v>
      </c>
    </row>
    <row r="60" ht="13.5" customHeight="1"/>
    <row r="61" ht="13.5" customHeight="1"/>
    <row r="62" ht="13.5" customHeight="1"/>
    <row r="63" ht="13.5" customHeight="1"/>
    <row r="64" ht="13.5" customHeight="1"/>
  </sheetData>
  <sheetProtection/>
  <mergeCells count="14">
    <mergeCell ref="P1:P2"/>
    <mergeCell ref="Q1:Q2"/>
    <mergeCell ref="O1:O2"/>
    <mergeCell ref="M1:N1"/>
    <mergeCell ref="I1:I2"/>
    <mergeCell ref="G1:G2"/>
    <mergeCell ref="H1:H2"/>
    <mergeCell ref="J1:J2"/>
    <mergeCell ref="E1:F1"/>
    <mergeCell ref="K1:L1"/>
    <mergeCell ref="A1:A2"/>
    <mergeCell ref="B1:B2"/>
    <mergeCell ref="C1:C2"/>
    <mergeCell ref="D1:D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4" r:id="rId1"/>
  <headerFooter>
    <oddHeader>&amp;C&amp;"Arial CE,Félkövér" ./2016. (II....) számú költségvetési rendelethez
ZALAMERENYE KÖZSÉG ÖNKORMÁNYZATA
2016. ÉVI BEVÉTELI ELŐIRÁNYZATAI 
&amp;"Arial CE,Normál" &amp;R&amp;A
&amp;P.oldal
1000.-FT-ban</oddHeader>
  </headerFooter>
  <rowBreaks count="1" manualBreakCount="1">
    <brk id="39" max="16" man="1"/>
  </rowBreaks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H63"/>
  <sheetViews>
    <sheetView zoomScale="60" zoomScaleNormal="60" zoomScaleSheetLayoutView="65" workbookViewId="0" topLeftCell="A25">
      <selection activeCell="G44" sqref="G44"/>
    </sheetView>
  </sheetViews>
  <sheetFormatPr defaultColWidth="9.00390625" defaultRowHeight="12.75"/>
  <cols>
    <col min="1" max="1" width="15.125" style="0" customWidth="1"/>
    <col min="2" max="2" width="58.25390625" style="0" customWidth="1"/>
    <col min="3" max="3" width="6.875" style="316" customWidth="1"/>
    <col min="4" max="4" width="10.625" style="316" bestFit="1" customWidth="1"/>
    <col min="5" max="5" width="16.25390625" style="0" customWidth="1"/>
    <col min="6" max="6" width="15.00390625" style="0" customWidth="1"/>
    <col min="7" max="7" width="17.75390625" style="0" customWidth="1"/>
    <col min="8" max="9" width="12.75390625" style="0" customWidth="1"/>
    <col min="10" max="10" width="15.75390625" style="0" customWidth="1"/>
    <col min="11" max="12" width="16.125" style="0" customWidth="1"/>
    <col min="13" max="13" width="14.00390625" style="0" customWidth="1"/>
    <col min="14" max="15" width="13.25390625" style="0" customWidth="1"/>
    <col min="16" max="16" width="16.875" style="0" customWidth="1"/>
    <col min="17" max="17" width="16.125" style="0" customWidth="1"/>
    <col min="18" max="18" width="15.375" style="0" customWidth="1"/>
    <col min="19" max="19" width="15.00390625" style="0" customWidth="1"/>
    <col min="20" max="20" width="18.875" style="0" customWidth="1"/>
    <col min="21" max="21" width="18.125" style="0" customWidth="1"/>
    <col min="22" max="22" width="6.125" style="0" customWidth="1"/>
    <col min="23" max="23" width="6.75390625" style="0" customWidth="1"/>
    <col min="24" max="24" width="45.125" style="0" customWidth="1"/>
    <col min="25" max="25" width="10.75390625" style="0" customWidth="1"/>
    <col min="26" max="26" width="12.875" style="0" customWidth="1"/>
    <col min="27" max="30" width="10.75390625" style="0" customWidth="1"/>
    <col min="31" max="33" width="12.625" style="0" customWidth="1"/>
    <col min="34" max="35" width="6.875" style="0" customWidth="1"/>
    <col min="36" max="36" width="8.625" style="0" customWidth="1"/>
  </cols>
  <sheetData>
    <row r="1" spans="1:36" ht="60" customHeight="1">
      <c r="A1" s="517" t="s">
        <v>126</v>
      </c>
      <c r="B1" s="519" t="s">
        <v>14</v>
      </c>
      <c r="C1" s="314" t="s">
        <v>420</v>
      </c>
      <c r="D1" s="517" t="s">
        <v>458</v>
      </c>
      <c r="E1" s="515" t="s">
        <v>389</v>
      </c>
      <c r="F1" s="515" t="s">
        <v>390</v>
      </c>
      <c r="G1" s="515" t="s">
        <v>191</v>
      </c>
      <c r="H1" s="515" t="s">
        <v>192</v>
      </c>
      <c r="I1" s="513" t="s">
        <v>391</v>
      </c>
      <c r="J1" s="514"/>
      <c r="K1" s="514"/>
      <c r="L1" s="514"/>
      <c r="M1" s="514"/>
      <c r="N1" s="515" t="s">
        <v>396</v>
      </c>
      <c r="O1" s="515" t="s">
        <v>397</v>
      </c>
      <c r="P1" s="521" t="s">
        <v>402</v>
      </c>
      <c r="Q1" s="522"/>
      <c r="R1" s="522"/>
      <c r="S1" s="523"/>
      <c r="T1" s="515" t="s">
        <v>494</v>
      </c>
      <c r="U1" s="515" t="s">
        <v>87</v>
      </c>
      <c r="V1" s="86"/>
      <c r="W1" s="86"/>
      <c r="X1" s="86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</row>
    <row r="2" spans="1:36" ht="49.5" customHeight="1">
      <c r="A2" s="518"/>
      <c r="B2" s="520"/>
      <c r="C2" s="314" t="s">
        <v>421</v>
      </c>
      <c r="D2" s="518"/>
      <c r="E2" s="516"/>
      <c r="F2" s="516"/>
      <c r="G2" s="516"/>
      <c r="H2" s="516"/>
      <c r="I2" s="324" t="s">
        <v>392</v>
      </c>
      <c r="J2" s="127" t="s">
        <v>393</v>
      </c>
      <c r="K2" s="127" t="s">
        <v>394</v>
      </c>
      <c r="L2" s="127" t="s">
        <v>395</v>
      </c>
      <c r="M2" s="127" t="s">
        <v>403</v>
      </c>
      <c r="N2" s="516"/>
      <c r="O2" s="516"/>
      <c r="P2" s="127" t="s">
        <v>398</v>
      </c>
      <c r="Q2" s="127" t="s">
        <v>399</v>
      </c>
      <c r="R2" s="127" t="s">
        <v>400</v>
      </c>
      <c r="S2" s="127" t="s">
        <v>401</v>
      </c>
      <c r="T2" s="516"/>
      <c r="U2" s="51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8" customHeight="1">
      <c r="A3" s="82"/>
      <c r="B3" s="124" t="s">
        <v>85</v>
      </c>
      <c r="C3" s="124"/>
      <c r="D3" s="124"/>
      <c r="E3" s="3"/>
      <c r="F3" s="4"/>
      <c r="G3" s="4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28"/>
      <c r="V3" s="98"/>
      <c r="W3" s="98"/>
      <c r="X3" s="9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</row>
    <row r="4" spans="1:36" ht="18" customHeight="1">
      <c r="A4" s="126" t="s">
        <v>130</v>
      </c>
      <c r="B4" s="133" t="s">
        <v>131</v>
      </c>
      <c r="C4" s="133"/>
      <c r="D4" s="133"/>
      <c r="E4" s="344"/>
      <c r="F4" s="330"/>
      <c r="G4" s="330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133"/>
      <c r="V4" s="98"/>
      <c r="W4" s="98"/>
      <c r="X4" s="9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</row>
    <row r="5" spans="1:36" ht="19.5" customHeight="1">
      <c r="A5" s="161" t="s">
        <v>132</v>
      </c>
      <c r="B5" s="329" t="s">
        <v>133</v>
      </c>
      <c r="C5" s="329" t="s">
        <v>281</v>
      </c>
      <c r="D5" s="329">
        <v>0</v>
      </c>
      <c r="E5" s="346">
        <v>1082</v>
      </c>
      <c r="F5" s="346">
        <v>311</v>
      </c>
      <c r="G5" s="346">
        <v>2109</v>
      </c>
      <c r="H5" s="346"/>
      <c r="I5" s="346"/>
      <c r="J5" s="346">
        <v>210</v>
      </c>
      <c r="K5" s="346"/>
      <c r="L5" s="346">
        <v>120</v>
      </c>
      <c r="M5" s="346"/>
      <c r="N5" s="346"/>
      <c r="O5" s="346"/>
      <c r="P5" s="346"/>
      <c r="Q5" s="346"/>
      <c r="R5" s="346"/>
      <c r="S5" s="346"/>
      <c r="T5" s="346"/>
      <c r="U5" s="347">
        <f>SUM(E5:T5)</f>
        <v>3832</v>
      </c>
      <c r="V5" s="87"/>
      <c r="W5" s="87"/>
      <c r="X5" s="88"/>
      <c r="Y5" s="89"/>
      <c r="Z5" s="89"/>
      <c r="AA5" s="89"/>
      <c r="AB5" s="90"/>
      <c r="AC5" s="90"/>
      <c r="AD5" s="90"/>
      <c r="AE5" s="90"/>
      <c r="AF5" s="90"/>
      <c r="AG5" s="90"/>
      <c r="AH5" s="90"/>
      <c r="AI5" s="90"/>
      <c r="AJ5" s="90"/>
    </row>
    <row r="6" spans="1:36" ht="19.5" customHeight="1">
      <c r="A6" s="162" t="s">
        <v>422</v>
      </c>
      <c r="B6" s="330" t="s">
        <v>404</v>
      </c>
      <c r="C6" s="330" t="s">
        <v>281</v>
      </c>
      <c r="D6" s="330"/>
      <c r="E6" s="346"/>
      <c r="F6" s="346"/>
      <c r="G6" s="346"/>
      <c r="H6" s="346"/>
      <c r="I6" s="346"/>
      <c r="J6" s="346">
        <v>70</v>
      </c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7">
        <f>SUM(E6:T6)</f>
        <v>70</v>
      </c>
      <c r="V6" s="96"/>
      <c r="W6" s="96"/>
      <c r="X6" s="87"/>
      <c r="Y6" s="89"/>
      <c r="Z6" s="89"/>
      <c r="AA6" s="91"/>
      <c r="AB6" s="90"/>
      <c r="AC6" s="90"/>
      <c r="AD6" s="91"/>
      <c r="AE6" s="90"/>
      <c r="AF6" s="92"/>
      <c r="AG6" s="91"/>
      <c r="AH6" s="90"/>
      <c r="AI6" s="90"/>
      <c r="AJ6" s="91"/>
    </row>
    <row r="7" spans="1:36" ht="19.5" customHeight="1">
      <c r="A7" s="322" t="s">
        <v>134</v>
      </c>
      <c r="B7" s="334" t="s">
        <v>405</v>
      </c>
      <c r="C7" s="330" t="s">
        <v>281</v>
      </c>
      <c r="D7" s="330"/>
      <c r="E7" s="346"/>
      <c r="F7" s="346"/>
      <c r="G7" s="346">
        <v>44</v>
      </c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7">
        <f>SUM(E7:T7)</f>
        <v>44</v>
      </c>
      <c r="V7" s="87"/>
      <c r="W7" s="87"/>
      <c r="X7" s="85"/>
      <c r="Y7" s="93"/>
      <c r="Z7" s="93"/>
      <c r="AA7" s="91"/>
      <c r="AB7" s="93"/>
      <c r="AC7" s="93"/>
      <c r="AD7" s="91"/>
      <c r="AE7" s="94"/>
      <c r="AF7" s="94"/>
      <c r="AG7" s="95"/>
      <c r="AH7" s="100"/>
      <c r="AI7" s="100"/>
      <c r="AJ7" s="91"/>
    </row>
    <row r="8" spans="1:36" ht="19.5" customHeight="1">
      <c r="A8" s="164" t="s">
        <v>135</v>
      </c>
      <c r="B8" s="348" t="s">
        <v>406</v>
      </c>
      <c r="C8" s="331" t="s">
        <v>281</v>
      </c>
      <c r="D8" s="331"/>
      <c r="E8" s="346"/>
      <c r="F8" s="346"/>
      <c r="G8" s="346">
        <v>1726</v>
      </c>
      <c r="H8" s="346"/>
      <c r="I8" s="346"/>
      <c r="J8" s="346"/>
      <c r="K8" s="346"/>
      <c r="L8" s="346"/>
      <c r="M8" s="346">
        <v>1500</v>
      </c>
      <c r="N8" s="346">
        <v>150</v>
      </c>
      <c r="O8" s="346">
        <v>1230</v>
      </c>
      <c r="P8" s="346"/>
      <c r="Q8" s="346"/>
      <c r="R8" s="346"/>
      <c r="S8" s="346"/>
      <c r="T8" s="346"/>
      <c r="U8" s="347">
        <f>SUM(E8:T8)</f>
        <v>4606</v>
      </c>
      <c r="V8" s="87"/>
      <c r="W8" s="87"/>
      <c r="X8" s="85"/>
      <c r="Y8" s="93"/>
      <c r="Z8" s="93"/>
      <c r="AA8" s="91"/>
      <c r="AB8" s="93"/>
      <c r="AC8" s="93"/>
      <c r="AD8" s="91"/>
      <c r="AE8" s="94"/>
      <c r="AF8" s="94"/>
      <c r="AG8" s="95"/>
      <c r="AH8" s="100"/>
      <c r="AI8" s="100"/>
      <c r="AJ8" s="91"/>
    </row>
    <row r="9" spans="1:36" s="174" customFormat="1" ht="19.5" customHeight="1">
      <c r="A9" s="246" t="s">
        <v>181</v>
      </c>
      <c r="B9" s="332" t="s">
        <v>193</v>
      </c>
      <c r="C9" s="332" t="s">
        <v>281</v>
      </c>
      <c r="D9" s="332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7">
        <f>SUM(E9:S9)</f>
        <v>0</v>
      </c>
      <c r="V9" s="247"/>
      <c r="W9" s="168"/>
      <c r="X9" s="248"/>
      <c r="Y9" s="169"/>
      <c r="Z9" s="169"/>
      <c r="AA9" s="169"/>
      <c r="AB9" s="171"/>
      <c r="AC9" s="171"/>
      <c r="AD9" s="171"/>
      <c r="AE9" s="171"/>
      <c r="AF9" s="171"/>
      <c r="AG9" s="171"/>
      <c r="AH9" s="171"/>
      <c r="AI9" s="171"/>
      <c r="AJ9" s="171"/>
    </row>
    <row r="10" spans="1:36" ht="19.5" customHeight="1">
      <c r="A10" s="325"/>
      <c r="B10" s="333" t="s">
        <v>138</v>
      </c>
      <c r="C10" s="333"/>
      <c r="D10" s="350">
        <f aca="true" t="shared" si="0" ref="D10:U10">SUM(D5:D9)</f>
        <v>0</v>
      </c>
      <c r="E10" s="350">
        <f t="shared" si="0"/>
        <v>1082</v>
      </c>
      <c r="F10" s="350">
        <f t="shared" si="0"/>
        <v>311</v>
      </c>
      <c r="G10" s="350">
        <f t="shared" si="0"/>
        <v>3879</v>
      </c>
      <c r="H10" s="350">
        <f t="shared" si="0"/>
        <v>0</v>
      </c>
      <c r="I10" s="350">
        <f t="shared" si="0"/>
        <v>0</v>
      </c>
      <c r="J10" s="350">
        <f t="shared" si="0"/>
        <v>280</v>
      </c>
      <c r="K10" s="350">
        <f t="shared" si="0"/>
        <v>0</v>
      </c>
      <c r="L10" s="350">
        <f t="shared" si="0"/>
        <v>120</v>
      </c>
      <c r="M10" s="350">
        <f t="shared" si="0"/>
        <v>1500</v>
      </c>
      <c r="N10" s="350">
        <f t="shared" si="0"/>
        <v>150</v>
      </c>
      <c r="O10" s="350">
        <f t="shared" si="0"/>
        <v>1230</v>
      </c>
      <c r="P10" s="350">
        <f t="shared" si="0"/>
        <v>0</v>
      </c>
      <c r="Q10" s="350">
        <f t="shared" si="0"/>
        <v>0</v>
      </c>
      <c r="R10" s="350">
        <f t="shared" si="0"/>
        <v>0</v>
      </c>
      <c r="S10" s="350">
        <f t="shared" si="0"/>
        <v>0</v>
      </c>
      <c r="T10" s="350">
        <f t="shared" si="0"/>
        <v>0</v>
      </c>
      <c r="U10" s="350">
        <f t="shared" si="0"/>
        <v>8552</v>
      </c>
      <c r="V10" s="87"/>
      <c r="W10" s="87"/>
      <c r="X10" s="85"/>
      <c r="Y10" s="93"/>
      <c r="Z10" s="93"/>
      <c r="AA10" s="91"/>
      <c r="AB10" s="93"/>
      <c r="AC10" s="93"/>
      <c r="AD10" s="91"/>
      <c r="AE10" s="94"/>
      <c r="AF10" s="94"/>
      <c r="AG10" s="95"/>
      <c r="AH10" s="100"/>
      <c r="AI10" s="100"/>
      <c r="AJ10" s="91"/>
    </row>
    <row r="11" spans="1:36" ht="19.5" customHeight="1">
      <c r="A11" s="163"/>
      <c r="B11" s="334"/>
      <c r="C11" s="334"/>
      <c r="D11" s="334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87"/>
      <c r="W11" s="87"/>
      <c r="X11" s="85"/>
      <c r="Y11" s="93"/>
      <c r="Z11" s="93"/>
      <c r="AA11" s="91"/>
      <c r="AB11" s="93"/>
      <c r="AC11" s="93"/>
      <c r="AD11" s="91"/>
      <c r="AE11" s="94"/>
      <c r="AF11" s="94"/>
      <c r="AG11" s="95"/>
      <c r="AH11" s="100"/>
      <c r="AI11" s="100"/>
      <c r="AJ11" s="91"/>
    </row>
    <row r="12" spans="1:36" ht="19.5" customHeight="1">
      <c r="A12" s="133" t="s">
        <v>139</v>
      </c>
      <c r="B12" s="335" t="s">
        <v>140</v>
      </c>
      <c r="C12" s="335"/>
      <c r="D12" s="335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7"/>
      <c r="V12" s="96"/>
      <c r="W12" s="96"/>
      <c r="X12" s="87"/>
      <c r="Y12" s="89"/>
      <c r="Z12" s="89"/>
      <c r="AA12" s="91"/>
      <c r="AB12" s="90"/>
      <c r="AC12" s="90"/>
      <c r="AD12" s="91"/>
      <c r="AE12" s="90"/>
      <c r="AF12" s="92"/>
      <c r="AG12" s="91"/>
      <c r="AH12" s="90"/>
      <c r="AI12" s="90"/>
      <c r="AJ12" s="91"/>
    </row>
    <row r="13" spans="1:60" s="174" customFormat="1" ht="19.5" customHeight="1">
      <c r="A13" s="166" t="s">
        <v>407</v>
      </c>
      <c r="B13" s="336" t="s">
        <v>408</v>
      </c>
      <c r="C13" s="336" t="s">
        <v>281</v>
      </c>
      <c r="D13" s="336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3">
        <f>SUM(H13:T13)</f>
        <v>0</v>
      </c>
      <c r="V13" s="167"/>
      <c r="W13" s="167"/>
      <c r="X13" s="168"/>
      <c r="Y13" s="169"/>
      <c r="Z13" s="169"/>
      <c r="AA13" s="170"/>
      <c r="AB13" s="171"/>
      <c r="AC13" s="171"/>
      <c r="AD13" s="170"/>
      <c r="AE13" s="171"/>
      <c r="AF13" s="172"/>
      <c r="AG13" s="170"/>
      <c r="AH13" s="171"/>
      <c r="AI13" s="171"/>
      <c r="AJ13" s="170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</row>
    <row r="14" spans="1:60" ht="19.5" customHeight="1">
      <c r="A14" s="166" t="s">
        <v>141</v>
      </c>
      <c r="B14" s="336" t="s">
        <v>142</v>
      </c>
      <c r="C14" s="330" t="s">
        <v>281</v>
      </c>
      <c r="D14" s="330">
        <v>0</v>
      </c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7">
        <f>SUM(E14:T14)</f>
        <v>0</v>
      </c>
      <c r="V14" s="96"/>
      <c r="W14" s="96"/>
      <c r="X14" s="87"/>
      <c r="Y14" s="89"/>
      <c r="Z14" s="89"/>
      <c r="AA14" s="91"/>
      <c r="AB14" s="90"/>
      <c r="AC14" s="90"/>
      <c r="AD14" s="91"/>
      <c r="AE14" s="90"/>
      <c r="AF14" s="94"/>
      <c r="AG14" s="91"/>
      <c r="AH14" s="90"/>
      <c r="AI14" s="90"/>
      <c r="AJ14" s="9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36" s="174" customFormat="1" ht="19.5" customHeight="1">
      <c r="A15" s="166" t="s">
        <v>375</v>
      </c>
      <c r="B15" s="336" t="s">
        <v>376</v>
      </c>
      <c r="C15" s="336" t="s">
        <v>281</v>
      </c>
      <c r="D15" s="336">
        <v>15</v>
      </c>
      <c r="E15" s="349">
        <v>3811</v>
      </c>
      <c r="F15" s="349">
        <v>515</v>
      </c>
      <c r="G15" s="349">
        <v>146</v>
      </c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7">
        <f>SUM(E15:T15)</f>
        <v>4472</v>
      </c>
      <c r="V15" s="167"/>
      <c r="W15" s="167"/>
      <c r="X15" s="168"/>
      <c r="Y15" s="169"/>
      <c r="Z15" s="169"/>
      <c r="AA15" s="170"/>
      <c r="AB15" s="171"/>
      <c r="AC15" s="171"/>
      <c r="AD15" s="170"/>
      <c r="AE15" s="171"/>
      <c r="AF15" s="172"/>
      <c r="AG15" s="170"/>
      <c r="AH15" s="171"/>
      <c r="AI15" s="171"/>
      <c r="AJ15" s="170"/>
    </row>
    <row r="16" spans="1:36" ht="19.5" customHeight="1">
      <c r="A16" s="162" t="s">
        <v>143</v>
      </c>
      <c r="B16" s="330" t="s">
        <v>409</v>
      </c>
      <c r="C16" s="330" t="s">
        <v>281</v>
      </c>
      <c r="D16" s="330"/>
      <c r="E16" s="344"/>
      <c r="F16" s="344"/>
      <c r="G16" s="344">
        <v>1083</v>
      </c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7">
        <f>SUM(E16:T16)</f>
        <v>1083</v>
      </c>
      <c r="V16" s="96"/>
      <c r="W16" s="96"/>
      <c r="X16" s="87"/>
      <c r="Y16" s="89"/>
      <c r="Z16" s="89"/>
      <c r="AA16" s="91"/>
      <c r="AB16" s="90"/>
      <c r="AC16" s="90"/>
      <c r="AD16" s="91"/>
      <c r="AE16" s="90"/>
      <c r="AF16" s="92"/>
      <c r="AG16" s="91"/>
      <c r="AH16" s="90"/>
      <c r="AI16" s="90"/>
      <c r="AJ16" s="91"/>
    </row>
    <row r="17" spans="1:36" ht="19.5" customHeight="1">
      <c r="A17" s="162" t="s">
        <v>145</v>
      </c>
      <c r="B17" s="330" t="s">
        <v>72</v>
      </c>
      <c r="C17" s="330" t="s">
        <v>281</v>
      </c>
      <c r="D17" s="330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7">
        <f>SUM(E17:T17)</f>
        <v>0</v>
      </c>
      <c r="V17" s="96"/>
      <c r="W17" s="96"/>
      <c r="X17" s="88"/>
      <c r="Y17" s="89"/>
      <c r="Z17" s="89"/>
      <c r="AA17" s="91"/>
      <c r="AB17" s="89"/>
      <c r="AC17" s="89"/>
      <c r="AD17" s="91"/>
      <c r="AE17" s="90"/>
      <c r="AF17" s="90"/>
      <c r="AG17" s="91"/>
      <c r="AH17" s="89"/>
      <c r="AI17" s="89"/>
      <c r="AJ17" s="91"/>
    </row>
    <row r="18" spans="1:36" ht="19.5" customHeight="1">
      <c r="A18" s="325"/>
      <c r="B18" s="337" t="s">
        <v>146</v>
      </c>
      <c r="C18" s="337"/>
      <c r="D18" s="350">
        <f aca="true" t="shared" si="1" ref="D18:U18">SUM(D13:D17)</f>
        <v>15</v>
      </c>
      <c r="E18" s="350">
        <f t="shared" si="1"/>
        <v>3811</v>
      </c>
      <c r="F18" s="350">
        <f t="shared" si="1"/>
        <v>515</v>
      </c>
      <c r="G18" s="350">
        <f t="shared" si="1"/>
        <v>1229</v>
      </c>
      <c r="H18" s="350">
        <f t="shared" si="1"/>
        <v>0</v>
      </c>
      <c r="I18" s="350">
        <f t="shared" si="1"/>
        <v>0</v>
      </c>
      <c r="J18" s="350">
        <f t="shared" si="1"/>
        <v>0</v>
      </c>
      <c r="K18" s="350">
        <f t="shared" si="1"/>
        <v>0</v>
      </c>
      <c r="L18" s="350">
        <f t="shared" si="1"/>
        <v>0</v>
      </c>
      <c r="M18" s="350">
        <f t="shared" si="1"/>
        <v>0</v>
      </c>
      <c r="N18" s="350">
        <f t="shared" si="1"/>
        <v>0</v>
      </c>
      <c r="O18" s="350">
        <f t="shared" si="1"/>
        <v>0</v>
      </c>
      <c r="P18" s="350">
        <f t="shared" si="1"/>
        <v>0</v>
      </c>
      <c r="Q18" s="350">
        <f t="shared" si="1"/>
        <v>0</v>
      </c>
      <c r="R18" s="350">
        <f t="shared" si="1"/>
        <v>0</v>
      </c>
      <c r="S18" s="350">
        <f t="shared" si="1"/>
        <v>0</v>
      </c>
      <c r="T18" s="350">
        <f t="shared" si="1"/>
        <v>0</v>
      </c>
      <c r="U18" s="350">
        <f t="shared" si="1"/>
        <v>5555</v>
      </c>
      <c r="V18" s="96"/>
      <c r="W18" s="96"/>
      <c r="X18" s="88"/>
      <c r="Y18" s="89"/>
      <c r="Z18" s="89"/>
      <c r="AA18" s="91"/>
      <c r="AB18" s="89"/>
      <c r="AC18" s="89"/>
      <c r="AD18" s="91"/>
      <c r="AE18" s="90"/>
      <c r="AF18" s="90"/>
      <c r="AG18" s="91"/>
      <c r="AH18" s="89"/>
      <c r="AI18" s="89"/>
      <c r="AJ18" s="91"/>
    </row>
    <row r="19" spans="1:36" ht="19.5" customHeight="1">
      <c r="A19" s="162"/>
      <c r="B19" s="330"/>
      <c r="C19" s="330"/>
      <c r="D19" s="330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7"/>
      <c r="V19" s="96"/>
      <c r="W19" s="96"/>
      <c r="X19" s="88"/>
      <c r="Y19" s="89"/>
      <c r="Z19" s="89"/>
      <c r="AA19" s="91"/>
      <c r="AB19" s="89"/>
      <c r="AC19" s="89"/>
      <c r="AD19" s="91"/>
      <c r="AE19" s="90"/>
      <c r="AF19" s="90"/>
      <c r="AG19" s="91"/>
      <c r="AH19" s="89"/>
      <c r="AI19" s="89"/>
      <c r="AJ19" s="91"/>
    </row>
    <row r="20" spans="1:36" ht="19.5" customHeight="1">
      <c r="A20" s="165" t="s">
        <v>147</v>
      </c>
      <c r="B20" s="133" t="s">
        <v>148</v>
      </c>
      <c r="C20" s="133"/>
      <c r="D20" s="133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7"/>
      <c r="V20" s="96"/>
      <c r="W20" s="96"/>
      <c r="X20" s="88"/>
      <c r="Y20" s="89"/>
      <c r="Z20" s="89"/>
      <c r="AA20" s="91"/>
      <c r="AB20" s="89"/>
      <c r="AC20" s="89"/>
      <c r="AD20" s="91"/>
      <c r="AE20" s="90"/>
      <c r="AF20" s="90"/>
      <c r="AG20" s="91"/>
      <c r="AH20" s="89"/>
      <c r="AI20" s="89"/>
      <c r="AJ20" s="91"/>
    </row>
    <row r="21" spans="1:36" ht="19.5" customHeight="1">
      <c r="A21" s="162" t="s">
        <v>149</v>
      </c>
      <c r="B21" s="330" t="s">
        <v>150</v>
      </c>
      <c r="C21" s="330" t="s">
        <v>281</v>
      </c>
      <c r="D21" s="330"/>
      <c r="E21" s="351"/>
      <c r="F21" s="351"/>
      <c r="G21" s="346">
        <v>1666</v>
      </c>
      <c r="H21" s="344"/>
      <c r="I21" s="344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>
        <f>SUM(E21:T21)</f>
        <v>1666</v>
      </c>
      <c r="V21" s="85"/>
      <c r="W21" s="85"/>
      <c r="X21" s="97"/>
      <c r="Y21" s="93"/>
      <c r="Z21" s="93"/>
      <c r="AA21" s="91"/>
      <c r="AB21" s="93"/>
      <c r="AC21" s="93"/>
      <c r="AD21" s="91"/>
      <c r="AE21" s="94"/>
      <c r="AF21" s="94"/>
      <c r="AG21" s="95"/>
      <c r="AH21" s="93"/>
      <c r="AI21" s="93"/>
      <c r="AJ21" s="91"/>
    </row>
    <row r="22" spans="1:60" s="174" customFormat="1" ht="19.5" customHeight="1">
      <c r="A22" s="166" t="s">
        <v>151</v>
      </c>
      <c r="B22" s="336" t="s">
        <v>152</v>
      </c>
      <c r="C22" s="336" t="s">
        <v>281</v>
      </c>
      <c r="D22" s="336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3">
        <f>SUM(H22:T22)</f>
        <v>0</v>
      </c>
      <c r="V22" s="167"/>
      <c r="W22" s="167"/>
      <c r="X22" s="168"/>
      <c r="Y22" s="169"/>
      <c r="Z22" s="169"/>
      <c r="AA22" s="170"/>
      <c r="AB22" s="171"/>
      <c r="AC22" s="171"/>
      <c r="AD22" s="170"/>
      <c r="AE22" s="171"/>
      <c r="AF22" s="172"/>
      <c r="AG22" s="170"/>
      <c r="AH22" s="171"/>
      <c r="AI22" s="171"/>
      <c r="AJ22" s="170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</row>
    <row r="23" spans="1:60" s="174" customFormat="1" ht="19.5" customHeight="1">
      <c r="A23" s="325"/>
      <c r="B23" s="337" t="s">
        <v>153</v>
      </c>
      <c r="C23" s="337"/>
      <c r="D23" s="337"/>
      <c r="E23" s="354">
        <f aca="true" t="shared" si="2" ref="E23:U23">SUM(E21:E22)</f>
        <v>0</v>
      </c>
      <c r="F23" s="354">
        <f t="shared" si="2"/>
        <v>0</v>
      </c>
      <c r="G23" s="354">
        <f t="shared" si="2"/>
        <v>1666</v>
      </c>
      <c r="H23" s="354">
        <f t="shared" si="2"/>
        <v>0</v>
      </c>
      <c r="I23" s="354">
        <f t="shared" si="2"/>
        <v>0</v>
      </c>
      <c r="J23" s="354">
        <f t="shared" si="2"/>
        <v>0</v>
      </c>
      <c r="K23" s="354">
        <f t="shared" si="2"/>
        <v>0</v>
      </c>
      <c r="L23" s="354">
        <f t="shared" si="2"/>
        <v>0</v>
      </c>
      <c r="M23" s="354">
        <f t="shared" si="2"/>
        <v>0</v>
      </c>
      <c r="N23" s="354">
        <f t="shared" si="2"/>
        <v>0</v>
      </c>
      <c r="O23" s="354">
        <f t="shared" si="2"/>
        <v>0</v>
      </c>
      <c r="P23" s="354">
        <f t="shared" si="2"/>
        <v>0</v>
      </c>
      <c r="Q23" s="354">
        <f t="shared" si="2"/>
        <v>0</v>
      </c>
      <c r="R23" s="354">
        <f t="shared" si="2"/>
        <v>0</v>
      </c>
      <c r="S23" s="354">
        <f t="shared" si="2"/>
        <v>0</v>
      </c>
      <c r="T23" s="354">
        <f t="shared" si="2"/>
        <v>0</v>
      </c>
      <c r="U23" s="354">
        <f t="shared" si="2"/>
        <v>1666</v>
      </c>
      <c r="V23" s="167"/>
      <c r="W23" s="167"/>
      <c r="X23" s="168"/>
      <c r="Y23" s="169"/>
      <c r="Z23" s="169"/>
      <c r="AA23" s="170"/>
      <c r="AB23" s="171"/>
      <c r="AC23" s="171"/>
      <c r="AD23" s="170"/>
      <c r="AE23" s="171"/>
      <c r="AF23" s="172"/>
      <c r="AG23" s="170"/>
      <c r="AH23" s="171"/>
      <c r="AI23" s="171"/>
      <c r="AJ23" s="170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</row>
    <row r="24" spans="1:36" ht="19.5" customHeight="1">
      <c r="A24" s="162"/>
      <c r="B24" s="330"/>
      <c r="C24" s="330"/>
      <c r="D24" s="330"/>
      <c r="E24" s="351"/>
      <c r="F24" s="351"/>
      <c r="G24" s="346"/>
      <c r="H24" s="344"/>
      <c r="I24" s="344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85"/>
      <c r="W24" s="85"/>
      <c r="X24" s="97"/>
      <c r="Y24" s="93"/>
      <c r="Z24" s="93"/>
      <c r="AA24" s="91"/>
      <c r="AB24" s="93"/>
      <c r="AC24" s="93"/>
      <c r="AD24" s="91"/>
      <c r="AE24" s="94"/>
      <c r="AF24" s="94"/>
      <c r="AG24" s="95"/>
      <c r="AH24" s="93"/>
      <c r="AI24" s="93"/>
      <c r="AJ24" s="91"/>
    </row>
    <row r="25" spans="1:36" ht="19.5" customHeight="1">
      <c r="A25" s="165" t="s">
        <v>154</v>
      </c>
      <c r="B25" s="133" t="s">
        <v>155</v>
      </c>
      <c r="C25" s="133"/>
      <c r="D25" s="133"/>
      <c r="E25" s="351"/>
      <c r="F25" s="351"/>
      <c r="G25" s="346"/>
      <c r="H25" s="344"/>
      <c r="I25" s="344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85"/>
      <c r="W25" s="85"/>
      <c r="X25" s="97"/>
      <c r="Y25" s="93"/>
      <c r="Z25" s="93"/>
      <c r="AA25" s="91"/>
      <c r="AB25" s="93"/>
      <c r="AC25" s="93"/>
      <c r="AD25" s="91"/>
      <c r="AE25" s="94"/>
      <c r="AF25" s="94"/>
      <c r="AG25" s="95"/>
      <c r="AH25" s="93"/>
      <c r="AI25" s="93"/>
      <c r="AJ25" s="91"/>
    </row>
    <row r="26" spans="1:36" s="174" customFormat="1" ht="19.5" customHeight="1">
      <c r="A26" s="246" t="s">
        <v>156</v>
      </c>
      <c r="B26" s="332" t="s">
        <v>157</v>
      </c>
      <c r="C26" s="332" t="s">
        <v>281</v>
      </c>
      <c r="D26" s="332"/>
      <c r="E26" s="353"/>
      <c r="F26" s="353"/>
      <c r="G26" s="349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49"/>
      <c r="S26" s="349"/>
      <c r="T26" s="353"/>
      <c r="U26" s="347">
        <f>SUM(E26:T26)</f>
        <v>0</v>
      </c>
      <c r="V26" s="168"/>
      <c r="W26" s="168"/>
      <c r="X26" s="248"/>
      <c r="Y26" s="169"/>
      <c r="Z26" s="169"/>
      <c r="AA26" s="169"/>
      <c r="AB26" s="171"/>
      <c r="AC26" s="171"/>
      <c r="AD26" s="171"/>
      <c r="AE26" s="171"/>
      <c r="AF26" s="171"/>
      <c r="AG26" s="171"/>
      <c r="AH26" s="171"/>
      <c r="AI26" s="171"/>
      <c r="AJ26" s="171"/>
    </row>
    <row r="27" spans="1:60" s="174" customFormat="1" ht="19.5" customHeight="1">
      <c r="A27" s="166" t="s">
        <v>495</v>
      </c>
      <c r="B27" s="336" t="s">
        <v>496</v>
      </c>
      <c r="C27" s="336" t="s">
        <v>281</v>
      </c>
      <c r="D27" s="336"/>
      <c r="E27" s="352"/>
      <c r="F27" s="352"/>
      <c r="G27" s="352">
        <v>1264</v>
      </c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47">
        <f>SUM(E27:T27)</f>
        <v>1264</v>
      </c>
      <c r="V27" s="167"/>
      <c r="W27" s="167"/>
      <c r="X27" s="168"/>
      <c r="Y27" s="169"/>
      <c r="Z27" s="169"/>
      <c r="AA27" s="170"/>
      <c r="AB27" s="171"/>
      <c r="AC27" s="171"/>
      <c r="AD27" s="170"/>
      <c r="AE27" s="171"/>
      <c r="AF27" s="172"/>
      <c r="AG27" s="170"/>
      <c r="AH27" s="171"/>
      <c r="AI27" s="171"/>
      <c r="AJ27" s="170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</row>
    <row r="28" spans="1:36" ht="19.5" customHeight="1">
      <c r="A28" s="162" t="s">
        <v>160</v>
      </c>
      <c r="B28" s="330" t="s">
        <v>68</v>
      </c>
      <c r="C28" s="330" t="s">
        <v>281</v>
      </c>
      <c r="D28" s="330"/>
      <c r="E28" s="344"/>
      <c r="F28" s="344"/>
      <c r="G28" s="344">
        <v>820</v>
      </c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7">
        <f>SUM(E28:T28)</f>
        <v>820</v>
      </c>
      <c r="V28" s="96"/>
      <c r="W28" s="96"/>
      <c r="X28" s="88"/>
      <c r="Y28" s="89"/>
      <c r="Z28" s="89"/>
      <c r="AA28" s="91"/>
      <c r="AB28" s="90"/>
      <c r="AC28" s="90"/>
      <c r="AD28" s="91"/>
      <c r="AE28" s="90"/>
      <c r="AF28" s="90"/>
      <c r="AG28" s="91"/>
      <c r="AH28" s="90"/>
      <c r="AI28" s="90"/>
      <c r="AJ28" s="91"/>
    </row>
    <row r="29" spans="1:60" ht="19.5" customHeight="1">
      <c r="A29" s="162" t="s">
        <v>161</v>
      </c>
      <c r="B29" s="330" t="s">
        <v>69</v>
      </c>
      <c r="C29" s="330" t="s">
        <v>281</v>
      </c>
      <c r="D29" s="330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7">
        <f>SUM(E29:T29)</f>
        <v>0</v>
      </c>
      <c r="V29" s="96"/>
      <c r="W29" s="96"/>
      <c r="X29" s="87"/>
      <c r="Y29" s="89"/>
      <c r="Z29" s="89"/>
      <c r="AA29" s="91"/>
      <c r="AB29" s="90"/>
      <c r="AC29" s="90"/>
      <c r="AD29" s="91"/>
      <c r="AE29" s="90"/>
      <c r="AF29" s="94"/>
      <c r="AG29" s="91"/>
      <c r="AH29" s="90"/>
      <c r="AI29" s="90"/>
      <c r="AJ29" s="9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36" ht="19.5" customHeight="1">
      <c r="A30" s="162" t="s">
        <v>162</v>
      </c>
      <c r="B30" s="330" t="s">
        <v>163</v>
      </c>
      <c r="C30" s="330" t="s">
        <v>281</v>
      </c>
      <c r="D30" s="330"/>
      <c r="E30" s="344"/>
      <c r="F30" s="344"/>
      <c r="G30" s="344">
        <v>222</v>
      </c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7">
        <f>SUM(E30:T30)</f>
        <v>222</v>
      </c>
      <c r="V30" s="96"/>
      <c r="W30" s="96"/>
      <c r="X30" s="87"/>
      <c r="Y30" s="89"/>
      <c r="Z30" s="89"/>
      <c r="AA30" s="91"/>
      <c r="AB30" s="90"/>
      <c r="AC30" s="90"/>
      <c r="AD30" s="91"/>
      <c r="AE30" s="90"/>
      <c r="AF30" s="92"/>
      <c r="AG30" s="91"/>
      <c r="AH30" s="90"/>
      <c r="AI30" s="90"/>
      <c r="AJ30" s="91"/>
    </row>
    <row r="31" spans="1:36" ht="19.5" customHeight="1">
      <c r="A31" s="325"/>
      <c r="B31" s="337" t="s">
        <v>164</v>
      </c>
      <c r="C31" s="337"/>
      <c r="D31" s="337"/>
      <c r="E31" s="354">
        <f aca="true" t="shared" si="3" ref="E31:U31">SUM(E26:E30)</f>
        <v>0</v>
      </c>
      <c r="F31" s="354">
        <f t="shared" si="3"/>
        <v>0</v>
      </c>
      <c r="G31" s="354">
        <f t="shared" si="3"/>
        <v>2306</v>
      </c>
      <c r="H31" s="354">
        <f t="shared" si="3"/>
        <v>0</v>
      </c>
      <c r="I31" s="354">
        <f t="shared" si="3"/>
        <v>0</v>
      </c>
      <c r="J31" s="354">
        <f t="shared" si="3"/>
        <v>0</v>
      </c>
      <c r="K31" s="354">
        <f t="shared" si="3"/>
        <v>0</v>
      </c>
      <c r="L31" s="354">
        <f t="shared" si="3"/>
        <v>0</v>
      </c>
      <c r="M31" s="354">
        <f t="shared" si="3"/>
        <v>0</v>
      </c>
      <c r="N31" s="354">
        <f t="shared" si="3"/>
        <v>0</v>
      </c>
      <c r="O31" s="354">
        <f t="shared" si="3"/>
        <v>0</v>
      </c>
      <c r="P31" s="354">
        <f t="shared" si="3"/>
        <v>0</v>
      </c>
      <c r="Q31" s="354">
        <f t="shared" si="3"/>
        <v>0</v>
      </c>
      <c r="R31" s="354">
        <f t="shared" si="3"/>
        <v>0</v>
      </c>
      <c r="S31" s="354">
        <f t="shared" si="3"/>
        <v>0</v>
      </c>
      <c r="T31" s="354">
        <f t="shared" si="3"/>
        <v>0</v>
      </c>
      <c r="U31" s="354">
        <f t="shared" si="3"/>
        <v>2306</v>
      </c>
      <c r="V31" s="96"/>
      <c r="W31" s="96"/>
      <c r="X31" s="87"/>
      <c r="Y31" s="89"/>
      <c r="Z31" s="89"/>
      <c r="AA31" s="91"/>
      <c r="AB31" s="90"/>
      <c r="AC31" s="90"/>
      <c r="AD31" s="91"/>
      <c r="AE31" s="90"/>
      <c r="AF31" s="92"/>
      <c r="AG31" s="91"/>
      <c r="AH31" s="90"/>
      <c r="AI31" s="90"/>
      <c r="AJ31" s="91"/>
    </row>
    <row r="32" spans="1:36" ht="19.5" customHeight="1">
      <c r="A32" s="162"/>
      <c r="B32" s="330"/>
      <c r="C32" s="330"/>
      <c r="D32" s="330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7"/>
      <c r="V32" s="96"/>
      <c r="W32" s="96"/>
      <c r="X32" s="87"/>
      <c r="Y32" s="89"/>
      <c r="Z32" s="89"/>
      <c r="AA32" s="91"/>
      <c r="AB32" s="90"/>
      <c r="AC32" s="90"/>
      <c r="AD32" s="91"/>
      <c r="AE32" s="90"/>
      <c r="AF32" s="92"/>
      <c r="AG32" s="91"/>
      <c r="AH32" s="90"/>
      <c r="AI32" s="90"/>
      <c r="AJ32" s="91"/>
    </row>
    <row r="33" spans="1:36" ht="19.5" customHeight="1">
      <c r="A33" s="165" t="s">
        <v>165</v>
      </c>
      <c r="B33" s="133" t="s">
        <v>166</v>
      </c>
      <c r="C33" s="133"/>
      <c r="D33" s="133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7"/>
      <c r="V33" s="96"/>
      <c r="W33" s="96"/>
      <c r="X33" s="87"/>
      <c r="Y33" s="89"/>
      <c r="Z33" s="89"/>
      <c r="AA33" s="91"/>
      <c r="AB33" s="90"/>
      <c r="AC33" s="90"/>
      <c r="AD33" s="91"/>
      <c r="AE33" s="90"/>
      <c r="AF33" s="92"/>
      <c r="AG33" s="91"/>
      <c r="AH33" s="90"/>
      <c r="AI33" s="90"/>
      <c r="AJ33" s="91"/>
    </row>
    <row r="34" spans="1:36" ht="19.5" customHeight="1">
      <c r="A34" s="161" t="s">
        <v>417</v>
      </c>
      <c r="B34" s="329" t="s">
        <v>377</v>
      </c>
      <c r="C34" s="329" t="s">
        <v>281</v>
      </c>
      <c r="D34" s="329"/>
      <c r="E34" s="344"/>
      <c r="F34" s="344"/>
      <c r="G34" s="344">
        <v>10</v>
      </c>
      <c r="H34" s="344"/>
      <c r="I34" s="344"/>
      <c r="J34" s="344">
        <v>216</v>
      </c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7">
        <f>SUM(E34:T34)</f>
        <v>226</v>
      </c>
      <c r="V34" s="96"/>
      <c r="W34" s="96"/>
      <c r="X34" s="87"/>
      <c r="Y34" s="90"/>
      <c r="Z34" s="90"/>
      <c r="AA34" s="91"/>
      <c r="AB34" s="90"/>
      <c r="AC34" s="90"/>
      <c r="AD34" s="91"/>
      <c r="AE34" s="90"/>
      <c r="AF34" s="92"/>
      <c r="AG34" s="91"/>
      <c r="AH34" s="90"/>
      <c r="AI34" s="90"/>
      <c r="AJ34" s="91"/>
    </row>
    <row r="35" spans="1:36" ht="19.5" customHeight="1">
      <c r="A35" s="161" t="s">
        <v>167</v>
      </c>
      <c r="B35" s="331" t="s">
        <v>70</v>
      </c>
      <c r="C35" s="329" t="s">
        <v>281</v>
      </c>
      <c r="D35" s="329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7">
        <f>SUM(E35:T35)</f>
        <v>0</v>
      </c>
      <c r="V35" s="96"/>
      <c r="W35" s="96"/>
      <c r="X35" s="87"/>
      <c r="Y35" s="90"/>
      <c r="Z35" s="90"/>
      <c r="AA35" s="91"/>
      <c r="AB35" s="90"/>
      <c r="AC35" s="90"/>
      <c r="AD35" s="91"/>
      <c r="AE35" s="90"/>
      <c r="AF35" s="92"/>
      <c r="AG35" s="91"/>
      <c r="AH35" s="90"/>
      <c r="AI35" s="90"/>
      <c r="AJ35" s="91"/>
    </row>
    <row r="36" spans="1:36" ht="19.5" customHeight="1">
      <c r="A36" s="161" t="s">
        <v>378</v>
      </c>
      <c r="B36" s="331" t="s">
        <v>379</v>
      </c>
      <c r="C36" s="329" t="s">
        <v>281</v>
      </c>
      <c r="D36" s="329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7">
        <f>SUM(E36:T36)</f>
        <v>0</v>
      </c>
      <c r="V36" s="96"/>
      <c r="W36" s="96"/>
      <c r="X36" s="87"/>
      <c r="Y36" s="90"/>
      <c r="Z36" s="90"/>
      <c r="AA36" s="91"/>
      <c r="AB36" s="90"/>
      <c r="AC36" s="90"/>
      <c r="AD36" s="91"/>
      <c r="AE36" s="90"/>
      <c r="AF36" s="92"/>
      <c r="AG36" s="91"/>
      <c r="AH36" s="90"/>
      <c r="AI36" s="90"/>
      <c r="AJ36" s="91"/>
    </row>
    <row r="37" spans="1:36" ht="19.5" customHeight="1">
      <c r="A37" s="161" t="s">
        <v>168</v>
      </c>
      <c r="B37" s="331" t="s">
        <v>73</v>
      </c>
      <c r="C37" s="329" t="s">
        <v>281</v>
      </c>
      <c r="D37" s="329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7">
        <f>SUM(E37:T37)</f>
        <v>0</v>
      </c>
      <c r="V37" s="96"/>
      <c r="W37" s="96"/>
      <c r="X37" s="87"/>
      <c r="Y37" s="90"/>
      <c r="Z37" s="90"/>
      <c r="AA37" s="91"/>
      <c r="AB37" s="90"/>
      <c r="AC37" s="90"/>
      <c r="AD37" s="91"/>
      <c r="AE37" s="90"/>
      <c r="AF37" s="92"/>
      <c r="AG37" s="91"/>
      <c r="AH37" s="90"/>
      <c r="AI37" s="90"/>
      <c r="AJ37" s="91"/>
    </row>
    <row r="38" spans="1:36" ht="19.5" customHeight="1">
      <c r="A38" s="161" t="s">
        <v>169</v>
      </c>
      <c r="B38" s="331" t="s">
        <v>170</v>
      </c>
      <c r="C38" s="329" t="s">
        <v>281</v>
      </c>
      <c r="D38" s="329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7">
        <f>SUM(E38:T38)</f>
        <v>0</v>
      </c>
      <c r="V38" s="87"/>
      <c r="W38" s="87"/>
      <c r="X38" s="87"/>
      <c r="Y38" s="90"/>
      <c r="Z38" s="90"/>
      <c r="AA38" s="91"/>
      <c r="AB38" s="90"/>
      <c r="AC38" s="90"/>
      <c r="AD38" s="91"/>
      <c r="AE38" s="90"/>
      <c r="AF38" s="92"/>
      <c r="AG38" s="91"/>
      <c r="AH38" s="90"/>
      <c r="AI38" s="90"/>
      <c r="AJ38" s="91"/>
    </row>
    <row r="39" spans="1:36" ht="19.5" customHeight="1">
      <c r="A39" s="325"/>
      <c r="B39" s="337" t="s">
        <v>171</v>
      </c>
      <c r="C39" s="337"/>
      <c r="D39" s="354">
        <f>SUM(D34:D38)</f>
        <v>0</v>
      </c>
      <c r="E39" s="354">
        <f>SUM(E34:E38)</f>
        <v>0</v>
      </c>
      <c r="F39" s="354">
        <f>SUM(F34:F38)</f>
        <v>0</v>
      </c>
      <c r="G39" s="354">
        <f>SUM(G34:G38)</f>
        <v>10</v>
      </c>
      <c r="H39" s="354">
        <f aca="true" t="shared" si="4" ref="H39:U39">SUM(H34:H38)</f>
        <v>0</v>
      </c>
      <c r="I39" s="354">
        <f t="shared" si="4"/>
        <v>0</v>
      </c>
      <c r="J39" s="354">
        <f t="shared" si="4"/>
        <v>216</v>
      </c>
      <c r="K39" s="354">
        <f t="shared" si="4"/>
        <v>0</v>
      </c>
      <c r="L39" s="354">
        <f t="shared" si="4"/>
        <v>0</v>
      </c>
      <c r="M39" s="354">
        <f t="shared" si="4"/>
        <v>0</v>
      </c>
      <c r="N39" s="354">
        <f t="shared" si="4"/>
        <v>0</v>
      </c>
      <c r="O39" s="354">
        <f t="shared" si="4"/>
        <v>0</v>
      </c>
      <c r="P39" s="354">
        <f t="shared" si="4"/>
        <v>0</v>
      </c>
      <c r="Q39" s="354">
        <f t="shared" si="4"/>
        <v>0</v>
      </c>
      <c r="R39" s="354">
        <f t="shared" si="4"/>
        <v>0</v>
      </c>
      <c r="S39" s="354">
        <f t="shared" si="4"/>
        <v>0</v>
      </c>
      <c r="T39" s="354">
        <f t="shared" si="4"/>
        <v>0</v>
      </c>
      <c r="U39" s="354">
        <f t="shared" si="4"/>
        <v>226</v>
      </c>
      <c r="V39" s="87"/>
      <c r="W39" s="87"/>
      <c r="X39" s="87"/>
      <c r="Y39" s="90"/>
      <c r="Z39" s="90"/>
      <c r="AA39" s="91"/>
      <c r="AB39" s="90"/>
      <c r="AC39" s="90"/>
      <c r="AD39" s="91"/>
      <c r="AE39" s="90"/>
      <c r="AF39" s="92"/>
      <c r="AG39" s="91"/>
      <c r="AH39" s="90"/>
      <c r="AI39" s="90"/>
      <c r="AJ39" s="91"/>
    </row>
    <row r="40" spans="1:36" ht="19.5" customHeight="1">
      <c r="A40" s="162"/>
      <c r="B40" s="330"/>
      <c r="C40" s="330"/>
      <c r="D40" s="330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7"/>
      <c r="V40" s="87"/>
      <c r="W40" s="87"/>
      <c r="X40" s="87"/>
      <c r="Y40" s="90"/>
      <c r="Z40" s="90"/>
      <c r="AA40" s="91"/>
      <c r="AB40" s="90"/>
      <c r="AC40" s="90"/>
      <c r="AD40" s="91"/>
      <c r="AE40" s="90"/>
      <c r="AF40" s="92"/>
      <c r="AG40" s="91"/>
      <c r="AH40" s="90"/>
      <c r="AI40" s="90"/>
      <c r="AJ40" s="91"/>
    </row>
    <row r="41" spans="1:36" ht="19.5" customHeight="1">
      <c r="A41" s="165" t="s">
        <v>172</v>
      </c>
      <c r="B41" s="133" t="s">
        <v>173</v>
      </c>
      <c r="C41" s="133"/>
      <c r="D41" s="133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7"/>
      <c r="V41" s="87"/>
      <c r="W41" s="87"/>
      <c r="X41" s="87"/>
      <c r="Y41" s="90"/>
      <c r="Z41" s="90"/>
      <c r="AA41" s="91"/>
      <c r="AB41" s="90"/>
      <c r="AC41" s="90"/>
      <c r="AD41" s="91"/>
      <c r="AE41" s="90"/>
      <c r="AF41" s="92"/>
      <c r="AG41" s="91"/>
      <c r="AH41" s="90"/>
      <c r="AI41" s="90"/>
      <c r="AJ41" s="91"/>
    </row>
    <row r="42" spans="1:36" ht="19.5" customHeight="1">
      <c r="A42" s="161" t="s">
        <v>174</v>
      </c>
      <c r="B42" s="331" t="s">
        <v>175</v>
      </c>
      <c r="C42" s="330" t="s">
        <v>281</v>
      </c>
      <c r="D42" s="330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7">
        <f>SUM(E42:T42)</f>
        <v>0</v>
      </c>
      <c r="V42" s="96"/>
      <c r="W42" s="96"/>
      <c r="X42" s="87"/>
      <c r="Y42" s="89"/>
      <c r="Z42" s="89"/>
      <c r="AA42" s="91"/>
      <c r="AB42" s="90"/>
      <c r="AC42" s="90"/>
      <c r="AD42" s="91"/>
      <c r="AE42" s="90"/>
      <c r="AF42" s="92"/>
      <c r="AG42" s="91"/>
      <c r="AH42" s="90"/>
      <c r="AI42" s="90"/>
      <c r="AJ42" s="91"/>
    </row>
    <row r="43" spans="1:36" ht="19.5" customHeight="1">
      <c r="A43" s="161" t="s">
        <v>388</v>
      </c>
      <c r="B43" s="331" t="s">
        <v>489</v>
      </c>
      <c r="C43" s="330" t="s">
        <v>281</v>
      </c>
      <c r="D43" s="330"/>
      <c r="E43" s="344">
        <v>327</v>
      </c>
      <c r="F43" s="344">
        <v>170</v>
      </c>
      <c r="G43" s="344">
        <v>1466</v>
      </c>
      <c r="H43" s="344"/>
      <c r="I43" s="344"/>
      <c r="J43" s="344"/>
      <c r="K43" s="344"/>
      <c r="L43" s="344"/>
      <c r="M43" s="344"/>
      <c r="N43" s="344">
        <v>180</v>
      </c>
      <c r="O43" s="344"/>
      <c r="P43" s="344"/>
      <c r="Q43" s="344"/>
      <c r="R43" s="344"/>
      <c r="S43" s="344"/>
      <c r="T43" s="344"/>
      <c r="U43" s="347">
        <f>SUM(E43:T43)</f>
        <v>2143</v>
      </c>
      <c r="V43" s="96"/>
      <c r="W43" s="96"/>
      <c r="X43" s="87"/>
      <c r="Y43" s="89"/>
      <c r="Z43" s="89"/>
      <c r="AA43" s="91"/>
      <c r="AB43" s="90"/>
      <c r="AC43" s="90"/>
      <c r="AD43" s="91"/>
      <c r="AE43" s="90"/>
      <c r="AF43" s="92"/>
      <c r="AG43" s="91"/>
      <c r="AH43" s="90"/>
      <c r="AI43" s="90"/>
      <c r="AJ43" s="91"/>
    </row>
    <row r="44" spans="1:36" s="174" customFormat="1" ht="19.5" customHeight="1">
      <c r="A44" s="161" t="s">
        <v>176</v>
      </c>
      <c r="B44" s="329" t="s">
        <v>86</v>
      </c>
      <c r="C44" s="338" t="s">
        <v>281</v>
      </c>
      <c r="D44" s="338"/>
      <c r="E44" s="349"/>
      <c r="F44" s="349"/>
      <c r="G44" s="349">
        <v>100</v>
      </c>
      <c r="H44" s="352"/>
      <c r="I44" s="352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7">
        <f>SUM(E44:T44)</f>
        <v>100</v>
      </c>
      <c r="V44" s="167"/>
      <c r="W44" s="167"/>
      <c r="X44" s="249"/>
      <c r="Y44" s="250"/>
      <c r="Z44" s="250"/>
      <c r="AA44" s="170"/>
      <c r="AB44" s="250"/>
      <c r="AC44" s="250"/>
      <c r="AD44" s="170"/>
      <c r="AE44" s="172"/>
      <c r="AF44" s="172"/>
      <c r="AG44" s="170"/>
      <c r="AH44" s="251"/>
      <c r="AI44" s="251"/>
      <c r="AJ44" s="170"/>
    </row>
    <row r="45" spans="1:36" s="175" customFormat="1" ht="19.5" customHeight="1">
      <c r="A45" s="325"/>
      <c r="B45" s="333" t="s">
        <v>177</v>
      </c>
      <c r="C45" s="333"/>
      <c r="D45" s="333"/>
      <c r="E45" s="350">
        <f aca="true" t="shared" si="5" ref="E45:U45">SUM(E42:E44)</f>
        <v>327</v>
      </c>
      <c r="F45" s="350">
        <f t="shared" si="5"/>
        <v>170</v>
      </c>
      <c r="G45" s="350">
        <f t="shared" si="5"/>
        <v>1566</v>
      </c>
      <c r="H45" s="350">
        <f t="shared" si="5"/>
        <v>0</v>
      </c>
      <c r="I45" s="350">
        <f t="shared" si="5"/>
        <v>0</v>
      </c>
      <c r="J45" s="350">
        <f t="shared" si="5"/>
        <v>0</v>
      </c>
      <c r="K45" s="350">
        <f t="shared" si="5"/>
        <v>0</v>
      </c>
      <c r="L45" s="350">
        <f t="shared" si="5"/>
        <v>0</v>
      </c>
      <c r="M45" s="350">
        <f t="shared" si="5"/>
        <v>0</v>
      </c>
      <c r="N45" s="350">
        <f t="shared" si="5"/>
        <v>180</v>
      </c>
      <c r="O45" s="350">
        <f t="shared" si="5"/>
        <v>0</v>
      </c>
      <c r="P45" s="350">
        <f t="shared" si="5"/>
        <v>0</v>
      </c>
      <c r="Q45" s="350">
        <f t="shared" si="5"/>
        <v>0</v>
      </c>
      <c r="R45" s="350">
        <f t="shared" si="5"/>
        <v>0</v>
      </c>
      <c r="S45" s="350">
        <f t="shared" si="5"/>
        <v>0</v>
      </c>
      <c r="T45" s="350">
        <f t="shared" si="5"/>
        <v>0</v>
      </c>
      <c r="U45" s="350">
        <f t="shared" si="5"/>
        <v>2243</v>
      </c>
      <c r="V45" s="96"/>
      <c r="W45" s="96"/>
      <c r="X45" s="85"/>
      <c r="Y45" s="93"/>
      <c r="Z45" s="93"/>
      <c r="AA45" s="91"/>
      <c r="AB45" s="93"/>
      <c r="AC45" s="93"/>
      <c r="AD45" s="91"/>
      <c r="AE45" s="94"/>
      <c r="AF45" s="94"/>
      <c r="AG45" s="91"/>
      <c r="AH45" s="100"/>
      <c r="AI45" s="100"/>
      <c r="AJ45" s="91"/>
    </row>
    <row r="46" spans="1:36" ht="19.5" customHeight="1">
      <c r="A46" s="162"/>
      <c r="B46" s="330"/>
      <c r="C46" s="330"/>
      <c r="D46" s="330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7"/>
      <c r="V46" s="96"/>
      <c r="W46" s="96"/>
      <c r="X46" s="87"/>
      <c r="Y46" s="89"/>
      <c r="Z46" s="89"/>
      <c r="AA46" s="91"/>
      <c r="AB46" s="90"/>
      <c r="AC46" s="90"/>
      <c r="AD46" s="91"/>
      <c r="AE46" s="90"/>
      <c r="AF46" s="92"/>
      <c r="AG46" s="91"/>
      <c r="AH46" s="90"/>
      <c r="AI46" s="90"/>
      <c r="AJ46" s="91"/>
    </row>
    <row r="47" spans="1:36" ht="19.5" customHeight="1">
      <c r="A47" s="165" t="s">
        <v>17</v>
      </c>
      <c r="B47" s="133" t="s">
        <v>178</v>
      </c>
      <c r="C47" s="133"/>
      <c r="D47" s="133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7"/>
      <c r="V47" s="96"/>
      <c r="W47" s="96"/>
      <c r="X47" s="87"/>
      <c r="Y47" s="89"/>
      <c r="Z47" s="89"/>
      <c r="AA47" s="91"/>
      <c r="AB47" s="90"/>
      <c r="AC47" s="90"/>
      <c r="AD47" s="91"/>
      <c r="AE47" s="90"/>
      <c r="AF47" s="92"/>
      <c r="AG47" s="91"/>
      <c r="AH47" s="90"/>
      <c r="AI47" s="90"/>
      <c r="AJ47" s="91"/>
    </row>
    <row r="48" spans="1:36" ht="19.5" customHeight="1">
      <c r="A48" s="162" t="s">
        <v>532</v>
      </c>
      <c r="B48" s="131" t="s">
        <v>533</v>
      </c>
      <c r="C48" s="131" t="s">
        <v>281</v>
      </c>
      <c r="D48" s="131"/>
      <c r="E48" s="344"/>
      <c r="F48" s="344"/>
      <c r="G48" s="344">
        <v>99</v>
      </c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7">
        <f aca="true" t="shared" si="6" ref="U48:U55">SUM(E48:T48)</f>
        <v>99</v>
      </c>
      <c r="V48" s="96"/>
      <c r="W48" s="96"/>
      <c r="X48" s="87"/>
      <c r="Y48" s="89"/>
      <c r="Z48" s="89"/>
      <c r="AA48" s="91"/>
      <c r="AB48" s="90"/>
      <c r="AC48" s="90"/>
      <c r="AD48" s="91"/>
      <c r="AE48" s="90"/>
      <c r="AF48" s="92"/>
      <c r="AG48" s="91"/>
      <c r="AH48" s="90"/>
      <c r="AI48" s="90"/>
      <c r="AJ48" s="91"/>
    </row>
    <row r="49" spans="1:36" ht="19.5" customHeight="1">
      <c r="A49" s="162" t="s">
        <v>412</v>
      </c>
      <c r="B49" s="329" t="s">
        <v>385</v>
      </c>
      <c r="C49" s="131" t="s">
        <v>281</v>
      </c>
      <c r="D49" s="131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7">
        <f t="shared" si="6"/>
        <v>0</v>
      </c>
      <c r="V49" s="96"/>
      <c r="W49" s="96"/>
      <c r="X49" s="87"/>
      <c r="Y49" s="89"/>
      <c r="Z49" s="89"/>
      <c r="AA49" s="91"/>
      <c r="AB49" s="90"/>
      <c r="AC49" s="90"/>
      <c r="AD49" s="91"/>
      <c r="AE49" s="90"/>
      <c r="AF49" s="92"/>
      <c r="AG49" s="91"/>
      <c r="AH49" s="90"/>
      <c r="AI49" s="90"/>
      <c r="AJ49" s="91"/>
    </row>
    <row r="50" spans="1:36" ht="19.5" customHeight="1">
      <c r="A50" s="162" t="s">
        <v>259</v>
      </c>
      <c r="B50" s="131" t="s">
        <v>410</v>
      </c>
      <c r="C50" s="131" t="s">
        <v>281</v>
      </c>
      <c r="D50" s="131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7">
        <f t="shared" si="6"/>
        <v>0</v>
      </c>
      <c r="V50" s="96"/>
      <c r="W50" s="96"/>
      <c r="X50" s="87"/>
      <c r="Y50" s="89"/>
      <c r="Z50" s="89"/>
      <c r="AA50" s="91"/>
      <c r="AB50" s="90"/>
      <c r="AC50" s="90"/>
      <c r="AD50" s="91"/>
      <c r="AE50" s="90"/>
      <c r="AF50" s="92"/>
      <c r="AG50" s="91"/>
      <c r="AH50" s="90"/>
      <c r="AI50" s="90"/>
      <c r="AJ50" s="91"/>
    </row>
    <row r="51" spans="1:36" ht="19.5" customHeight="1">
      <c r="A51" s="162" t="s">
        <v>260</v>
      </c>
      <c r="B51" s="131" t="s">
        <v>261</v>
      </c>
      <c r="C51" s="131" t="s">
        <v>281</v>
      </c>
      <c r="D51" s="131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7">
        <f t="shared" si="6"/>
        <v>0</v>
      </c>
      <c r="V51" s="96"/>
      <c r="W51" s="96"/>
      <c r="X51" s="87"/>
      <c r="Y51" s="89"/>
      <c r="Z51" s="89"/>
      <c r="AA51" s="91"/>
      <c r="AB51" s="90"/>
      <c r="AC51" s="90"/>
      <c r="AD51" s="91"/>
      <c r="AE51" s="90"/>
      <c r="AF51" s="92"/>
      <c r="AG51" s="91"/>
      <c r="AH51" s="90"/>
      <c r="AI51" s="90"/>
      <c r="AJ51" s="91"/>
    </row>
    <row r="52" spans="1:36" ht="19.5" customHeight="1">
      <c r="A52" s="162" t="s">
        <v>262</v>
      </c>
      <c r="B52" s="131" t="s">
        <v>411</v>
      </c>
      <c r="C52" s="131" t="s">
        <v>281</v>
      </c>
      <c r="D52" s="131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7">
        <f t="shared" si="6"/>
        <v>0</v>
      </c>
      <c r="V52" s="96"/>
      <c r="W52" s="96"/>
      <c r="X52" s="87"/>
      <c r="Y52" s="89"/>
      <c r="Z52" s="89"/>
      <c r="AA52" s="91"/>
      <c r="AB52" s="90"/>
      <c r="AC52" s="90"/>
      <c r="AD52" s="91"/>
      <c r="AE52" s="90"/>
      <c r="AF52" s="92"/>
      <c r="AG52" s="91"/>
      <c r="AH52" s="90"/>
      <c r="AI52" s="90"/>
      <c r="AJ52" s="91"/>
    </row>
    <row r="53" spans="1:36" ht="19.5" customHeight="1">
      <c r="A53" s="102">
        <v>107051</v>
      </c>
      <c r="B53" s="330" t="s">
        <v>71</v>
      </c>
      <c r="C53" s="330" t="s">
        <v>281</v>
      </c>
      <c r="D53" s="330"/>
      <c r="E53" s="344"/>
      <c r="F53" s="344"/>
      <c r="G53" s="344">
        <v>2014</v>
      </c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7">
        <f t="shared" si="6"/>
        <v>2014</v>
      </c>
      <c r="V53" s="96"/>
      <c r="W53" s="96"/>
      <c r="X53" s="87"/>
      <c r="Y53" s="90"/>
      <c r="Z53" s="90"/>
      <c r="AA53" s="91"/>
      <c r="AB53" s="90"/>
      <c r="AC53" s="90"/>
      <c r="AD53" s="91"/>
      <c r="AE53" s="90"/>
      <c r="AF53" s="92"/>
      <c r="AG53" s="91"/>
      <c r="AH53" s="91"/>
      <c r="AI53" s="91"/>
      <c r="AJ53" s="91"/>
    </row>
    <row r="54" spans="1:36" ht="19.5" customHeight="1">
      <c r="A54" s="161" t="s">
        <v>497</v>
      </c>
      <c r="B54" s="329" t="s">
        <v>490</v>
      </c>
      <c r="C54" s="339" t="s">
        <v>281</v>
      </c>
      <c r="D54" s="339">
        <v>1</v>
      </c>
      <c r="E54" s="355">
        <v>1916</v>
      </c>
      <c r="F54" s="355">
        <v>522</v>
      </c>
      <c r="G54" s="355">
        <v>911</v>
      </c>
      <c r="H54" s="355"/>
      <c r="I54" s="355"/>
      <c r="J54" s="355"/>
      <c r="K54" s="355"/>
      <c r="L54" s="355"/>
      <c r="M54" s="355"/>
      <c r="N54" s="355">
        <v>531</v>
      </c>
      <c r="O54" s="355"/>
      <c r="P54" s="355"/>
      <c r="Q54" s="355"/>
      <c r="R54" s="355"/>
      <c r="S54" s="355"/>
      <c r="T54" s="355"/>
      <c r="U54" s="347">
        <f t="shared" si="6"/>
        <v>3880</v>
      </c>
      <c r="V54" s="96"/>
      <c r="W54" s="96"/>
      <c r="X54" s="87"/>
      <c r="Y54" s="90"/>
      <c r="Z54" s="90"/>
      <c r="AA54" s="91"/>
      <c r="AB54" s="90"/>
      <c r="AC54" s="90"/>
      <c r="AD54" s="91"/>
      <c r="AE54" s="90"/>
      <c r="AF54" s="92"/>
      <c r="AG54" s="91"/>
      <c r="AH54" s="91"/>
      <c r="AI54" s="91"/>
      <c r="AJ54" s="91"/>
    </row>
    <row r="55" spans="1:36" s="174" customFormat="1" ht="19.5" customHeight="1">
      <c r="A55" s="328">
        <v>107060</v>
      </c>
      <c r="B55" s="331" t="s">
        <v>413</v>
      </c>
      <c r="C55" s="340" t="s">
        <v>281</v>
      </c>
      <c r="D55" s="340"/>
      <c r="E55" s="356"/>
      <c r="F55" s="356"/>
      <c r="G55" s="356"/>
      <c r="H55" s="356">
        <v>1747</v>
      </c>
      <c r="I55" s="356"/>
      <c r="J55" s="356"/>
      <c r="K55" s="356">
        <v>300</v>
      </c>
      <c r="L55" s="356"/>
      <c r="M55" s="356"/>
      <c r="N55" s="356"/>
      <c r="O55" s="356"/>
      <c r="P55" s="356"/>
      <c r="Q55" s="356"/>
      <c r="R55" s="356"/>
      <c r="S55" s="356"/>
      <c r="T55" s="356"/>
      <c r="U55" s="347">
        <f t="shared" si="6"/>
        <v>2047</v>
      </c>
      <c r="V55" s="168"/>
      <c r="W55" s="168"/>
      <c r="X55" s="168"/>
      <c r="Y55" s="171"/>
      <c r="Z55" s="171"/>
      <c r="AA55" s="170"/>
      <c r="AB55" s="171"/>
      <c r="AC55" s="171"/>
      <c r="AD55" s="170"/>
      <c r="AE55" s="171"/>
      <c r="AF55" s="252"/>
      <c r="AG55" s="170"/>
      <c r="AH55" s="171"/>
      <c r="AI55" s="171"/>
      <c r="AJ55" s="170"/>
    </row>
    <row r="56" spans="1:36" ht="19.5" customHeight="1">
      <c r="A56" s="103"/>
      <c r="B56" s="337" t="s">
        <v>180</v>
      </c>
      <c r="C56" s="337"/>
      <c r="D56" s="354">
        <f aca="true" t="shared" si="7" ref="D56:U56">SUM(D48:D55)</f>
        <v>1</v>
      </c>
      <c r="E56" s="354">
        <f t="shared" si="7"/>
        <v>1916</v>
      </c>
      <c r="F56" s="354">
        <f t="shared" si="7"/>
        <v>522</v>
      </c>
      <c r="G56" s="354">
        <f t="shared" si="7"/>
        <v>3024</v>
      </c>
      <c r="H56" s="354">
        <f t="shared" si="7"/>
        <v>1747</v>
      </c>
      <c r="I56" s="354">
        <f t="shared" si="7"/>
        <v>0</v>
      </c>
      <c r="J56" s="354">
        <f t="shared" si="7"/>
        <v>0</v>
      </c>
      <c r="K56" s="354">
        <f t="shared" si="7"/>
        <v>300</v>
      </c>
      <c r="L56" s="354">
        <f t="shared" si="7"/>
        <v>0</v>
      </c>
      <c r="M56" s="354">
        <f t="shared" si="7"/>
        <v>0</v>
      </c>
      <c r="N56" s="354">
        <f t="shared" si="7"/>
        <v>531</v>
      </c>
      <c r="O56" s="354">
        <f t="shared" si="7"/>
        <v>0</v>
      </c>
      <c r="P56" s="354">
        <f t="shared" si="7"/>
        <v>0</v>
      </c>
      <c r="Q56" s="354">
        <f t="shared" si="7"/>
        <v>0</v>
      </c>
      <c r="R56" s="354">
        <f t="shared" si="7"/>
        <v>0</v>
      </c>
      <c r="S56" s="354">
        <f t="shared" si="7"/>
        <v>0</v>
      </c>
      <c r="T56" s="354">
        <f t="shared" si="7"/>
        <v>0</v>
      </c>
      <c r="U56" s="354">
        <f t="shared" si="7"/>
        <v>8040</v>
      </c>
      <c r="V56" s="87"/>
      <c r="W56" s="87"/>
      <c r="X56" s="87"/>
      <c r="Y56" s="90"/>
      <c r="Z56" s="90"/>
      <c r="AA56" s="91"/>
      <c r="AB56" s="90"/>
      <c r="AC56" s="90"/>
      <c r="AD56" s="91"/>
      <c r="AE56" s="90"/>
      <c r="AF56" s="92"/>
      <c r="AG56" s="91"/>
      <c r="AH56" s="90"/>
      <c r="AI56" s="90"/>
      <c r="AJ56" s="91"/>
    </row>
    <row r="57" spans="1:36" s="174" customFormat="1" ht="19.5" customHeight="1">
      <c r="A57" s="295" t="s">
        <v>194</v>
      </c>
      <c r="B57" s="333" t="s">
        <v>195</v>
      </c>
      <c r="C57" s="341"/>
      <c r="D57" s="341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>
        <f>SUM(E57:T57)</f>
        <v>0</v>
      </c>
      <c r="V57" s="168"/>
      <c r="W57" s="168"/>
      <c r="X57" s="248"/>
      <c r="Y57" s="169"/>
      <c r="Z57" s="169"/>
      <c r="AA57" s="169"/>
      <c r="AB57" s="171"/>
      <c r="AC57" s="171"/>
      <c r="AD57" s="171"/>
      <c r="AE57" s="171"/>
      <c r="AF57" s="171"/>
      <c r="AG57" s="171"/>
      <c r="AH57" s="171"/>
      <c r="AI57" s="171"/>
      <c r="AJ57" s="171"/>
    </row>
    <row r="58" spans="1:36" s="174" customFormat="1" ht="19.5" customHeight="1">
      <c r="A58" s="326"/>
      <c r="B58" s="342" t="s">
        <v>82</v>
      </c>
      <c r="C58" s="342"/>
      <c r="D58" s="357">
        <f aca="true" t="shared" si="8" ref="D58:U58">SUM(D10,D18,D23,D31,D39,D45,D56,D57)</f>
        <v>16</v>
      </c>
      <c r="E58" s="357">
        <f t="shared" si="8"/>
        <v>7136</v>
      </c>
      <c r="F58" s="357">
        <f t="shared" si="8"/>
        <v>1518</v>
      </c>
      <c r="G58" s="357">
        <f t="shared" si="8"/>
        <v>13680</v>
      </c>
      <c r="H58" s="357">
        <f t="shared" si="8"/>
        <v>1747</v>
      </c>
      <c r="I58" s="357">
        <f t="shared" si="8"/>
        <v>0</v>
      </c>
      <c r="J58" s="357">
        <f t="shared" si="8"/>
        <v>496</v>
      </c>
      <c r="K58" s="357">
        <f t="shared" si="8"/>
        <v>300</v>
      </c>
      <c r="L58" s="357">
        <f t="shared" si="8"/>
        <v>120</v>
      </c>
      <c r="M58" s="357">
        <f t="shared" si="8"/>
        <v>1500</v>
      </c>
      <c r="N58" s="357">
        <f t="shared" si="8"/>
        <v>861</v>
      </c>
      <c r="O58" s="357">
        <f t="shared" si="8"/>
        <v>1230</v>
      </c>
      <c r="P58" s="357">
        <f t="shared" si="8"/>
        <v>0</v>
      </c>
      <c r="Q58" s="357">
        <f t="shared" si="8"/>
        <v>0</v>
      </c>
      <c r="R58" s="357">
        <f t="shared" si="8"/>
        <v>0</v>
      </c>
      <c r="S58" s="357">
        <f t="shared" si="8"/>
        <v>0</v>
      </c>
      <c r="T58" s="357">
        <f t="shared" si="8"/>
        <v>0</v>
      </c>
      <c r="U58" s="357">
        <f t="shared" si="8"/>
        <v>28588</v>
      </c>
      <c r="V58" s="168"/>
      <c r="W58" s="168"/>
      <c r="X58" s="248"/>
      <c r="Y58" s="169"/>
      <c r="Z58" s="169"/>
      <c r="AA58" s="169"/>
      <c r="AB58" s="171"/>
      <c r="AC58" s="171"/>
      <c r="AD58" s="171"/>
      <c r="AE58" s="171"/>
      <c r="AF58" s="171"/>
      <c r="AG58" s="171"/>
      <c r="AH58" s="171"/>
      <c r="AI58" s="171"/>
      <c r="AJ58" s="171"/>
    </row>
    <row r="59" spans="1:36" ht="19.5" customHeight="1">
      <c r="A59" s="82"/>
      <c r="B59" s="335"/>
      <c r="C59" s="335"/>
      <c r="D59" s="335"/>
      <c r="E59" s="347"/>
      <c r="F59" s="347"/>
      <c r="G59" s="347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47"/>
      <c r="V59" s="87"/>
      <c r="W59" s="87"/>
      <c r="X59" s="88"/>
      <c r="Y59" s="89"/>
      <c r="Z59" s="89"/>
      <c r="AA59" s="89"/>
      <c r="AB59" s="90"/>
      <c r="AC59" s="90"/>
      <c r="AD59" s="90"/>
      <c r="AE59" s="90"/>
      <c r="AF59" s="90"/>
      <c r="AG59" s="90"/>
      <c r="AH59" s="90"/>
      <c r="AI59" s="90"/>
      <c r="AJ59" s="90"/>
    </row>
    <row r="60" spans="1:36" s="296" customFormat="1" ht="24.75" customHeight="1">
      <c r="A60" s="327"/>
      <c r="B60" s="343" t="s">
        <v>196</v>
      </c>
      <c r="C60" s="343"/>
      <c r="D60" s="444">
        <f>SUM(D58)</f>
        <v>16</v>
      </c>
      <c r="E60" s="444">
        <f aca="true" t="shared" si="9" ref="E60:U60">SUM(E58)</f>
        <v>7136</v>
      </c>
      <c r="F60" s="444">
        <f t="shared" si="9"/>
        <v>1518</v>
      </c>
      <c r="G60" s="444">
        <f t="shared" si="9"/>
        <v>13680</v>
      </c>
      <c r="H60" s="444">
        <f t="shared" si="9"/>
        <v>1747</v>
      </c>
      <c r="I60" s="444">
        <f t="shared" si="9"/>
        <v>0</v>
      </c>
      <c r="J60" s="444">
        <f t="shared" si="9"/>
        <v>496</v>
      </c>
      <c r="K60" s="444">
        <f t="shared" si="9"/>
        <v>300</v>
      </c>
      <c r="L60" s="444">
        <f t="shared" si="9"/>
        <v>120</v>
      </c>
      <c r="M60" s="444">
        <f t="shared" si="9"/>
        <v>1500</v>
      </c>
      <c r="N60" s="444">
        <f t="shared" si="9"/>
        <v>861</v>
      </c>
      <c r="O60" s="444">
        <f t="shared" si="9"/>
        <v>1230</v>
      </c>
      <c r="P60" s="444">
        <f t="shared" si="9"/>
        <v>0</v>
      </c>
      <c r="Q60" s="444">
        <f t="shared" si="9"/>
        <v>0</v>
      </c>
      <c r="R60" s="444">
        <f t="shared" si="9"/>
        <v>0</v>
      </c>
      <c r="S60" s="444">
        <f t="shared" si="9"/>
        <v>0</v>
      </c>
      <c r="T60" s="444">
        <f t="shared" si="9"/>
        <v>0</v>
      </c>
      <c r="U60" s="444">
        <f t="shared" si="9"/>
        <v>28588</v>
      </c>
      <c r="V60" s="302"/>
      <c r="W60" s="302"/>
      <c r="X60" s="303"/>
      <c r="Y60" s="301"/>
      <c r="Z60" s="301"/>
      <c r="AA60" s="300"/>
      <c r="AB60" s="301"/>
      <c r="AC60" s="301"/>
      <c r="AD60" s="300"/>
      <c r="AE60" s="301"/>
      <c r="AF60" s="301"/>
      <c r="AG60" s="300"/>
      <c r="AH60" s="300"/>
      <c r="AI60" s="301"/>
      <c r="AJ60" s="300"/>
    </row>
    <row r="61" spans="2:21" ht="24.75" customHeight="1">
      <c r="B61" s="97"/>
      <c r="C61" s="315"/>
      <c r="D61" s="315"/>
      <c r="E61" s="30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</row>
    <row r="62" ht="13.5" customHeight="1"/>
    <row r="63" spans="2:6" ht="13.5" customHeight="1">
      <c r="B63" s="118"/>
      <c r="C63" s="317"/>
      <c r="D63" s="317"/>
      <c r="E63" s="118"/>
      <c r="F63" s="118"/>
    </row>
    <row r="64" ht="13.5" customHeight="1"/>
    <row r="65" ht="13.5" customHeight="1"/>
    <row r="66" ht="13.5" customHeight="1"/>
  </sheetData>
  <sheetProtection/>
  <mergeCells count="17">
    <mergeCell ref="N1:N2"/>
    <mergeCell ref="P1:S1"/>
    <mergeCell ref="T1:T2"/>
    <mergeCell ref="O1:O2"/>
    <mergeCell ref="AH1:AJ1"/>
    <mergeCell ref="AB1:AD1"/>
    <mergeCell ref="AE1:AG1"/>
    <mergeCell ref="U1:U2"/>
    <mergeCell ref="Y1:AA1"/>
    <mergeCell ref="I1:M1"/>
    <mergeCell ref="H1:H2"/>
    <mergeCell ref="A1:A2"/>
    <mergeCell ref="B1:B2"/>
    <mergeCell ref="E1:E2"/>
    <mergeCell ref="F1:F2"/>
    <mergeCell ref="G1:G2"/>
    <mergeCell ref="D1:D2"/>
  </mergeCells>
  <printOptions horizontalCentered="1"/>
  <pageMargins left="0.1968503937007874" right="0.2362204724409449" top="0.9448818897637796" bottom="0.1968503937007874" header="0.31496062992125984" footer="0.1968503937007874"/>
  <pageSetup horizontalDpi="600" verticalDpi="600" orientation="landscape" paperSize="9" scale="38" r:id="rId1"/>
  <headerFooter alignWithMargins="0">
    <oddHeader>&amp;C&amp;"Garamond,Félkövér"&amp;12.../2016. (II....) számú költségvetési rendelethez
ZALAMERENYE KÖZSÉG ÖNKORMÁNYZATA 
2016. ÉVI KIADÁSI ELŐIRÁNYZATAI 
 &amp;R&amp;A
&amp;P.oldal
1000.-Ft-ban
</oddHeader>
  </headerFooter>
  <rowBreaks count="1" manualBreakCount="1">
    <brk id="60" max="20" man="1"/>
  </rowBreaks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zoomScaleSheetLayoutView="100" workbookViewId="0" topLeftCell="B10">
      <selection activeCell="F22" sqref="F22"/>
    </sheetView>
  </sheetViews>
  <sheetFormatPr defaultColWidth="11.375" defaultRowHeight="12.75"/>
  <cols>
    <col min="1" max="1" width="5.625" style="5" customWidth="1"/>
    <col min="2" max="2" width="73.875" style="5" customWidth="1"/>
    <col min="3" max="6" width="12.00390625" style="5" customWidth="1"/>
    <col min="7" max="16384" width="11.375" style="5" customWidth="1"/>
  </cols>
  <sheetData>
    <row r="1" spans="1:6" ht="19.5" customHeight="1">
      <c r="A1" s="201" t="s">
        <v>15</v>
      </c>
      <c r="B1" s="202" t="s">
        <v>14</v>
      </c>
      <c r="C1" s="525" t="s">
        <v>517</v>
      </c>
      <c r="D1" s="525" t="s">
        <v>424</v>
      </c>
      <c r="E1" s="525" t="s">
        <v>425</v>
      </c>
      <c r="F1" s="525" t="s">
        <v>518</v>
      </c>
    </row>
    <row r="2" spans="1:6" ht="19.5" customHeight="1">
      <c r="A2" s="203"/>
      <c r="B2" s="204"/>
      <c r="C2" s="526"/>
      <c r="D2" s="526"/>
      <c r="E2" s="526"/>
      <c r="F2" s="526"/>
    </row>
    <row r="3" spans="1:8" ht="30" customHeight="1">
      <c r="A3" s="13"/>
      <c r="B3" s="288" t="s">
        <v>294</v>
      </c>
      <c r="C3" s="14"/>
      <c r="D3" s="14"/>
      <c r="E3" s="204"/>
      <c r="F3" s="14"/>
      <c r="G3" s="15"/>
      <c r="H3" s="15"/>
    </row>
    <row r="4" spans="1:6" ht="24.75" customHeight="1">
      <c r="A4" s="9" t="s">
        <v>91</v>
      </c>
      <c r="B4" s="238" t="s">
        <v>93</v>
      </c>
      <c r="C4" s="10"/>
      <c r="D4" s="7"/>
      <c r="E4" s="14"/>
      <c r="F4" s="7"/>
    </row>
    <row r="5" spans="1:6" ht="24.75" customHeight="1">
      <c r="A5" s="9" t="s">
        <v>2</v>
      </c>
      <c r="B5" s="9" t="s">
        <v>121</v>
      </c>
      <c r="C5" s="10"/>
      <c r="D5" s="7"/>
      <c r="E5" s="7"/>
      <c r="F5" s="7"/>
    </row>
    <row r="6" spans="1:6" ht="24.75" customHeight="1">
      <c r="A6" s="9"/>
      <c r="B6" s="11" t="s">
        <v>479</v>
      </c>
      <c r="C6" s="408">
        <v>70</v>
      </c>
      <c r="D6" s="76">
        <v>70</v>
      </c>
      <c r="E6" s="76">
        <v>70</v>
      </c>
      <c r="F6" s="76">
        <v>70</v>
      </c>
    </row>
    <row r="7" spans="1:6" ht="24.75" customHeight="1">
      <c r="A7" s="9"/>
      <c r="B7" s="11" t="s">
        <v>426</v>
      </c>
      <c r="C7" s="408">
        <v>164</v>
      </c>
      <c r="D7" s="76">
        <v>140</v>
      </c>
      <c r="E7" s="76">
        <v>140</v>
      </c>
      <c r="F7" s="76">
        <v>140</v>
      </c>
    </row>
    <row r="8" spans="1:6" ht="24.75" customHeight="1">
      <c r="A8" s="9"/>
      <c r="B8" s="113" t="s">
        <v>265</v>
      </c>
      <c r="C8" s="408">
        <v>159</v>
      </c>
      <c r="D8" s="76">
        <v>216</v>
      </c>
      <c r="E8" s="76">
        <v>216</v>
      </c>
      <c r="F8" s="76">
        <v>216</v>
      </c>
    </row>
    <row r="9" spans="1:6" ht="24.75" customHeight="1">
      <c r="A9" s="114"/>
      <c r="B9" s="11" t="s">
        <v>508</v>
      </c>
      <c r="C9" s="200">
        <v>70</v>
      </c>
      <c r="D9" s="76">
        <v>70</v>
      </c>
      <c r="E9" s="76">
        <v>70</v>
      </c>
      <c r="F9" s="76">
        <v>70</v>
      </c>
    </row>
    <row r="10" spans="1:6" ht="24.75" customHeight="1">
      <c r="A10" s="114"/>
      <c r="B10" s="238" t="s">
        <v>124</v>
      </c>
      <c r="C10" s="129">
        <f>SUM(C6:C9)</f>
        <v>463</v>
      </c>
      <c r="D10" s="129">
        <f>SUM(D6:D9)</f>
        <v>496</v>
      </c>
      <c r="E10" s="129">
        <f>SUM(E6:E9)</f>
        <v>496</v>
      </c>
      <c r="F10" s="129">
        <f>SUM(F6:F9)</f>
        <v>496</v>
      </c>
    </row>
    <row r="11" spans="1:6" ht="24.75" customHeight="1">
      <c r="A11" s="239" t="s">
        <v>4</v>
      </c>
      <c r="B11" s="6" t="s">
        <v>480</v>
      </c>
      <c r="C11" s="76"/>
      <c r="D11" s="76"/>
      <c r="E11" s="129"/>
      <c r="F11" s="76"/>
    </row>
    <row r="12" spans="1:6" ht="24.75" customHeight="1">
      <c r="A12" s="112"/>
      <c r="B12" s="11" t="s">
        <v>534</v>
      </c>
      <c r="C12" s="76">
        <v>20</v>
      </c>
      <c r="D12" s="76">
        <v>120</v>
      </c>
      <c r="E12" s="76">
        <v>120</v>
      </c>
      <c r="F12" s="76">
        <v>120</v>
      </c>
    </row>
    <row r="13" spans="1:6" ht="24.75" customHeight="1">
      <c r="A13" s="11"/>
      <c r="B13" s="240" t="s">
        <v>125</v>
      </c>
      <c r="C13" s="129">
        <f>SUM(C12:C12)</f>
        <v>20</v>
      </c>
      <c r="D13" s="129">
        <f>SUM(D12:D12)</f>
        <v>120</v>
      </c>
      <c r="E13" s="129">
        <f>SUM(E12:E12)</f>
        <v>120</v>
      </c>
      <c r="F13" s="129">
        <f>SUM(F12:F12)</f>
        <v>120</v>
      </c>
    </row>
    <row r="14" spans="1:6" ht="24.75" customHeight="1">
      <c r="A14" s="11" t="s">
        <v>334</v>
      </c>
      <c r="B14" s="238" t="s">
        <v>427</v>
      </c>
      <c r="C14" s="129"/>
      <c r="D14" s="129"/>
      <c r="E14" s="129"/>
      <c r="F14" s="129"/>
    </row>
    <row r="15" spans="1:6" ht="24.75" customHeight="1">
      <c r="A15" s="11"/>
      <c r="B15" s="289" t="s">
        <v>335</v>
      </c>
      <c r="C15" s="290">
        <v>150</v>
      </c>
      <c r="D15" s="290">
        <v>300</v>
      </c>
      <c r="E15" s="409">
        <v>300</v>
      </c>
      <c r="F15" s="290">
        <v>300</v>
      </c>
    </row>
    <row r="16" spans="1:6" ht="24.75" customHeight="1">
      <c r="A16" s="11"/>
      <c r="B16" s="238" t="s">
        <v>336</v>
      </c>
      <c r="C16" s="77">
        <f>SUM(C15)</f>
        <v>150</v>
      </c>
      <c r="D16" s="129">
        <f>SUM(D15)</f>
        <v>300</v>
      </c>
      <c r="E16" s="129">
        <f>SUM(E15)</f>
        <v>300</v>
      </c>
      <c r="F16" s="129">
        <f>SUM(F15)</f>
        <v>300</v>
      </c>
    </row>
    <row r="17" spans="1:6" ht="24.75" customHeight="1">
      <c r="A17" s="11"/>
      <c r="B17" s="238" t="s">
        <v>443</v>
      </c>
      <c r="C17" s="77"/>
      <c r="D17" s="129">
        <v>0</v>
      </c>
      <c r="E17" s="129"/>
      <c r="F17" s="129"/>
    </row>
    <row r="18" spans="1:6" ht="24.75" customHeight="1">
      <c r="A18" s="6" t="s">
        <v>6</v>
      </c>
      <c r="B18" s="9" t="s">
        <v>428</v>
      </c>
      <c r="C18" s="129">
        <v>2142</v>
      </c>
      <c r="D18" s="129">
        <v>1500</v>
      </c>
      <c r="E18" s="129">
        <v>1500</v>
      </c>
      <c r="F18" s="129">
        <v>1500</v>
      </c>
    </row>
    <row r="19" spans="1:6" ht="24.75" customHeight="1">
      <c r="A19" s="11"/>
      <c r="B19" s="9" t="s">
        <v>293</v>
      </c>
      <c r="C19" s="129">
        <f>C10+C13+C18+C17+C15</f>
        <v>2775</v>
      </c>
      <c r="D19" s="129">
        <f>D10+D13+D18+D17+D15</f>
        <v>2416</v>
      </c>
      <c r="E19" s="129">
        <f>E10+E13+E18</f>
        <v>2116</v>
      </c>
      <c r="F19" s="129">
        <f>F10+F13+F18</f>
        <v>2116</v>
      </c>
    </row>
    <row r="20" spans="1:6" ht="30" customHeight="1">
      <c r="A20" s="6" t="s">
        <v>122</v>
      </c>
      <c r="B20" s="288" t="s">
        <v>123</v>
      </c>
      <c r="C20" s="77"/>
      <c r="D20" s="77"/>
      <c r="E20" s="129"/>
      <c r="F20" s="77"/>
    </row>
    <row r="21" spans="1:6" ht="24.75" customHeight="1">
      <c r="A21" s="6" t="s">
        <v>4</v>
      </c>
      <c r="B21" s="238" t="s">
        <v>498</v>
      </c>
      <c r="C21" s="77">
        <v>879</v>
      </c>
      <c r="D21" s="77">
        <v>0</v>
      </c>
      <c r="E21" s="77">
        <v>0</v>
      </c>
      <c r="F21" s="77">
        <v>0</v>
      </c>
    </row>
    <row r="22" spans="1:6" ht="24.75" customHeight="1">
      <c r="A22" s="6"/>
      <c r="B22" s="6" t="s">
        <v>345</v>
      </c>
      <c r="C22" s="77">
        <f>SUM(C21)</f>
        <v>879</v>
      </c>
      <c r="D22" s="77">
        <f>SUM(D21)</f>
        <v>0</v>
      </c>
      <c r="E22" s="77">
        <f>SUM(E21)</f>
        <v>0</v>
      </c>
      <c r="F22" s="77">
        <f>SUM(F21)</f>
        <v>0</v>
      </c>
    </row>
    <row r="23" spans="1:6" ht="24.75" customHeight="1">
      <c r="A23" s="6" t="s">
        <v>5</v>
      </c>
      <c r="B23" s="238" t="s">
        <v>445</v>
      </c>
      <c r="C23" s="241"/>
      <c r="D23" s="241"/>
      <c r="E23" s="77"/>
      <c r="F23" s="241"/>
    </row>
    <row r="24" spans="1:6" s="156" customFormat="1" ht="24.75" customHeight="1">
      <c r="A24" s="11"/>
      <c r="B24" s="6" t="s">
        <v>344</v>
      </c>
      <c r="C24" s="77"/>
      <c r="D24" s="77"/>
      <c r="E24" s="77"/>
      <c r="F24" s="77"/>
    </row>
    <row r="25" spans="1:6" s="156" customFormat="1" ht="27" customHeight="1">
      <c r="A25" s="36"/>
      <c r="B25" s="6" t="s">
        <v>444</v>
      </c>
      <c r="C25" s="77">
        <f>C22+C24</f>
        <v>879</v>
      </c>
      <c r="D25" s="77">
        <f>D22+D24</f>
        <v>0</v>
      </c>
      <c r="E25" s="77">
        <f>E22+E24</f>
        <v>0</v>
      </c>
      <c r="F25" s="77">
        <f>F22+F24</f>
        <v>0</v>
      </c>
    </row>
    <row r="26" spans="1:6" s="156" customFormat="1" ht="27" customHeight="1">
      <c r="A26" s="36"/>
      <c r="B26" s="36"/>
      <c r="C26" s="205"/>
      <c r="D26" s="205"/>
      <c r="E26" s="205"/>
      <c r="F26" s="205"/>
    </row>
    <row r="27" spans="1:6" ht="24.75" customHeight="1">
      <c r="A27" s="36"/>
      <c r="B27" s="36"/>
      <c r="C27" s="36"/>
      <c r="D27" s="36"/>
      <c r="E27" s="36"/>
      <c r="F27" s="36"/>
    </row>
    <row r="28" spans="1:6" ht="24.75" customHeight="1">
      <c r="A28" s="36"/>
      <c r="C28" s="36"/>
      <c r="D28" s="36"/>
      <c r="E28" s="36"/>
      <c r="F28" s="36"/>
    </row>
  </sheetData>
  <sheetProtection/>
  <mergeCells count="4">
    <mergeCell ref="E1:E2"/>
    <mergeCell ref="F1:F2"/>
    <mergeCell ref="D1:D2"/>
    <mergeCell ref="C1:C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.../2016. (II....) számú költségvetési rendelethez
ZALAMERENYE KÖZSÉG ÖNKORMÁNYZAT   
EGYÉB MŰKÖDÉSI ÉS EGYÉB FEJLESZTÉSI CÉLÚ KIADÁSAI 
ÁLLAMHÁZTARTÁSON BELÜLRE ÉS KÍVÜLRA 2016.évben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D25"/>
  <sheetViews>
    <sheetView workbookViewId="0" topLeftCell="A10">
      <selection activeCell="C21" sqref="C21:D21"/>
    </sheetView>
  </sheetViews>
  <sheetFormatPr defaultColWidth="9.00390625" defaultRowHeight="12.75"/>
  <cols>
    <col min="1" max="1" width="7.125" style="25" customWidth="1"/>
    <col min="2" max="2" width="65.00390625" style="25" customWidth="1"/>
    <col min="3" max="3" width="19.75390625" style="25" customWidth="1"/>
    <col min="4" max="4" width="17.00390625" style="25" customWidth="1"/>
    <col min="5" max="16384" width="9.125" style="25" customWidth="1"/>
  </cols>
  <sheetData>
    <row r="2" spans="1:4" ht="15" customHeight="1">
      <c r="A2" s="531" t="s">
        <v>59</v>
      </c>
      <c r="B2" s="530" t="s">
        <v>14</v>
      </c>
      <c r="C2" s="532" t="s">
        <v>519</v>
      </c>
      <c r="D2" s="532" t="s">
        <v>520</v>
      </c>
    </row>
    <row r="3" spans="1:4" ht="15" customHeight="1">
      <c r="A3" s="531"/>
      <c r="B3" s="530"/>
      <c r="C3" s="533"/>
      <c r="D3" s="533"/>
    </row>
    <row r="4" spans="1:4" ht="15" customHeight="1">
      <c r="A4" s="531"/>
      <c r="B4" s="530"/>
      <c r="C4" s="533"/>
      <c r="D4" s="533"/>
    </row>
    <row r="5" spans="1:4" ht="15" customHeight="1">
      <c r="A5" s="531"/>
      <c r="B5" s="530"/>
      <c r="C5" s="534"/>
      <c r="D5" s="534"/>
    </row>
    <row r="6" spans="1:4" ht="27.75" customHeight="1">
      <c r="A6" s="527" t="s">
        <v>218</v>
      </c>
      <c r="B6" s="528"/>
      <c r="C6" s="528"/>
      <c r="D6" s="529"/>
    </row>
    <row r="7" spans="1:4" ht="24.75" customHeight="1">
      <c r="A7" s="410" t="s">
        <v>2</v>
      </c>
      <c r="B7" s="195" t="s">
        <v>206</v>
      </c>
      <c r="C7" s="195"/>
      <c r="D7" s="148"/>
    </row>
    <row r="8" spans="1:4" ht="24.75" customHeight="1">
      <c r="A8" s="410"/>
      <c r="B8" s="143" t="s">
        <v>96</v>
      </c>
      <c r="C8" s="148">
        <v>140</v>
      </c>
      <c r="D8" s="148"/>
    </row>
    <row r="9" spans="1:4" ht="24.75" customHeight="1">
      <c r="A9" s="410"/>
      <c r="B9" s="140" t="s">
        <v>207</v>
      </c>
      <c r="C9" s="116">
        <v>70</v>
      </c>
      <c r="D9" s="116"/>
    </row>
    <row r="10" spans="1:4" ht="24.75" customHeight="1">
      <c r="A10" s="410"/>
      <c r="B10" s="141" t="s">
        <v>208</v>
      </c>
      <c r="C10" s="153">
        <f>SUM(C8:C9)</f>
        <v>210</v>
      </c>
      <c r="D10" s="153">
        <f>SUM(D8:D9)</f>
        <v>0</v>
      </c>
    </row>
    <row r="11" spans="1:4" ht="24.75" customHeight="1">
      <c r="A11" s="410" t="s">
        <v>4</v>
      </c>
      <c r="B11" s="141" t="s">
        <v>210</v>
      </c>
      <c r="C11" s="116"/>
      <c r="D11" s="116"/>
    </row>
    <row r="12" spans="1:4" ht="24.75" customHeight="1">
      <c r="A12" s="410"/>
      <c r="B12" s="140" t="s">
        <v>209</v>
      </c>
      <c r="C12" s="116">
        <v>0</v>
      </c>
      <c r="D12" s="116">
        <v>0</v>
      </c>
    </row>
    <row r="13" spans="1:4" ht="24.75" customHeight="1">
      <c r="A13" s="410"/>
      <c r="B13" s="141" t="s">
        <v>211</v>
      </c>
      <c r="C13" s="196">
        <f>SUM(C12)</f>
        <v>0</v>
      </c>
      <c r="D13" s="196">
        <f>SUM(D12)</f>
        <v>0</v>
      </c>
    </row>
    <row r="14" spans="1:4" ht="24.75" customHeight="1">
      <c r="A14" s="410" t="s">
        <v>5</v>
      </c>
      <c r="B14" s="141" t="s">
        <v>212</v>
      </c>
      <c r="C14" s="74"/>
      <c r="D14" s="74"/>
    </row>
    <row r="15" spans="1:4" ht="24.75" customHeight="1">
      <c r="A15" s="410"/>
      <c r="B15" s="140" t="s">
        <v>213</v>
      </c>
      <c r="C15" s="123">
        <v>330</v>
      </c>
      <c r="D15" s="123"/>
    </row>
    <row r="16" spans="1:4" ht="24.75" customHeight="1">
      <c r="A16" s="410"/>
      <c r="B16" s="140" t="s">
        <v>214</v>
      </c>
      <c r="C16" s="123">
        <v>0</v>
      </c>
      <c r="D16" s="123">
        <v>0</v>
      </c>
    </row>
    <row r="17" spans="1:4" ht="24.75" customHeight="1">
      <c r="A17" s="411"/>
      <c r="B17" s="141" t="s">
        <v>212</v>
      </c>
      <c r="C17" s="153">
        <f>SUM(C15:C16)</f>
        <v>330</v>
      </c>
      <c r="D17" s="153">
        <f>SUM(D15:D16)</f>
        <v>0</v>
      </c>
    </row>
    <row r="18" spans="1:4" ht="24.75" customHeight="1">
      <c r="A18" s="410" t="s">
        <v>5</v>
      </c>
      <c r="B18" s="141" t="s">
        <v>215</v>
      </c>
      <c r="C18" s="123"/>
      <c r="D18" s="123"/>
    </row>
    <row r="19" spans="1:4" ht="24.75" customHeight="1">
      <c r="A19" s="411"/>
      <c r="B19" s="141" t="s">
        <v>216</v>
      </c>
      <c r="C19" s="123">
        <v>1181</v>
      </c>
      <c r="D19" s="123"/>
    </row>
    <row r="20" spans="1:4" ht="24.75" customHeight="1">
      <c r="A20" s="411"/>
      <c r="B20" s="141" t="s">
        <v>217</v>
      </c>
      <c r="C20" s="153">
        <v>0</v>
      </c>
      <c r="D20" s="123">
        <v>1747</v>
      </c>
    </row>
    <row r="21" spans="1:4" ht="24.75" customHeight="1">
      <c r="A21" s="139"/>
      <c r="B21" s="142" t="s">
        <v>219</v>
      </c>
      <c r="C21" s="154">
        <f>C10+C13+C17+C20+C19</f>
        <v>1721</v>
      </c>
      <c r="D21" s="154">
        <f>D10+D13+D17+D20+D19</f>
        <v>1747</v>
      </c>
    </row>
    <row r="22" spans="1:4" ht="15.75">
      <c r="A22" s="456"/>
      <c r="B22" s="457" t="s">
        <v>499</v>
      </c>
      <c r="C22" s="457">
        <v>150</v>
      </c>
      <c r="D22" s="457">
        <v>300</v>
      </c>
    </row>
    <row r="24" spans="2:3" ht="12.75">
      <c r="B24" s="197"/>
      <c r="C24" s="197"/>
    </row>
    <row r="25" spans="2:3" ht="12.75">
      <c r="B25" s="197"/>
      <c r="C25" s="197"/>
    </row>
  </sheetData>
  <sheetProtection/>
  <mergeCells count="5">
    <mergeCell ref="A6:D6"/>
    <mergeCell ref="B2:B5"/>
    <mergeCell ref="A2:A5"/>
    <mergeCell ref="D2:D5"/>
    <mergeCell ref="C2:C5"/>
  </mergeCells>
  <printOptions horizontalCentered="1"/>
  <pageMargins left="0.2362204724409449" right="0.2362204724409449" top="1.1023622047244095" bottom="0.1968503937007874" header="0.35433070866141736" footer="0.1968503937007874"/>
  <pageSetup horizontalDpi="600" verticalDpi="600" orientation="landscape" paperSize="9" scale="95" r:id="rId1"/>
  <headerFooter alignWithMargins="0">
    <oddHeader>&amp;C&amp;"Garamond,Félkövér"&amp;14  .../2016. (II....) számú költségvetési rendelethez
Z&amp;12ALAMERENYE KÖZSÉG ÖNKORMÁNYZATA ÁLTAL FOLYÓSÍTOTT 
ELLÁTÁSOK (SZOCIÁLIS) RÉSZLETEZÉSE  2016.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F18"/>
  <sheetViews>
    <sheetView zoomScaleSheetLayoutView="80" workbookViewId="0" topLeftCell="A1">
      <selection activeCell="D11" sqref="D11"/>
    </sheetView>
  </sheetViews>
  <sheetFormatPr defaultColWidth="9.00390625" defaultRowHeight="12.75"/>
  <cols>
    <col min="1" max="1" width="7.125" style="25" customWidth="1"/>
    <col min="2" max="2" width="55.375" style="25" customWidth="1"/>
    <col min="3" max="3" width="12.875" style="25" customWidth="1"/>
    <col min="4" max="5" width="11.625" style="25" customWidth="1"/>
    <col min="6" max="6" width="12.125" style="25" customWidth="1"/>
    <col min="7" max="16384" width="9.125" style="25" customWidth="1"/>
  </cols>
  <sheetData>
    <row r="2" spans="1:6" ht="15" customHeight="1">
      <c r="A2" s="531" t="s">
        <v>59</v>
      </c>
      <c r="B2" s="530" t="s">
        <v>13</v>
      </c>
      <c r="C2" s="532" t="s">
        <v>519</v>
      </c>
      <c r="D2" s="532" t="s">
        <v>516</v>
      </c>
      <c r="E2" s="532" t="s">
        <v>429</v>
      </c>
      <c r="F2" s="532" t="s">
        <v>521</v>
      </c>
    </row>
    <row r="3" spans="1:6" ht="15" customHeight="1">
      <c r="A3" s="531"/>
      <c r="B3" s="530"/>
      <c r="C3" s="535"/>
      <c r="D3" s="533"/>
      <c r="E3" s="533"/>
      <c r="F3" s="533"/>
    </row>
    <row r="4" spans="1:6" ht="15" customHeight="1">
      <c r="A4" s="531"/>
      <c r="B4" s="530"/>
      <c r="C4" s="535"/>
      <c r="D4" s="533"/>
      <c r="E4" s="533"/>
      <c r="F4" s="533"/>
    </row>
    <row r="5" spans="1:6" ht="15" customHeight="1">
      <c r="A5" s="531"/>
      <c r="B5" s="530"/>
      <c r="C5" s="536"/>
      <c r="D5" s="534"/>
      <c r="E5" s="534"/>
      <c r="F5" s="534"/>
    </row>
    <row r="6" spans="1:6" ht="19.5" customHeight="1">
      <c r="A6" s="26"/>
      <c r="B6" s="136" t="s">
        <v>77</v>
      </c>
      <c r="C6" s="54"/>
      <c r="D6" s="26"/>
      <c r="E6" s="26"/>
      <c r="F6" s="26"/>
    </row>
    <row r="7" spans="1:6" ht="19.5" customHeight="1">
      <c r="A7" s="137"/>
      <c r="B7" s="149" t="s">
        <v>78</v>
      </c>
      <c r="C7" s="26"/>
      <c r="D7" s="26"/>
      <c r="E7" s="26"/>
      <c r="F7" s="26"/>
    </row>
    <row r="8" spans="1:6" ht="19.5" customHeight="1">
      <c r="A8" s="413" t="s">
        <v>2</v>
      </c>
      <c r="B8" s="115" t="s">
        <v>541</v>
      </c>
      <c r="C8" s="116">
        <v>0</v>
      </c>
      <c r="D8" s="116">
        <v>180</v>
      </c>
      <c r="E8" s="116"/>
      <c r="F8" s="116"/>
    </row>
    <row r="9" spans="1:6" ht="35.25" customHeight="1">
      <c r="A9" s="413" t="s">
        <v>4</v>
      </c>
      <c r="B9" s="469" t="s">
        <v>542</v>
      </c>
      <c r="C9" s="116"/>
      <c r="D9" s="116">
        <v>531</v>
      </c>
      <c r="E9" s="116"/>
      <c r="F9" s="116"/>
    </row>
    <row r="10" spans="1:6" ht="19.5" customHeight="1">
      <c r="A10" s="413" t="s">
        <v>5</v>
      </c>
      <c r="B10" s="115" t="s">
        <v>543</v>
      </c>
      <c r="C10" s="116"/>
      <c r="D10" s="116">
        <v>150</v>
      </c>
      <c r="E10" s="116"/>
      <c r="F10" s="116"/>
    </row>
    <row r="11" spans="1:6" ht="19.5" customHeight="1">
      <c r="A11" s="413" t="s">
        <v>6</v>
      </c>
      <c r="B11" s="115" t="s">
        <v>500</v>
      </c>
      <c r="C11" s="116">
        <v>758</v>
      </c>
      <c r="D11" s="116"/>
      <c r="E11" s="116"/>
      <c r="F11" s="116"/>
    </row>
    <row r="12" spans="1:6" ht="19.5" customHeight="1">
      <c r="A12" s="414"/>
      <c r="B12" s="243" t="s">
        <v>80</v>
      </c>
      <c r="C12" s="244">
        <f>SUM(C8:C11)</f>
        <v>758</v>
      </c>
      <c r="D12" s="244">
        <f>SUM(D8:D11)</f>
        <v>861</v>
      </c>
      <c r="E12" s="244">
        <f>SUM(E8:E11)</f>
        <v>0</v>
      </c>
      <c r="F12" s="244">
        <f>SUM(F8:F11)</f>
        <v>0</v>
      </c>
    </row>
    <row r="13" spans="1:6" ht="19.5" customHeight="1">
      <c r="A13" s="414" t="s">
        <v>535</v>
      </c>
      <c r="B13" s="243" t="s">
        <v>501</v>
      </c>
      <c r="C13" s="244">
        <v>5</v>
      </c>
      <c r="D13" s="244">
        <v>0</v>
      </c>
      <c r="E13" s="244"/>
      <c r="F13" s="244"/>
    </row>
    <row r="14" spans="1:6" ht="19.5" customHeight="1">
      <c r="A14" s="458"/>
      <c r="B14" s="461" t="s">
        <v>503</v>
      </c>
      <c r="C14" s="459"/>
      <c r="D14" s="459"/>
      <c r="E14" s="459"/>
      <c r="F14" s="459"/>
    </row>
    <row r="15" spans="1:6" ht="19.5" customHeight="1">
      <c r="A15" s="458" t="s">
        <v>536</v>
      </c>
      <c r="B15" s="460" t="s">
        <v>505</v>
      </c>
      <c r="C15" s="459">
        <v>1000</v>
      </c>
      <c r="D15" s="459"/>
      <c r="E15" s="459"/>
      <c r="F15" s="459"/>
    </row>
    <row r="16" spans="1:6" ht="19.5" customHeight="1">
      <c r="A16" s="458" t="s">
        <v>16</v>
      </c>
      <c r="B16" s="460" t="s">
        <v>537</v>
      </c>
      <c r="C16" s="459"/>
      <c r="D16" s="459">
        <v>1230</v>
      </c>
      <c r="E16" s="459"/>
      <c r="F16" s="459"/>
    </row>
    <row r="17" spans="1:6" ht="19.5" customHeight="1">
      <c r="A17" s="414"/>
      <c r="B17" s="243" t="s">
        <v>502</v>
      </c>
      <c r="C17" s="244">
        <f>SUM(C15)</f>
        <v>1000</v>
      </c>
      <c r="D17" s="244">
        <f>SUM(D15:D16)</f>
        <v>1230</v>
      </c>
      <c r="E17" s="244">
        <f>SUM(E15)</f>
        <v>0</v>
      </c>
      <c r="F17" s="244"/>
    </row>
    <row r="18" spans="1:6" ht="19.5" customHeight="1">
      <c r="A18" s="242"/>
      <c r="B18" s="243" t="s">
        <v>442</v>
      </c>
      <c r="C18" s="244">
        <v>1763</v>
      </c>
      <c r="D18" s="244">
        <f>D12+D13+D17</f>
        <v>2091</v>
      </c>
      <c r="E18" s="244">
        <f>E12+E13+E17</f>
        <v>0</v>
      </c>
      <c r="F18" s="244">
        <f>F12+F13+F17</f>
        <v>0</v>
      </c>
    </row>
  </sheetData>
  <sheetProtection/>
  <mergeCells count="6">
    <mergeCell ref="B2:B5"/>
    <mergeCell ref="F2:F5"/>
    <mergeCell ref="D2:D5"/>
    <mergeCell ref="A2:A5"/>
    <mergeCell ref="E2:E5"/>
    <mergeCell ref="C2:C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0" r:id="rId1"/>
  <headerFooter alignWithMargins="0">
    <oddHeader>&amp;C./2016. (II....) számú költségvetési rendelethez 
ZALAMERENYE KÖZSÉG ÖNKORMÁNYZAT
2016.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Tótivánné Edina</cp:lastModifiedBy>
  <cp:lastPrinted>2016-02-10T11:37:39Z</cp:lastPrinted>
  <dcterms:created xsi:type="dcterms:W3CDTF">2001-01-10T12:44:25Z</dcterms:created>
  <dcterms:modified xsi:type="dcterms:W3CDTF">2016-02-22T08:10:55Z</dcterms:modified>
  <cp:category/>
  <cp:version/>
  <cp:contentType/>
  <cp:contentStatus/>
</cp:coreProperties>
</file>