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8" i="1"/>
  <c r="C47" i="1" s="1"/>
  <c r="C59" i="1" s="1"/>
  <c r="C42" i="1"/>
  <c r="C39" i="1"/>
  <c r="C32" i="1"/>
  <c r="C27" i="1"/>
  <c r="C24" i="1"/>
  <c r="C21" i="1" s="1"/>
  <c r="C15" i="1"/>
  <c r="C1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<sst xmlns="http://schemas.openxmlformats.org/spreadsheetml/2006/main" count="113" uniqueCount="99">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</sst>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sqref="A1:C1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27 / 2020. ( XI.26.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3657850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f>10387400-7500000</f>
        <v>2887400</v>
      </c>
    </row>
    <row r="12" spans="1:3" s="29" customFormat="1" ht="12" customHeight="1" x14ac:dyDescent="0.2">
      <c r="A12" s="33" t="s">
        <v>20</v>
      </c>
      <c r="B12" s="34" t="s">
        <v>21</v>
      </c>
      <c r="C12" s="36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6"/>
    </row>
    <row r="14" spans="1:3" s="29" customFormat="1" ht="12" customHeight="1" x14ac:dyDescent="0.2">
      <c r="A14" s="33" t="s">
        <v>24</v>
      </c>
      <c r="B14" s="34" t="s">
        <v>25</v>
      </c>
      <c r="C14" s="36"/>
    </row>
    <row r="15" spans="1:3" s="29" customFormat="1" ht="12" customHeight="1" x14ac:dyDescent="0.2">
      <c r="A15" s="33" t="s">
        <v>26</v>
      </c>
      <c r="B15" s="34" t="s">
        <v>27</v>
      </c>
      <c r="C15" s="35">
        <f>1280450-1215000</f>
        <v>65450</v>
      </c>
    </row>
    <row r="16" spans="1:3" s="29" customFormat="1" ht="12" customHeight="1" x14ac:dyDescent="0.2">
      <c r="A16" s="33" t="s">
        <v>28</v>
      </c>
      <c r="B16" s="37" t="s">
        <v>29</v>
      </c>
      <c r="C16" s="36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6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11386785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6"/>
    </row>
    <row r="24" spans="1:3" s="39" customFormat="1" ht="12" customHeight="1" x14ac:dyDescent="0.2">
      <c r="A24" s="33" t="s">
        <v>44</v>
      </c>
      <c r="B24" s="34" t="s">
        <v>45</v>
      </c>
      <c r="C24" s="36">
        <f>11259187+127598</f>
        <v>11386785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6">
        <v>11259187</v>
      </c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249830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36">
        <v>249830</v>
      </c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8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15294465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95006787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490516</v>
      </c>
    </row>
    <row r="41" spans="1:3" s="39" customFormat="1" ht="12" customHeight="1" x14ac:dyDescent="0.2">
      <c r="A41" s="46" t="s">
        <v>77</v>
      </c>
      <c r="B41" s="49" t="s">
        <v>78</v>
      </c>
      <c r="C41" s="38"/>
    </row>
    <row r="42" spans="1:3" s="39" customFormat="1" ht="15" customHeight="1" thickBot="1" x14ac:dyDescent="0.25">
      <c r="A42" s="33" t="s">
        <v>79</v>
      </c>
      <c r="B42" s="50" t="s">
        <v>80</v>
      </c>
      <c r="C42" s="51">
        <f>93181485+727000+272786+249830-249830+335000</f>
        <v>94516271</v>
      </c>
    </row>
    <row r="43" spans="1:3" s="39" customFormat="1" ht="15" customHeight="1" thickBot="1" x14ac:dyDescent="0.25">
      <c r="A43" s="54" t="s">
        <v>81</v>
      </c>
      <c r="B43" s="55" t="s">
        <v>82</v>
      </c>
      <c r="C43" s="56">
        <f>+C38+C39</f>
        <v>110301252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106563119</v>
      </c>
    </row>
    <row r="48" spans="1:3" ht="12" customHeight="1" x14ac:dyDescent="0.2">
      <c r="A48" s="33" t="s">
        <v>16</v>
      </c>
      <c r="B48" s="41" t="s">
        <v>85</v>
      </c>
      <c r="C48" s="48">
        <f>55350452-294482+294482</f>
        <v>55350452</v>
      </c>
    </row>
    <row r="49" spans="1:6" ht="12" customHeight="1" x14ac:dyDescent="0.2">
      <c r="A49" s="33" t="s">
        <v>18</v>
      </c>
      <c r="B49" s="34" t="s">
        <v>86</v>
      </c>
      <c r="C49" s="36">
        <v>9898597</v>
      </c>
    </row>
    <row r="50" spans="1:6" ht="12" customHeight="1" x14ac:dyDescent="0.2">
      <c r="A50" s="33" t="s">
        <v>20</v>
      </c>
      <c r="B50" s="34" t="s">
        <v>87</v>
      </c>
      <c r="C50" s="35">
        <f>49753784+272786-8715000</f>
        <v>41311570</v>
      </c>
    </row>
    <row r="51" spans="1:6" ht="12" customHeight="1" x14ac:dyDescent="0.2">
      <c r="A51" s="33" t="s">
        <v>22</v>
      </c>
      <c r="B51" s="34" t="s">
        <v>88</v>
      </c>
      <c r="C51" s="36"/>
    </row>
    <row r="52" spans="1:6" ht="12" customHeight="1" thickBot="1" x14ac:dyDescent="0.25">
      <c r="A52" s="33" t="s">
        <v>24</v>
      </c>
      <c r="B52" s="34" t="s">
        <v>89</v>
      </c>
      <c r="C52" s="36">
        <v>2500</v>
      </c>
    </row>
    <row r="53" spans="1:6" s="65" customFormat="1" ht="12" customHeight="1" thickBot="1" x14ac:dyDescent="0.25">
      <c r="A53" s="43" t="s">
        <v>38</v>
      </c>
      <c r="B53" s="44" t="s">
        <v>90</v>
      </c>
      <c r="C53" s="28">
        <f>SUM(C54:C56)</f>
        <v>3966583</v>
      </c>
    </row>
    <row r="54" spans="1:6" ht="12" customHeight="1" x14ac:dyDescent="0.2">
      <c r="A54" s="33" t="s">
        <v>40</v>
      </c>
      <c r="B54" s="41" t="s">
        <v>91</v>
      </c>
      <c r="C54" s="66">
        <f>2527155+727000+127598+249830+335000</f>
        <v>3966583</v>
      </c>
    </row>
    <row r="55" spans="1:6" ht="12" customHeight="1" x14ac:dyDescent="0.2">
      <c r="A55" s="33" t="s">
        <v>42</v>
      </c>
      <c r="B55" s="34" t="s">
        <v>92</v>
      </c>
      <c r="C55" s="36"/>
    </row>
    <row r="56" spans="1:6" ht="12" customHeight="1" x14ac:dyDescent="0.2">
      <c r="A56" s="33" t="s">
        <v>44</v>
      </c>
      <c r="B56" s="34" t="s">
        <v>93</v>
      </c>
      <c r="C56" s="36"/>
    </row>
    <row r="57" spans="1:6" ht="15" customHeight="1" thickBot="1" x14ac:dyDescent="0.25">
      <c r="A57" s="33" t="s">
        <v>46</v>
      </c>
      <c r="B57" s="34" t="s">
        <v>94</v>
      </c>
      <c r="C57" s="36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7" t="s">
        <v>96</v>
      </c>
      <c r="C59" s="68">
        <f>+C47+C53+C58</f>
        <v>110529702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18.75</v>
      </c>
      <c r="E61" s="74"/>
      <c r="F61" s="74"/>
    </row>
    <row r="62" spans="1:6" ht="13.5" thickBot="1" x14ac:dyDescent="0.25">
      <c r="A62" s="75" t="s">
        <v>98</v>
      </c>
      <c r="B62" s="76"/>
      <c r="C62" s="77">
        <v>0.38</v>
      </c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2020-12-02T11:20:20Z</dcterms:created>
  <dcterms:modified xsi:type="dcterms:W3CDTF">2020-12-02T11:20:20Z</dcterms:modified>
</cp:coreProperties>
</file>