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6159407C-6D28-4A86-BA45-76AEFCF6A5A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ÁMK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0" i="5" l="1"/>
  <c r="E76" i="5"/>
  <c r="E82" i="5" l="1"/>
  <c r="E48" i="5"/>
  <c r="E45" i="5"/>
  <c r="E43" i="5"/>
  <c r="E42" i="5"/>
  <c r="E41" i="5"/>
  <c r="E37" i="5" l="1"/>
  <c r="F8" i="5"/>
  <c r="F15" i="5"/>
  <c r="F37" i="5"/>
  <c r="F55" i="5"/>
  <c r="F60" i="5"/>
  <c r="F75" i="5"/>
  <c r="F78" i="5"/>
  <c r="F97" i="5"/>
  <c r="F118" i="5"/>
  <c r="F144" i="5"/>
  <c r="F158" i="5"/>
  <c r="F132" i="5" l="1"/>
  <c r="F159" i="5" s="1"/>
  <c r="F90" i="5"/>
  <c r="F65" i="5"/>
  <c r="F91" i="5" s="1"/>
  <c r="C158" i="5"/>
  <c r="C150" i="5"/>
  <c r="C144" i="5"/>
  <c r="E137" i="5"/>
  <c r="E158" i="5" s="1"/>
  <c r="D137" i="5"/>
  <c r="D158" i="5" s="1"/>
  <c r="C137" i="5"/>
  <c r="C133" i="5"/>
  <c r="E119" i="5"/>
  <c r="E118" i="5" s="1"/>
  <c r="D118" i="5"/>
  <c r="C118" i="5"/>
  <c r="D117" i="5"/>
  <c r="E100" i="5"/>
  <c r="E99" i="5"/>
  <c r="E98" i="5"/>
  <c r="D97" i="5"/>
  <c r="C97" i="5"/>
  <c r="C132" i="5" s="1"/>
  <c r="C159" i="5" s="1"/>
  <c r="D88" i="5"/>
  <c r="D87" i="5"/>
  <c r="D86" i="5"/>
  <c r="D85" i="5"/>
  <c r="D84" i="5"/>
  <c r="D83" i="5"/>
  <c r="D81" i="5"/>
  <c r="D80" i="5"/>
  <c r="D79" i="5"/>
  <c r="E78" i="5"/>
  <c r="C78" i="5"/>
  <c r="D75" i="5"/>
  <c r="C75" i="5"/>
  <c r="D74" i="5"/>
  <c r="D73" i="5"/>
  <c r="D72" i="5"/>
  <c r="D71" i="5"/>
  <c r="C70" i="5"/>
  <c r="D70" i="5" s="1"/>
  <c r="D69" i="5"/>
  <c r="D68" i="5"/>
  <c r="D67" i="5"/>
  <c r="D66" i="5"/>
  <c r="D90" i="5" s="1"/>
  <c r="C66" i="5"/>
  <c r="D64" i="5"/>
  <c r="D61" i="5"/>
  <c r="E60" i="5"/>
  <c r="D60" i="5"/>
  <c r="C60" i="5"/>
  <c r="D59" i="5"/>
  <c r="D58" i="5"/>
  <c r="D56" i="5"/>
  <c r="D55" i="5"/>
  <c r="D65" i="5" s="1"/>
  <c r="E55" i="5"/>
  <c r="E65" i="5" s="1"/>
  <c r="C55" i="5"/>
  <c r="D54" i="5"/>
  <c r="D53" i="5"/>
  <c r="D52" i="5"/>
  <c r="D51" i="5"/>
  <c r="D50" i="5"/>
  <c r="D49" i="5"/>
  <c r="C49" i="5"/>
  <c r="D40" i="5"/>
  <c r="D38" i="5"/>
  <c r="C37" i="5"/>
  <c r="D29" i="5"/>
  <c r="C29" i="5"/>
  <c r="D28" i="5"/>
  <c r="D27" i="5"/>
  <c r="D26" i="5"/>
  <c r="D25" i="5"/>
  <c r="D24" i="5"/>
  <c r="C22" i="5"/>
  <c r="D22" i="5" s="1"/>
  <c r="D21" i="5"/>
  <c r="D19" i="5"/>
  <c r="D18" i="5"/>
  <c r="D17" i="5"/>
  <c r="D16" i="5"/>
  <c r="C15" i="5"/>
  <c r="C8" i="5"/>
  <c r="E97" i="5" l="1"/>
  <c r="E132" i="5" s="1"/>
  <c r="E159" i="5" s="1"/>
  <c r="D91" i="5"/>
  <c r="C90" i="5"/>
  <c r="C65" i="5"/>
  <c r="D132" i="5"/>
  <c r="D159" i="5" s="1"/>
  <c r="E91" i="5"/>
  <c r="H98" i="5"/>
  <c r="C91" i="5" l="1"/>
</calcChain>
</file>

<file path=xl/sharedStrings.xml><?xml version="1.0" encoding="utf-8"?>
<sst xmlns="http://schemas.openxmlformats.org/spreadsheetml/2006/main" count="316" uniqueCount="278">
  <si>
    <t>Bevételek</t>
  </si>
  <si>
    <t>Kiadások</t>
  </si>
  <si>
    <t>Megnevezés</t>
  </si>
  <si>
    <t>A</t>
  </si>
  <si>
    <t>B</t>
  </si>
  <si>
    <t>C</t>
  </si>
  <si>
    <t>D</t>
  </si>
  <si>
    <t>1.</t>
  </si>
  <si>
    <t>2.</t>
  </si>
  <si>
    <t>Munkaadókat terhelő járulékok és szociális hozzájárulási adó</t>
  </si>
  <si>
    <t>3.</t>
  </si>
  <si>
    <t>4.</t>
  </si>
  <si>
    <t>Ellátottak pénzbeli juttatásai</t>
  </si>
  <si>
    <t>5.</t>
  </si>
  <si>
    <t>Egyéb működési célú kiadások</t>
  </si>
  <si>
    <t>6.</t>
  </si>
  <si>
    <t>7.</t>
  </si>
  <si>
    <t>8.</t>
  </si>
  <si>
    <t>9.</t>
  </si>
  <si>
    <t>10.</t>
  </si>
  <si>
    <t>11.</t>
  </si>
  <si>
    <t>Pénzeszközök lekötött betétként elhelyezése</t>
  </si>
  <si>
    <t>Adóssághoz nem kapcsolódó származékos ügyletek</t>
  </si>
  <si>
    <t>Váltókiadások</t>
  </si>
  <si>
    <t>Adóssághoz nem kapcsolódó származékos ügyletek bevételei</t>
  </si>
  <si>
    <t>Beruházások</t>
  </si>
  <si>
    <t>Felújítások</t>
  </si>
  <si>
    <t>Egyéb felhalmozási kiadások</t>
  </si>
  <si>
    <t>Pénzügyi lízing kiadásai</t>
  </si>
  <si>
    <t>Feladat megnevezése</t>
  </si>
  <si>
    <t>Összes bevétel, kiadás</t>
  </si>
  <si>
    <t>Száma</t>
  </si>
  <si>
    <t>Kiemelt előirányzat, előirányzat megnevezése</t>
  </si>
  <si>
    <t>Eredeti
előirányzat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</si>
  <si>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</si>
  <si>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</si>
  <si>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</si>
  <si>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</si>
  <si>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</si>
  <si>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</si>
  <si>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</si>
  <si>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</si>
  <si>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</si>
  <si>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</si>
  <si>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</si>
  <si>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</si>
  <si>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</si>
  <si>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</si>
  <si>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</si>
  <si>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</si>
  <si>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</si>
  <si>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</si>
  <si>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</si>
  <si>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</si>
  <si>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</si>
  <si>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</si>
  <si>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</si>
  <si>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</si>
  <si>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</si>
  <si>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</si>
  <si>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</si>
  <si>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</si>
  <si>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</si>
  <si>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</si>
  <si>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</si>
  <si>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</si>
  <si>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</si>
  <si>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</si>
  <si>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</si>
  <si>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</si>
  <si>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</si>
  <si>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</si>
  <si>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</si>
  <si>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</si>
  <si>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</si>
  <si>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</si>
  <si>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</si>
  <si>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</si>
  <si>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</si>
  <si>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</si>
  <si>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</si>
  <si>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</si>
  <si>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</si>
  <si>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</si>
  <si>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</si>
  <si>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</si>
  <si>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</si>
  <si>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</si>
  <si>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</si>
  <si>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</si>
  <si>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</si>
  <si>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</si>
  <si>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</si>
  <si>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</si>
  <si>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</si>
  <si>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</si>
  <si>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</si>
  <si>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</si>
  <si>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</si>
  <si>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</si>
  <si>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</si>
  <si>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</si>
  <si>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</si>
  <si>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</si>
  <si>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</si>
  <si>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</si>
  <si>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</si>
  <si>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</si>
  <si>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</si>
  <si>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</si>
  <si>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</si>
  <si>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</si>
  <si>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</si>
  <si>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</si>
  <si>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</si>
  <si>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</si>
  <si>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</si>
  <si>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</si>
  <si>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</si>
  <si>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</si>
  <si>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</si>
  <si>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</si>
  <si>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</si>
  <si>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</si>
  <si>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</si>
  <si>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</si>
  <si>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</si>
  <si>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</si>
  <si>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</si>
  <si>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</si>
  <si>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</si>
  <si>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</si>
  <si>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</si>
  <si>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</si>
  <si>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</si>
  <si>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</si>
  <si>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</si>
  <si>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</si>
  <si>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</si>
  <si>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</si>
  <si>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</si>
  <si>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</si>
  <si>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</si>
  <si>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</si>
  <si>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</si>
  <si>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</si>
  <si>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</si>
  <si>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</si>
  <si>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</si>
  <si>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</si>
  <si>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</si>
  <si>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</si>
  <si>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</si>
  <si>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</si>
  <si>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</si>
  <si>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</si>
  <si>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</si>
  <si>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</si>
  <si>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</si>
  <si>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</si>
  <si>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</si>
  <si>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</si>
  <si>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</si>
  <si>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</si>
  <si>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</si>
  <si>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</si>
  <si>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</si>
  <si>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</si>
  <si>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</si>
  <si>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</si>
  <si>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</si>
  <si>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</si>
  <si>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</si>
  <si>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</si>
  <si>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</si>
  <si>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</si>
  <si>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</si>
  <si>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</si>
  <si>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</si>
  <si>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</si>
  <si>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</si>
  <si>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</si>
  <si>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</si>
  <si>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</si>
  <si>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</si>
  <si>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</si>
  <si>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</si>
  <si>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 xml:space="preserve">   17.</t>
  </si>
  <si>
    <t>FINANSZÍROZÁSI BEVÉTELEK ÖSSZESEN: (10. + … +16.)</t>
  </si>
  <si>
    <t xml:space="preserve">   18.</t>
  </si>
  <si>
    <t>BEVÉTELEK ÖSSZESEN: (9+17)</t>
  </si>
  <si>
    <t>Személyi  juttatások</t>
  </si>
  <si>
    <t>Dologi  kiadások</t>
  </si>
  <si>
    <t>1.5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</si>
  <si>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</si>
  <si>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</si>
  <si>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</si>
  <si>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</si>
  <si>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</si>
  <si>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</si>
  <si>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</si>
  <si>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</si>
  <si>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</si>
  <si>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</si>
  <si>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</si>
  <si>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</si>
  <si>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</si>
  <si>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</si>
  <si>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</si>
  <si>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</si>
  <si>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</si>
  <si>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</si>
  <si>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</si>
  <si>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</si>
  <si>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</si>
  <si>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</si>
  <si>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</si>
  <si>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</si>
  <si>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1.19.</t>
  </si>
  <si>
    <t>1.20.</t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</si>
  <si>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</si>
  <si>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</si>
  <si>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</si>
  <si>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</si>
  <si>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</si>
  <si>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</si>
  <si>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</si>
  <si>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</si>
  <si>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</si>
  <si>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</si>
  <si>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</si>
  <si>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</si>
  <si>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</si>
  <si>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</si>
  <si>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</si>
  <si>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</si>
  <si>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</si>
  <si>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</si>
  <si>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</si>
  <si>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</si>
  <si>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</si>
  <si>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</si>
  <si>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</si>
  <si>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</si>
  <si>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</si>
  <si>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</si>
  <si>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</si>
  <si>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</si>
  <si>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</si>
  <si>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</si>
  <si>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</si>
  <si>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</si>
  <si>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</si>
  <si>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</si>
  <si>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</si>
  <si>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</si>
  <si>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</si>
  <si>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</si>
  <si>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FINANSZÍROZÁSI KIADÁSOK ÖSSZESEN: (4.+…+9.)</t>
  </si>
  <si>
    <t>KIADÁSOK ÖSSZESEN: (3.+10.)</t>
  </si>
  <si>
    <t>Éves tervezett létszám előirányzat (fő)</t>
  </si>
  <si>
    <t>Közfoglalkoztatottak létszáma (fő)</t>
  </si>
  <si>
    <t>Belföldi finanszírozás bevételei (13.1. + … + 13.4.)</t>
  </si>
  <si>
    <t>13.4.</t>
  </si>
  <si>
    <t xml:space="preserve">   Irányító szervi (önkormányzati) támogatás (finanszírozás)</t>
  </si>
  <si>
    <r>
      <t xml:space="preserve">   Működési költségvetés kiadásai </t>
    </r>
    <r>
      <rPr>
        <sz val="10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</si>
  <si>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0"/>
        <rFont val="Times New Roman"/>
        <family val="1"/>
        <charset val="238"/>
      </rPr>
      <t>(2.1.+2.3.+2.5.)</t>
    </r>
  </si>
  <si>
    <t>1. Módosítás 
(±)</t>
  </si>
  <si>
    <t>2018. év</t>
  </si>
  <si>
    <t>2018. Módosítás utáni</t>
  </si>
  <si>
    <t>2. Módosítás 
(±)</t>
  </si>
  <si>
    <t>E</t>
  </si>
  <si>
    <t>F=C±D±E</t>
  </si>
  <si>
    <t xml:space="preserve">      Tartalékok</t>
  </si>
  <si>
    <t xml:space="preserve">                az 1.18-ból: - Általános tartalék</t>
  </si>
  <si>
    <t xml:space="preserve">  - Céltartalék</t>
  </si>
  <si>
    <t>Karácsond Általános Művelődési Központ</t>
  </si>
  <si>
    <t>3. melléklet a 11 /2019.(V.28.)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</si>
</sst>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6" x14ac:knownFonts="1">
    <font>
      <sz val="11"/>
      <color theme="1"/>
      <name val="Calibri"/>
      <family val="2"/>
      <scheme val="minor"/>
    </font>
    <font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164" fontId="2" fillId="0" borderId="0" xfId="0" applyNumberFormat="1" applyFont="1" applyFill="1" applyAlignment="1">
      <alignment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7" xfId="0" quotePrefix="1" applyFont="1" applyFill="1" applyBorder="1" applyAlignment="1" applyProtection="1">
      <alignment horizontal="right" vertical="center" indent="1"/>
    </xf>
    <xf numFmtId="0" fontId="3" fillId="0" borderId="0" xfId="0" applyFont="1" applyFill="1" applyAlignment="1">
      <alignment vertical="center"/>
    </xf>
    <xf numFmtId="49" fontId="3" fillId="0" borderId="7" xfId="0" applyNumberFormat="1" applyFont="1" applyFill="1" applyBorder="1" applyAlignment="1" applyProtection="1">
      <alignment horizontal="right" vertical="center" indent="1"/>
    </xf>
    <xf numFmtId="0" fontId="4" fillId="0" borderId="5" xfId="0" applyFont="1" applyFill="1" applyBorder="1" applyAlignment="1" applyProtection="1">
      <alignment horizontal="right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3" xfId="1" applyNumberFormat="1" applyFont="1" applyFill="1" applyBorder="1" applyAlignment="1" applyProtection="1">
      <alignment horizontal="right" vertical="center" wrapText="1" indent="1"/>
    </xf>
    <xf numFmtId="164" fontId="3" fillId="0" borderId="7" xfId="1" applyNumberFormat="1" applyFont="1" applyFill="1" applyBorder="1" applyAlignment="1" applyProtection="1">
      <alignment horizontal="right" vertical="center" wrapText="1" indent="1"/>
    </xf>
    <xf numFmtId="164" fontId="3" fillId="0" borderId="6" xfId="1" applyNumberFormat="1" applyFont="1" applyFill="1" applyBorder="1" applyAlignment="1" applyProtection="1">
      <alignment horizontal="right" vertical="center" wrapText="1" indent="1"/>
    </xf>
    <xf numFmtId="49" fontId="2" fillId="0" borderId="8" xfId="1" applyNumberFormat="1" applyFont="1" applyFill="1" applyBorder="1" applyAlignment="1" applyProtection="1">
      <alignment horizontal="center" vertical="center" wrapText="1"/>
    </xf>
    <xf numFmtId="164" fontId="2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9" xfId="1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>
      <alignment vertical="center" wrapText="1"/>
    </xf>
    <xf numFmtId="49" fontId="2" fillId="0" borderId="10" xfId="1" applyNumberFormat="1" applyFont="1" applyFill="1" applyBorder="1" applyAlignment="1" applyProtection="1">
      <alignment horizontal="center" vertical="center" wrapText="1"/>
    </xf>
    <xf numFmtId="164" fontId="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1" xfId="1" applyNumberFormat="1" applyFont="1" applyFill="1" applyBorder="1" applyAlignment="1" applyProtection="1">
      <alignment horizontal="right" vertical="center" wrapText="1" indent="1"/>
    </xf>
    <xf numFmtId="164" fontId="2" fillId="0" borderId="16" xfId="1" applyNumberFormat="1" applyFont="1" applyFill="1" applyBorder="1" applyAlignment="1" applyProtection="1">
      <alignment horizontal="right" vertical="center" wrapText="1" indent="1"/>
    </xf>
    <xf numFmtId="49" fontId="2" fillId="0" borderId="12" xfId="1" applyNumberFormat="1" applyFont="1" applyFill="1" applyBorder="1" applyAlignment="1" applyProtection="1">
      <alignment horizontal="center" vertical="center" wrapText="1"/>
    </xf>
    <xf numFmtId="164" fontId="2" fillId="0" borderId="13" xfId="1" applyNumberFormat="1" applyFont="1" applyFill="1" applyBorder="1" applyAlignment="1" applyProtection="1">
      <alignment horizontal="right" vertical="center" wrapText="1" indent="1"/>
    </xf>
    <xf numFmtId="164" fontId="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26" xfId="1" applyNumberFormat="1" applyFont="1" applyFill="1" applyBorder="1" applyAlignment="1" applyProtection="1">
      <alignment horizontal="right" vertical="center" wrapText="1" indent="1"/>
    </xf>
    <xf numFmtId="164" fontId="3" fillId="0" borderId="2" xfId="1" applyNumberFormat="1" applyFont="1" applyFill="1" applyBorder="1" applyAlignment="1" applyProtection="1">
      <alignment horizontal="right" vertical="center" wrapText="1" indent="1"/>
    </xf>
    <xf numFmtId="49" fontId="2" fillId="0" borderId="29" xfId="1" applyNumberFormat="1" applyFont="1" applyFill="1" applyBorder="1" applyAlignment="1" applyProtection="1">
      <alignment horizontal="center" vertical="center" wrapText="1"/>
    </xf>
    <xf numFmtId="164" fontId="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7" xfId="1" applyNumberFormat="1" applyFont="1" applyFill="1" applyBorder="1" applyAlignment="1" applyProtection="1">
      <alignment horizontal="right" vertical="center" wrapText="1" indent="1"/>
    </xf>
    <xf numFmtId="164" fontId="3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5" xfId="1" applyNumberFormat="1" applyFont="1" applyFill="1" applyBorder="1" applyAlignment="1" applyProtection="1">
      <alignment horizontal="right" vertical="center" wrapText="1" indent="1"/>
    </xf>
    <xf numFmtId="164" fontId="3" fillId="0" borderId="6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27" xfId="1" applyFont="1" applyFill="1" applyBorder="1" applyAlignment="1" applyProtection="1">
      <alignment horizontal="center" vertical="center" wrapText="1"/>
    </xf>
    <xf numFmtId="0" fontId="3" fillId="0" borderId="21" xfId="1" applyFont="1" applyFill="1" applyBorder="1" applyAlignment="1" applyProtection="1">
      <alignment vertical="center" wrapText="1"/>
    </xf>
    <xf numFmtId="164" fontId="3" fillId="0" borderId="21" xfId="1" applyNumberFormat="1" applyFont="1" applyFill="1" applyBorder="1" applyAlignment="1" applyProtection="1">
      <alignment horizontal="right" vertical="center" wrapText="1" indent="1"/>
    </xf>
    <xf numFmtId="164" fontId="3" fillId="0" borderId="5" xfId="1" applyNumberFormat="1" applyFont="1" applyFill="1" applyBorder="1" applyAlignment="1" applyProtection="1">
      <alignment horizontal="right" vertical="center" wrapText="1" indent="1"/>
    </xf>
    <xf numFmtId="49" fontId="2" fillId="0" borderId="28" xfId="1" applyNumberFormat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horizontal="left" vertical="center" wrapText="1" indent="1"/>
    </xf>
    <xf numFmtId="164" fontId="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0" fontId="2" fillId="0" borderId="11" xfId="1" applyFont="1" applyFill="1" applyBorder="1" applyAlignment="1" applyProtection="1">
      <alignment horizontal="left" vertical="center" wrapText="1" indent="1"/>
    </xf>
    <xf numFmtId="0" fontId="2" fillId="0" borderId="24" xfId="1" applyFont="1" applyFill="1" applyBorder="1" applyAlignment="1" applyProtection="1">
      <alignment horizontal="left" vertical="center" wrapText="1" indent="1"/>
    </xf>
    <xf numFmtId="0" fontId="2" fillId="0" borderId="0" xfId="1" applyFont="1" applyFill="1" applyBorder="1" applyAlignment="1" applyProtection="1">
      <alignment horizontal="left" vertical="center" wrapText="1" indent="1"/>
    </xf>
    <xf numFmtId="0" fontId="2" fillId="0" borderId="11" xfId="1" applyFont="1" applyFill="1" applyBorder="1" applyAlignment="1" applyProtection="1">
      <alignment horizontal="left" indent="6"/>
    </xf>
    <xf numFmtId="0" fontId="2" fillId="0" borderId="11" xfId="1" applyFont="1" applyFill="1" applyBorder="1" applyAlignment="1" applyProtection="1">
      <alignment horizontal="left" vertical="center" wrapText="1" indent="6"/>
    </xf>
    <xf numFmtId="49" fontId="2" fillId="0" borderId="14" xfId="1" applyNumberFormat="1" applyFont="1" applyFill="1" applyBorder="1" applyAlignment="1" applyProtection="1">
      <alignment horizontal="center" vertical="center" wrapText="1"/>
    </xf>
    <xf numFmtId="0" fontId="2" fillId="0" borderId="13" xfId="1" applyFont="1" applyFill="1" applyBorder="1" applyAlignment="1" applyProtection="1">
      <alignment horizontal="left" vertical="center" wrapText="1" indent="6"/>
    </xf>
    <xf numFmtId="0" fontId="2" fillId="0" borderId="30" xfId="1" applyFont="1" applyFill="1" applyBorder="1" applyAlignment="1" applyProtection="1">
      <alignment horizontal="left" vertical="center" wrapText="1" indent="6"/>
    </xf>
    <xf numFmtId="164" fontId="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" xfId="1" applyFont="1" applyFill="1" applyBorder="1" applyAlignment="1" applyProtection="1">
      <alignment vertical="center" wrapText="1"/>
    </xf>
    <xf numFmtId="164" fontId="3" fillId="0" borderId="3" xfId="1" applyNumberFormat="1" applyFont="1" applyFill="1" applyBorder="1" applyAlignment="1" applyProtection="1">
      <alignment horizontal="right" vertical="center" wrapText="1" indent="1"/>
    </xf>
    <xf numFmtId="164" fontId="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3" xfId="1" applyFont="1" applyFill="1" applyBorder="1" applyAlignment="1" applyProtection="1">
      <alignment horizontal="left" vertical="center" wrapText="1" indent="1"/>
    </xf>
    <xf numFmtId="164" fontId="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9" xfId="1" applyFont="1" applyFill="1" applyBorder="1" applyAlignment="1" applyProtection="1">
      <alignment horizontal="left" vertical="center" wrapText="1" indent="6"/>
    </xf>
    <xf numFmtId="164" fontId="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9" xfId="1" applyFont="1" applyFill="1" applyBorder="1" applyAlignment="1" applyProtection="1">
      <alignment horizontal="left" vertical="center" wrapText="1" indent="1"/>
    </xf>
    <xf numFmtId="0" fontId="2" fillId="0" borderId="15" xfId="1" applyFont="1" applyFill="1" applyBorder="1" applyAlignment="1" applyProtection="1">
      <alignment horizontal="left" vertical="center" wrapText="1" indent="1"/>
    </xf>
    <xf numFmtId="16" fontId="2" fillId="0" borderId="0" xfId="0" applyNumberFormat="1" applyFont="1" applyFill="1" applyAlignment="1">
      <alignment vertical="center" wrapText="1"/>
    </xf>
    <xf numFmtId="49" fontId="3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vertical="center" wrapText="1"/>
    </xf>
    <xf numFmtId="3" fontId="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left" wrapText="1" indent="1"/>
    </xf>
    <xf numFmtId="164" fontId="2" fillId="0" borderId="34" xfId="1" applyNumberFormat="1" applyFont="1" applyFill="1" applyBorder="1" applyAlignment="1" applyProtection="1">
      <alignment horizontal="right" vertical="center" wrapText="1" indent="1"/>
    </xf>
    <xf numFmtId="164" fontId="2" fillId="0" borderId="35" xfId="1" applyNumberFormat="1" applyFont="1" applyFill="1" applyBorder="1" applyAlignment="1" applyProtection="1">
      <alignment horizontal="right" vertical="center" wrapText="1" indent="1"/>
    </xf>
    <xf numFmtId="0" fontId="2" fillId="0" borderId="11" xfId="0" applyFont="1" applyFill="1" applyBorder="1" applyAlignment="1" applyProtection="1">
      <alignment horizontal="left" wrapText="1" indent="1"/>
    </xf>
    <xf numFmtId="164" fontId="2" fillId="0" borderId="36" xfId="1" applyNumberFormat="1" applyFont="1" applyFill="1" applyBorder="1" applyAlignment="1" applyProtection="1">
      <alignment horizontal="right" vertical="center" wrapText="1" indent="1"/>
    </xf>
    <xf numFmtId="164" fontId="2" fillId="0" borderId="37" xfId="1" applyNumberFormat="1" applyFont="1" applyFill="1" applyBorder="1" applyAlignment="1" applyProtection="1">
      <alignment horizontal="right" vertical="center" wrapText="1" indent="1"/>
    </xf>
    <xf numFmtId="0" fontId="2" fillId="0" borderId="13" xfId="0" applyFont="1" applyFill="1" applyBorder="1" applyAlignment="1" applyProtection="1">
      <alignment horizontal="left" wrapText="1" indent="1"/>
    </xf>
    <xf numFmtId="164" fontId="2" fillId="0" borderId="38" xfId="1" applyNumberFormat="1" applyFont="1" applyFill="1" applyBorder="1" applyAlignment="1" applyProtection="1">
      <alignment horizontal="right" vertical="center" wrapText="1" indent="1"/>
    </xf>
    <xf numFmtId="164" fontId="2" fillId="0" borderId="39" xfId="1" applyNumberFormat="1" applyFont="1" applyFill="1" applyBorder="1" applyAlignment="1" applyProtection="1">
      <alignment horizontal="right" vertical="center" wrapText="1" indent="1"/>
    </xf>
    <xf numFmtId="0" fontId="3" fillId="0" borderId="2" xfId="0" applyFont="1" applyFill="1" applyBorder="1" applyAlignment="1" applyProtection="1">
      <alignment horizontal="left" vertical="center" wrapText="1" indent="1"/>
    </xf>
    <xf numFmtId="164" fontId="2" fillId="0" borderId="40" xfId="1" applyNumberFormat="1" applyFont="1" applyFill="1" applyBorder="1" applyAlignment="1" applyProtection="1">
      <alignment horizontal="right" vertical="center" wrapText="1" indent="1"/>
    </xf>
    <xf numFmtId="0" fontId="3" fillId="0" borderId="1" xfId="0" applyFont="1" applyFill="1" applyBorder="1" applyAlignment="1" applyProtection="1">
      <alignment horizontal="center" wrapText="1"/>
    </xf>
    <xf numFmtId="164" fontId="2" fillId="0" borderId="6" xfId="1" applyNumberFormat="1" applyFont="1" applyFill="1" applyBorder="1" applyAlignment="1" applyProtection="1">
      <alignment horizontal="right" vertical="center" wrapText="1" indent="1"/>
    </xf>
    <xf numFmtId="0" fontId="2" fillId="0" borderId="13" xfId="0" applyFont="1" applyFill="1" applyBorder="1" applyAlignment="1" applyProtection="1">
      <alignment wrapText="1"/>
    </xf>
    <xf numFmtId="0" fontId="2" fillId="0" borderId="13" xfId="0" applyFont="1" applyFill="1" applyBorder="1" applyAlignment="1" applyProtection="1">
      <alignment vertical="center" wrapText="1"/>
    </xf>
    <xf numFmtId="164" fontId="2" fillId="0" borderId="41" xfId="1" applyNumberFormat="1" applyFont="1" applyFill="1" applyBorder="1" applyAlignment="1" applyProtection="1">
      <alignment horizontal="right" vertical="center" wrapText="1" indent="1"/>
    </xf>
    <xf numFmtId="164" fontId="2" fillId="0" borderId="30" xfId="1" applyNumberFormat="1" applyFont="1" applyFill="1" applyBorder="1" applyAlignment="1" applyProtection="1">
      <alignment horizontal="right" vertical="center" wrapText="1" inden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10" xfId="0" applyFont="1" applyFill="1" applyBorder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center" wrapText="1"/>
    </xf>
    <xf numFmtId="164" fontId="3" fillId="0" borderId="4" xfId="1" applyNumberFormat="1" applyFont="1" applyFill="1" applyBorder="1" applyAlignment="1" applyProtection="1">
      <alignment horizontal="right" vertical="center" wrapText="1" indent="1"/>
    </xf>
    <xf numFmtId="0" fontId="3" fillId="0" borderId="2" xfId="0" applyFont="1" applyFill="1" applyBorder="1" applyAlignment="1" applyProtection="1">
      <alignment wrapText="1"/>
    </xf>
    <xf numFmtId="0" fontId="3" fillId="0" borderId="18" xfId="0" applyFont="1" applyFill="1" applyBorder="1" applyAlignment="1" applyProtection="1">
      <alignment horizontal="center" wrapText="1"/>
    </xf>
    <xf numFmtId="0" fontId="3" fillId="0" borderId="19" xfId="0" applyFont="1" applyFill="1" applyBorder="1" applyAlignment="1" applyProtection="1">
      <alignment wrapText="1"/>
    </xf>
    <xf numFmtId="0" fontId="2" fillId="0" borderId="0" xfId="0" applyFont="1" applyFill="1" applyBorder="1" applyAlignment="1">
      <alignment vertical="center" wrapText="1"/>
    </xf>
    <xf numFmtId="164" fontId="3" fillId="0" borderId="42" xfId="1" applyNumberFormat="1" applyFont="1" applyFill="1" applyBorder="1" applyAlignment="1" applyProtection="1">
      <alignment horizontal="right" vertical="center" wrapText="1" indent="1"/>
    </xf>
    <xf numFmtId="164" fontId="2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1" applyNumberFormat="1" applyFont="1" applyFill="1" applyBorder="1" applyAlignment="1" applyProtection="1">
      <alignment horizontal="right" vertical="center" wrapText="1" indent="1"/>
    </xf>
    <xf numFmtId="164" fontId="2" fillId="0" borderId="44" xfId="1" applyNumberFormat="1" applyFont="1" applyFill="1" applyBorder="1" applyAlignment="1" applyProtection="1">
      <alignment horizontal="right" vertical="center" wrapText="1" indent="1"/>
    </xf>
    <xf numFmtId="164" fontId="2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3" xfId="0" applyFont="1" applyFill="1" applyBorder="1" applyAlignment="1" applyProtection="1">
      <alignment horizontal="left" vertical="center" wrapText="1" indent="1"/>
    </xf>
    <xf numFmtId="0" fontId="2" fillId="0" borderId="11" xfId="0" applyFont="1" applyFill="1" applyBorder="1" applyAlignment="1" applyProtection="1">
      <alignment horizontal="left" vertical="center" wrapText="1" indent="1"/>
    </xf>
    <xf numFmtId="164" fontId="2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0" applyNumberFormat="1" applyFont="1" applyFill="1" applyBorder="1" applyAlignment="1" applyProtection="1">
      <alignment horizontal="righ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1"/>
    </xf>
    <xf numFmtId="164" fontId="3" fillId="0" borderId="22" xfId="0" applyNumberFormat="1" applyFont="1" applyFill="1" applyBorder="1" applyAlignment="1" applyProtection="1">
      <alignment horizontal="right" vertical="center" wrapText="1" indent="1"/>
    </xf>
    <xf numFmtId="164" fontId="3" fillId="0" borderId="4" xfId="0" applyNumberFormat="1" applyFont="1" applyFill="1" applyBorder="1" applyAlignment="1" applyProtection="1">
      <alignment horizontal="right" vertical="center" wrapText="1" indent="1"/>
    </xf>
    <xf numFmtId="164" fontId="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" xfId="0" quotePrefix="1" applyNumberFormat="1" applyFont="1" applyFill="1" applyBorder="1" applyAlignment="1" applyProtection="1">
      <alignment horizontal="right" vertical="center" wrapText="1" indent="1"/>
    </xf>
    <xf numFmtId="164" fontId="3" fillId="0" borderId="3" xfId="0" quotePrefix="1" applyNumberFormat="1" applyFont="1" applyFill="1" applyBorder="1" applyAlignment="1" applyProtection="1">
      <alignment horizontal="right" vertical="center" wrapText="1" indent="1"/>
    </xf>
    <xf numFmtId="164" fontId="3" fillId="0" borderId="22" xfId="0" quotePrefix="1" applyNumberFormat="1" applyFont="1" applyFill="1" applyBorder="1" applyAlignment="1" applyProtection="1">
      <alignment horizontal="right" vertical="center" wrapText="1" indent="1"/>
    </xf>
    <xf numFmtId="164" fontId="3" fillId="0" borderId="4" xfId="0" quotePrefix="1" applyNumberFormat="1" applyFont="1" applyFill="1" applyBorder="1" applyAlignment="1" applyProtection="1">
      <alignment horizontal="right" vertical="center" wrapText="1" inden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left" vertical="center" wrapText="1" inden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right" vertical="center" wrapText="1" indent="1"/>
    </xf>
    <xf numFmtId="3" fontId="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4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wrapText="1"/>
    </xf>
    <xf numFmtId="164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</xf>
    <xf numFmtId="164" fontId="5" fillId="0" borderId="31" xfId="0" applyNumberFormat="1" applyFont="1" applyFill="1" applyBorder="1" applyAlignment="1">
      <alignment horizontal="right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N162"/>
  <sheetViews>
    <sheetView tabSelected="1" workbookViewId="0">
      <selection activeCell="B1" sqref="B1"/>
    </sheetView>
  </sheetViews>
  <sheetFormatPr defaultRowHeight="12.75" x14ac:dyDescent="0.25"/>
  <cols>
    <col min="1" max="1" width="13.85546875" style="72" customWidth="1"/>
    <col min="2" max="2" width="69" style="73" bestFit="1" customWidth="1"/>
    <col min="3" max="3" width="12.140625" style="74" customWidth="1"/>
    <col min="4" max="4" width="12.7109375" style="10" bestFit="1" customWidth="1"/>
    <col min="5" max="5" width="12.140625" style="10" customWidth="1"/>
    <col min="6" max="6" width="13.85546875" style="10" bestFit="1" customWidth="1"/>
    <col min="7" max="256" width="9.140625" style="10"/>
    <col min="257" max="257" width="13.85546875" style="10" customWidth="1"/>
    <col min="258" max="258" width="53.140625" style="10" customWidth="1"/>
    <col min="259" max="261" width="12.140625" style="10" customWidth="1"/>
    <col min="262" max="512" width="9.140625" style="10"/>
    <col min="513" max="513" width="13.85546875" style="10" customWidth="1"/>
    <col min="514" max="514" width="53.140625" style="10" customWidth="1"/>
    <col min="515" max="517" width="12.140625" style="10" customWidth="1"/>
    <col min="518" max="768" width="9.140625" style="10"/>
    <col min="769" max="769" width="13.85546875" style="10" customWidth="1"/>
    <col min="770" max="770" width="53.140625" style="10" customWidth="1"/>
    <col min="771" max="773" width="12.140625" style="10" customWidth="1"/>
    <col min="774" max="1024" width="9.140625" style="10"/>
    <col min="1025" max="1025" width="13.85546875" style="10" customWidth="1"/>
    <col min="1026" max="1026" width="53.140625" style="10" customWidth="1"/>
    <col min="1027" max="1029" width="12.140625" style="10" customWidth="1"/>
    <col min="1030" max="1280" width="9.140625" style="10"/>
    <col min="1281" max="1281" width="13.85546875" style="10" customWidth="1"/>
    <col min="1282" max="1282" width="53.140625" style="10" customWidth="1"/>
    <col min="1283" max="1285" width="12.140625" style="10" customWidth="1"/>
    <col min="1286" max="1536" width="9.140625" style="10"/>
    <col min="1537" max="1537" width="13.85546875" style="10" customWidth="1"/>
    <col min="1538" max="1538" width="53.140625" style="10" customWidth="1"/>
    <col min="1539" max="1541" width="12.140625" style="10" customWidth="1"/>
    <col min="1542" max="1792" width="9.140625" style="10"/>
    <col min="1793" max="1793" width="13.85546875" style="10" customWidth="1"/>
    <col min="1794" max="1794" width="53.140625" style="10" customWidth="1"/>
    <col min="1795" max="1797" width="12.140625" style="10" customWidth="1"/>
    <col min="1798" max="2048" width="9.140625" style="10"/>
    <col min="2049" max="2049" width="13.85546875" style="10" customWidth="1"/>
    <col min="2050" max="2050" width="53.140625" style="10" customWidth="1"/>
    <col min="2051" max="2053" width="12.140625" style="10" customWidth="1"/>
    <col min="2054" max="2304" width="9.140625" style="10"/>
    <col min="2305" max="2305" width="13.85546875" style="10" customWidth="1"/>
    <col min="2306" max="2306" width="53.140625" style="10" customWidth="1"/>
    <col min="2307" max="2309" width="12.140625" style="10" customWidth="1"/>
    <col min="2310" max="2560" width="9.140625" style="10"/>
    <col min="2561" max="2561" width="13.85546875" style="10" customWidth="1"/>
    <col min="2562" max="2562" width="53.140625" style="10" customWidth="1"/>
    <col min="2563" max="2565" width="12.140625" style="10" customWidth="1"/>
    <col min="2566" max="2816" width="9.140625" style="10"/>
    <col min="2817" max="2817" width="13.85546875" style="10" customWidth="1"/>
    <col min="2818" max="2818" width="53.140625" style="10" customWidth="1"/>
    <col min="2819" max="2821" width="12.140625" style="10" customWidth="1"/>
    <col min="2822" max="3072" width="9.140625" style="10"/>
    <col min="3073" max="3073" width="13.85546875" style="10" customWidth="1"/>
    <col min="3074" max="3074" width="53.140625" style="10" customWidth="1"/>
    <col min="3075" max="3077" width="12.140625" style="10" customWidth="1"/>
    <col min="3078" max="3328" width="9.140625" style="10"/>
    <col min="3329" max="3329" width="13.85546875" style="10" customWidth="1"/>
    <col min="3330" max="3330" width="53.140625" style="10" customWidth="1"/>
    <col min="3331" max="3333" width="12.140625" style="10" customWidth="1"/>
    <col min="3334" max="3584" width="9.140625" style="10"/>
    <col min="3585" max="3585" width="13.85546875" style="10" customWidth="1"/>
    <col min="3586" max="3586" width="53.140625" style="10" customWidth="1"/>
    <col min="3587" max="3589" width="12.140625" style="10" customWidth="1"/>
    <col min="3590" max="3840" width="9.140625" style="10"/>
    <col min="3841" max="3841" width="13.85546875" style="10" customWidth="1"/>
    <col min="3842" max="3842" width="53.140625" style="10" customWidth="1"/>
    <col min="3843" max="3845" width="12.140625" style="10" customWidth="1"/>
    <col min="3846" max="4096" width="9.140625" style="10"/>
    <col min="4097" max="4097" width="13.85546875" style="10" customWidth="1"/>
    <col min="4098" max="4098" width="53.140625" style="10" customWidth="1"/>
    <col min="4099" max="4101" width="12.140625" style="10" customWidth="1"/>
    <col min="4102" max="4352" width="9.140625" style="10"/>
    <col min="4353" max="4353" width="13.85546875" style="10" customWidth="1"/>
    <col min="4354" max="4354" width="53.140625" style="10" customWidth="1"/>
    <col min="4355" max="4357" width="12.140625" style="10" customWidth="1"/>
    <col min="4358" max="4608" width="9.140625" style="10"/>
    <col min="4609" max="4609" width="13.85546875" style="10" customWidth="1"/>
    <col min="4610" max="4610" width="53.140625" style="10" customWidth="1"/>
    <col min="4611" max="4613" width="12.140625" style="10" customWidth="1"/>
    <col min="4614" max="4864" width="9.140625" style="10"/>
    <col min="4865" max="4865" width="13.85546875" style="10" customWidth="1"/>
    <col min="4866" max="4866" width="53.140625" style="10" customWidth="1"/>
    <col min="4867" max="4869" width="12.140625" style="10" customWidth="1"/>
    <col min="4870" max="5120" width="9.140625" style="10"/>
    <col min="5121" max="5121" width="13.85546875" style="10" customWidth="1"/>
    <col min="5122" max="5122" width="53.140625" style="10" customWidth="1"/>
    <col min="5123" max="5125" width="12.140625" style="10" customWidth="1"/>
    <col min="5126" max="5376" width="9.140625" style="10"/>
    <col min="5377" max="5377" width="13.85546875" style="10" customWidth="1"/>
    <col min="5378" max="5378" width="53.140625" style="10" customWidth="1"/>
    <col min="5379" max="5381" width="12.140625" style="10" customWidth="1"/>
    <col min="5382" max="5632" width="9.140625" style="10"/>
    <col min="5633" max="5633" width="13.85546875" style="10" customWidth="1"/>
    <col min="5634" max="5634" width="53.140625" style="10" customWidth="1"/>
    <col min="5635" max="5637" width="12.140625" style="10" customWidth="1"/>
    <col min="5638" max="5888" width="9.140625" style="10"/>
    <col min="5889" max="5889" width="13.85546875" style="10" customWidth="1"/>
    <col min="5890" max="5890" width="53.140625" style="10" customWidth="1"/>
    <col min="5891" max="5893" width="12.140625" style="10" customWidth="1"/>
    <col min="5894" max="6144" width="9.140625" style="10"/>
    <col min="6145" max="6145" width="13.85546875" style="10" customWidth="1"/>
    <col min="6146" max="6146" width="53.140625" style="10" customWidth="1"/>
    <col min="6147" max="6149" width="12.140625" style="10" customWidth="1"/>
    <col min="6150" max="6400" width="9.140625" style="10"/>
    <col min="6401" max="6401" width="13.85546875" style="10" customWidth="1"/>
    <col min="6402" max="6402" width="53.140625" style="10" customWidth="1"/>
    <col min="6403" max="6405" width="12.140625" style="10" customWidth="1"/>
    <col min="6406" max="6656" width="9.140625" style="10"/>
    <col min="6657" max="6657" width="13.85546875" style="10" customWidth="1"/>
    <col min="6658" max="6658" width="53.140625" style="10" customWidth="1"/>
    <col min="6659" max="6661" width="12.140625" style="10" customWidth="1"/>
    <col min="6662" max="6912" width="9.140625" style="10"/>
    <col min="6913" max="6913" width="13.85546875" style="10" customWidth="1"/>
    <col min="6914" max="6914" width="53.140625" style="10" customWidth="1"/>
    <col min="6915" max="6917" width="12.140625" style="10" customWidth="1"/>
    <col min="6918" max="7168" width="9.140625" style="10"/>
    <col min="7169" max="7169" width="13.85546875" style="10" customWidth="1"/>
    <col min="7170" max="7170" width="53.140625" style="10" customWidth="1"/>
    <col min="7171" max="7173" width="12.140625" style="10" customWidth="1"/>
    <col min="7174" max="7424" width="9.140625" style="10"/>
    <col min="7425" max="7425" width="13.85546875" style="10" customWidth="1"/>
    <col min="7426" max="7426" width="53.140625" style="10" customWidth="1"/>
    <col min="7427" max="7429" width="12.140625" style="10" customWidth="1"/>
    <col min="7430" max="7680" width="9.140625" style="10"/>
    <col min="7681" max="7681" width="13.85546875" style="10" customWidth="1"/>
    <col min="7682" max="7682" width="53.140625" style="10" customWidth="1"/>
    <col min="7683" max="7685" width="12.140625" style="10" customWidth="1"/>
    <col min="7686" max="7936" width="9.140625" style="10"/>
    <col min="7937" max="7937" width="13.85546875" style="10" customWidth="1"/>
    <col min="7938" max="7938" width="53.140625" style="10" customWidth="1"/>
    <col min="7939" max="7941" width="12.140625" style="10" customWidth="1"/>
    <col min="7942" max="8192" width="9.140625" style="10"/>
    <col min="8193" max="8193" width="13.85546875" style="10" customWidth="1"/>
    <col min="8194" max="8194" width="53.140625" style="10" customWidth="1"/>
    <col min="8195" max="8197" width="12.140625" style="10" customWidth="1"/>
    <col min="8198" max="8448" width="9.140625" style="10"/>
    <col min="8449" max="8449" width="13.85546875" style="10" customWidth="1"/>
    <col min="8450" max="8450" width="53.140625" style="10" customWidth="1"/>
    <col min="8451" max="8453" width="12.140625" style="10" customWidth="1"/>
    <col min="8454" max="8704" width="9.140625" style="10"/>
    <col min="8705" max="8705" width="13.85546875" style="10" customWidth="1"/>
    <col min="8706" max="8706" width="53.140625" style="10" customWidth="1"/>
    <col min="8707" max="8709" width="12.140625" style="10" customWidth="1"/>
    <col min="8710" max="8960" width="9.140625" style="10"/>
    <col min="8961" max="8961" width="13.85546875" style="10" customWidth="1"/>
    <col min="8962" max="8962" width="53.140625" style="10" customWidth="1"/>
    <col min="8963" max="8965" width="12.140625" style="10" customWidth="1"/>
    <col min="8966" max="9216" width="9.140625" style="10"/>
    <col min="9217" max="9217" width="13.85546875" style="10" customWidth="1"/>
    <col min="9218" max="9218" width="53.140625" style="10" customWidth="1"/>
    <col min="9219" max="9221" width="12.140625" style="10" customWidth="1"/>
    <col min="9222" max="9472" width="9.140625" style="10"/>
    <col min="9473" max="9473" width="13.85546875" style="10" customWidth="1"/>
    <col min="9474" max="9474" width="53.140625" style="10" customWidth="1"/>
    <col min="9475" max="9477" width="12.140625" style="10" customWidth="1"/>
    <col min="9478" max="9728" width="9.140625" style="10"/>
    <col min="9729" max="9729" width="13.85546875" style="10" customWidth="1"/>
    <col min="9730" max="9730" width="53.140625" style="10" customWidth="1"/>
    <col min="9731" max="9733" width="12.140625" style="10" customWidth="1"/>
    <col min="9734" max="9984" width="9.140625" style="10"/>
    <col min="9985" max="9985" width="13.85546875" style="10" customWidth="1"/>
    <col min="9986" max="9986" width="53.140625" style="10" customWidth="1"/>
    <col min="9987" max="9989" width="12.140625" style="10" customWidth="1"/>
    <col min="9990" max="10240" width="9.140625" style="10"/>
    <col min="10241" max="10241" width="13.85546875" style="10" customWidth="1"/>
    <col min="10242" max="10242" width="53.140625" style="10" customWidth="1"/>
    <col min="10243" max="10245" width="12.140625" style="10" customWidth="1"/>
    <col min="10246" max="10496" width="9.140625" style="10"/>
    <col min="10497" max="10497" width="13.85546875" style="10" customWidth="1"/>
    <col min="10498" max="10498" width="53.140625" style="10" customWidth="1"/>
    <col min="10499" max="10501" width="12.140625" style="10" customWidth="1"/>
    <col min="10502" max="10752" width="9.140625" style="10"/>
    <col min="10753" max="10753" width="13.85546875" style="10" customWidth="1"/>
    <col min="10754" max="10754" width="53.140625" style="10" customWidth="1"/>
    <col min="10755" max="10757" width="12.140625" style="10" customWidth="1"/>
    <col min="10758" max="11008" width="9.140625" style="10"/>
    <col min="11009" max="11009" width="13.85546875" style="10" customWidth="1"/>
    <col min="11010" max="11010" width="53.140625" style="10" customWidth="1"/>
    <col min="11011" max="11013" width="12.140625" style="10" customWidth="1"/>
    <col min="11014" max="11264" width="9.140625" style="10"/>
    <col min="11265" max="11265" width="13.85546875" style="10" customWidth="1"/>
    <col min="11266" max="11266" width="53.140625" style="10" customWidth="1"/>
    <col min="11267" max="11269" width="12.140625" style="10" customWidth="1"/>
    <col min="11270" max="11520" width="9.140625" style="10"/>
    <col min="11521" max="11521" width="13.85546875" style="10" customWidth="1"/>
    <col min="11522" max="11522" width="53.140625" style="10" customWidth="1"/>
    <col min="11523" max="11525" width="12.140625" style="10" customWidth="1"/>
    <col min="11526" max="11776" width="9.140625" style="10"/>
    <col min="11777" max="11777" width="13.85546875" style="10" customWidth="1"/>
    <col min="11778" max="11778" width="53.140625" style="10" customWidth="1"/>
    <col min="11779" max="11781" width="12.140625" style="10" customWidth="1"/>
    <col min="11782" max="12032" width="9.140625" style="10"/>
    <col min="12033" max="12033" width="13.85546875" style="10" customWidth="1"/>
    <col min="12034" max="12034" width="53.140625" style="10" customWidth="1"/>
    <col min="12035" max="12037" width="12.140625" style="10" customWidth="1"/>
    <col min="12038" max="12288" width="9.140625" style="10"/>
    <col min="12289" max="12289" width="13.85546875" style="10" customWidth="1"/>
    <col min="12290" max="12290" width="53.140625" style="10" customWidth="1"/>
    <col min="12291" max="12293" width="12.140625" style="10" customWidth="1"/>
    <col min="12294" max="12544" width="9.140625" style="10"/>
    <col min="12545" max="12545" width="13.85546875" style="10" customWidth="1"/>
    <col min="12546" max="12546" width="53.140625" style="10" customWidth="1"/>
    <col min="12547" max="12549" width="12.140625" style="10" customWidth="1"/>
    <col min="12550" max="12800" width="9.140625" style="10"/>
    <col min="12801" max="12801" width="13.85546875" style="10" customWidth="1"/>
    <col min="12802" max="12802" width="53.140625" style="10" customWidth="1"/>
    <col min="12803" max="12805" width="12.140625" style="10" customWidth="1"/>
    <col min="12806" max="13056" width="9.140625" style="10"/>
    <col min="13057" max="13057" width="13.85546875" style="10" customWidth="1"/>
    <col min="13058" max="13058" width="53.140625" style="10" customWidth="1"/>
    <col min="13059" max="13061" width="12.140625" style="10" customWidth="1"/>
    <col min="13062" max="13312" width="9.140625" style="10"/>
    <col min="13313" max="13313" width="13.85546875" style="10" customWidth="1"/>
    <col min="13314" max="13314" width="53.140625" style="10" customWidth="1"/>
    <col min="13315" max="13317" width="12.140625" style="10" customWidth="1"/>
    <col min="13318" max="13568" width="9.140625" style="10"/>
    <col min="13569" max="13569" width="13.85546875" style="10" customWidth="1"/>
    <col min="13570" max="13570" width="53.140625" style="10" customWidth="1"/>
    <col min="13571" max="13573" width="12.140625" style="10" customWidth="1"/>
    <col min="13574" max="13824" width="9.140625" style="10"/>
    <col min="13825" max="13825" width="13.85546875" style="10" customWidth="1"/>
    <col min="13826" max="13826" width="53.140625" style="10" customWidth="1"/>
    <col min="13827" max="13829" width="12.140625" style="10" customWidth="1"/>
    <col min="13830" max="14080" width="9.140625" style="10"/>
    <col min="14081" max="14081" width="13.85546875" style="10" customWidth="1"/>
    <col min="14082" max="14082" width="53.140625" style="10" customWidth="1"/>
    <col min="14083" max="14085" width="12.140625" style="10" customWidth="1"/>
    <col min="14086" max="14336" width="9.140625" style="10"/>
    <col min="14337" max="14337" width="13.85546875" style="10" customWidth="1"/>
    <col min="14338" max="14338" width="53.140625" style="10" customWidth="1"/>
    <col min="14339" max="14341" width="12.140625" style="10" customWidth="1"/>
    <col min="14342" max="14592" width="9.140625" style="10"/>
    <col min="14593" max="14593" width="13.85546875" style="10" customWidth="1"/>
    <col min="14594" max="14594" width="53.140625" style="10" customWidth="1"/>
    <col min="14595" max="14597" width="12.140625" style="10" customWidth="1"/>
    <col min="14598" max="14848" width="9.140625" style="10"/>
    <col min="14849" max="14849" width="13.85546875" style="10" customWidth="1"/>
    <col min="14850" max="14850" width="53.140625" style="10" customWidth="1"/>
    <col min="14851" max="14853" width="12.140625" style="10" customWidth="1"/>
    <col min="14854" max="15104" width="9.140625" style="10"/>
    <col min="15105" max="15105" width="13.85546875" style="10" customWidth="1"/>
    <col min="15106" max="15106" width="53.140625" style="10" customWidth="1"/>
    <col min="15107" max="15109" width="12.140625" style="10" customWidth="1"/>
    <col min="15110" max="15360" width="9.140625" style="10"/>
    <col min="15361" max="15361" width="13.85546875" style="10" customWidth="1"/>
    <col min="15362" max="15362" width="53.140625" style="10" customWidth="1"/>
    <col min="15363" max="15365" width="12.140625" style="10" customWidth="1"/>
    <col min="15366" max="15616" width="9.140625" style="10"/>
    <col min="15617" max="15617" width="13.85546875" style="10" customWidth="1"/>
    <col min="15618" max="15618" width="53.140625" style="10" customWidth="1"/>
    <col min="15619" max="15621" width="12.140625" style="10" customWidth="1"/>
    <col min="15622" max="15872" width="9.140625" style="10"/>
    <col min="15873" max="15873" width="13.85546875" style="10" customWidth="1"/>
    <col min="15874" max="15874" width="53.140625" style="10" customWidth="1"/>
    <col min="15875" max="15877" width="12.140625" style="10" customWidth="1"/>
    <col min="15878" max="16128" width="9.140625" style="10"/>
    <col min="16129" max="16129" width="13.85546875" style="10" customWidth="1"/>
    <col min="16130" max="16130" width="53.140625" style="10" customWidth="1"/>
    <col min="16131" max="16133" width="12.140625" style="10" customWidth="1"/>
    <col min="16134" max="16384" width="9.140625" style="10"/>
  </cols>
  <sheetData>
    <row r="1" spans="1:6" s="1" customFormat="1" ht="24.75" customHeight="1" thickBot="1" x14ac:dyDescent="0.3">
      <c r="A1" s="81" t="s">
        <v>268</v>
      </c>
      <c r="B1" s="82" t="s">
        <v>277</v>
      </c>
      <c r="C1" s="143"/>
      <c r="D1" s="143"/>
      <c r="E1" s="143"/>
      <c r="F1" s="143"/>
    </row>
    <row r="2" spans="1:6" s="4" customFormat="1" ht="21" customHeight="1" thickBot="1" x14ac:dyDescent="0.3">
      <c r="A2" s="2" t="s">
        <v>2</v>
      </c>
      <c r="B2" s="142" t="s">
        <v>276</v>
      </c>
      <c r="C2" s="142"/>
      <c r="D2" s="142"/>
      <c r="E2" s="78"/>
      <c r="F2" s="3"/>
    </row>
    <row r="3" spans="1:6" s="4" customFormat="1" ht="26.25" thickBot="1" x14ac:dyDescent="0.3">
      <c r="A3" s="2" t="s">
        <v>29</v>
      </c>
      <c r="B3" s="142" t="s">
        <v>30</v>
      </c>
      <c r="C3" s="142"/>
      <c r="D3" s="142"/>
      <c r="E3" s="78"/>
      <c r="F3" s="5"/>
    </row>
    <row r="4" spans="1:6" s="4" customFormat="1" ht="15.95" customHeight="1" thickBot="1" x14ac:dyDescent="0.3">
      <c r="A4" s="83"/>
      <c r="B4" s="83"/>
      <c r="C4" s="84"/>
      <c r="D4" s="85"/>
      <c r="E4" s="85"/>
      <c r="F4" s="6"/>
    </row>
    <row r="5" spans="1:6" ht="26.25" thickBot="1" x14ac:dyDescent="0.3">
      <c r="A5" s="79" t="s">
        <v>31</v>
      </c>
      <c r="B5" s="7" t="s">
        <v>32</v>
      </c>
      <c r="C5" s="8" t="s">
        <v>33</v>
      </c>
      <c r="D5" s="8" t="s">
        <v>267</v>
      </c>
      <c r="E5" s="8" t="s">
        <v>270</v>
      </c>
      <c r="F5" s="9" t="s">
        <v>269</v>
      </c>
    </row>
    <row r="6" spans="1:6" s="13" customFormat="1" ht="12.95" customHeight="1" thickBot="1" x14ac:dyDescent="0.3">
      <c r="A6" s="11" t="s">
        <v>3</v>
      </c>
      <c r="B6" s="12" t="s">
        <v>4</v>
      </c>
      <c r="C6" s="12" t="s">
        <v>5</v>
      </c>
      <c r="D6" s="80" t="s">
        <v>6</v>
      </c>
      <c r="E6" s="80" t="s">
        <v>271</v>
      </c>
      <c r="F6" s="86" t="s">
        <v>272</v>
      </c>
    </row>
    <row r="7" spans="1:6" s="13" customFormat="1" ht="15.95" customHeight="1" thickBot="1" x14ac:dyDescent="0.3">
      <c r="A7" s="144" t="s">
        <v>0</v>
      </c>
      <c r="B7" s="145"/>
      <c r="C7" s="145"/>
      <c r="D7" s="145"/>
      <c r="E7" s="145"/>
      <c r="F7" s="146"/>
    </row>
    <row r="8" spans="1:6" s="13" customFormat="1" ht="12" customHeight="1" thickBot="1" x14ac:dyDescent="0.3">
      <c r="A8" s="14" t="s">
        <v>7</v>
      </c>
      <c r="B8" s="15" t="s">
        <v>34</v>
      </c>
      <c r="C8" s="16">
        <f>+C9+C10+C11+C12+C13+C14</f>
        <v>0</v>
      </c>
      <c r="D8" s="17"/>
      <c r="E8" s="18"/>
      <c r="F8" s="18">
        <f>+F9+F10+F11+F12+F13+F14</f>
        <v>0</v>
      </c>
    </row>
    <row r="9" spans="1:6" s="22" customFormat="1" ht="12" customHeight="1" x14ac:dyDescent="0.2">
      <c r="A9" s="19" t="s">
        <v>35</v>
      </c>
      <c r="B9" s="87" t="s">
        <v>36</v>
      </c>
      <c r="C9" s="20"/>
      <c r="D9" s="21"/>
      <c r="E9" s="88"/>
      <c r="F9" s="89"/>
    </row>
    <row r="10" spans="1:6" ht="12" customHeight="1" x14ac:dyDescent="0.2">
      <c r="A10" s="23" t="s">
        <v>37</v>
      </c>
      <c r="B10" s="90" t="s">
        <v>38</v>
      </c>
      <c r="C10" s="24"/>
      <c r="D10" s="25"/>
      <c r="E10" s="91"/>
      <c r="F10" s="92"/>
    </row>
    <row r="11" spans="1:6" ht="12" customHeight="1" x14ac:dyDescent="0.2">
      <c r="A11" s="23" t="s">
        <v>39</v>
      </c>
      <c r="B11" s="90" t="s">
        <v>40</v>
      </c>
      <c r="C11" s="24"/>
      <c r="D11" s="25"/>
      <c r="E11" s="91"/>
      <c r="F11" s="92"/>
    </row>
    <row r="12" spans="1:6" ht="12" customHeight="1" x14ac:dyDescent="0.2">
      <c r="A12" s="23" t="s">
        <v>41</v>
      </c>
      <c r="B12" s="90" t="s">
        <v>42</v>
      </c>
      <c r="C12" s="24"/>
      <c r="D12" s="25"/>
      <c r="E12" s="91"/>
      <c r="F12" s="92"/>
    </row>
    <row r="13" spans="1:6" ht="12" customHeight="1" x14ac:dyDescent="0.2">
      <c r="A13" s="23" t="s">
        <v>43</v>
      </c>
      <c r="B13" s="90" t="s">
        <v>44</v>
      </c>
      <c r="C13" s="24"/>
      <c r="D13" s="25"/>
      <c r="E13" s="91"/>
      <c r="F13" s="92"/>
    </row>
    <row r="14" spans="1:6" s="22" customFormat="1" ht="12" customHeight="1" thickBot="1" x14ac:dyDescent="0.25">
      <c r="A14" s="27" t="s">
        <v>45</v>
      </c>
      <c r="B14" s="93" t="s">
        <v>46</v>
      </c>
      <c r="C14" s="24"/>
      <c r="D14" s="28"/>
      <c r="E14" s="94"/>
      <c r="F14" s="95"/>
    </row>
    <row r="15" spans="1:6" s="22" customFormat="1" ht="12" customHeight="1" thickBot="1" x14ac:dyDescent="0.3">
      <c r="A15" s="14" t="s">
        <v>8</v>
      </c>
      <c r="B15" s="96" t="s">
        <v>47</v>
      </c>
      <c r="C15" s="16">
        <f>+C16+C17+C18+C19+C20</f>
        <v>0</v>
      </c>
      <c r="D15" s="17"/>
      <c r="E15" s="18"/>
      <c r="F15" s="18">
        <f>SUM(F16:F21)</f>
        <v>0</v>
      </c>
    </row>
    <row r="16" spans="1:6" s="22" customFormat="1" ht="12" customHeight="1" x14ac:dyDescent="0.2">
      <c r="A16" s="19" t="s">
        <v>48</v>
      </c>
      <c r="B16" s="87" t="s">
        <v>49</v>
      </c>
      <c r="C16" s="20"/>
      <c r="D16" s="21">
        <f t="shared" ref="D16:D79" si="0">+F16-C16</f>
        <v>0</v>
      </c>
      <c r="E16" s="88"/>
      <c r="F16" s="89"/>
    </row>
    <row r="17" spans="1:6" s="22" customFormat="1" ht="12" customHeight="1" x14ac:dyDescent="0.2">
      <c r="A17" s="23" t="s">
        <v>50</v>
      </c>
      <c r="B17" s="90" t="s">
        <v>51</v>
      </c>
      <c r="C17" s="24"/>
      <c r="D17" s="25">
        <f t="shared" si="0"/>
        <v>0</v>
      </c>
      <c r="E17" s="91"/>
      <c r="F17" s="92"/>
    </row>
    <row r="18" spans="1:6" s="22" customFormat="1" ht="12" customHeight="1" x14ac:dyDescent="0.2">
      <c r="A18" s="23" t="s">
        <v>52</v>
      </c>
      <c r="B18" s="90" t="s">
        <v>53</v>
      </c>
      <c r="C18" s="24"/>
      <c r="D18" s="25">
        <f t="shared" si="0"/>
        <v>0</v>
      </c>
      <c r="E18" s="91"/>
      <c r="F18" s="92"/>
    </row>
    <row r="19" spans="1:6" s="22" customFormat="1" ht="12" customHeight="1" x14ac:dyDescent="0.2">
      <c r="A19" s="23" t="s">
        <v>54</v>
      </c>
      <c r="B19" s="90" t="s">
        <v>55</v>
      </c>
      <c r="C19" s="24"/>
      <c r="D19" s="25">
        <f t="shared" si="0"/>
        <v>0</v>
      </c>
      <c r="E19" s="91"/>
      <c r="F19" s="92"/>
    </row>
    <row r="20" spans="1:6" s="22" customFormat="1" ht="12" customHeight="1" x14ac:dyDescent="0.2">
      <c r="A20" s="23" t="s">
        <v>56</v>
      </c>
      <c r="B20" s="90" t="s">
        <v>57</v>
      </c>
      <c r="C20" s="24"/>
      <c r="D20" s="25"/>
      <c r="E20" s="91">
        <v>0</v>
      </c>
      <c r="F20" s="92">
        <v>0</v>
      </c>
    </row>
    <row r="21" spans="1:6" ht="12" customHeight="1" thickBot="1" x14ac:dyDescent="0.25">
      <c r="A21" s="27" t="s">
        <v>58</v>
      </c>
      <c r="B21" s="93" t="s">
        <v>59</v>
      </c>
      <c r="C21" s="29"/>
      <c r="D21" s="28">
        <f t="shared" si="0"/>
        <v>0</v>
      </c>
      <c r="E21" s="94"/>
      <c r="F21" s="95"/>
    </row>
    <row r="22" spans="1:6" ht="13.5" thickBot="1" x14ac:dyDescent="0.3">
      <c r="A22" s="14" t="s">
        <v>10</v>
      </c>
      <c r="B22" s="15" t="s">
        <v>60</v>
      </c>
      <c r="C22" s="16">
        <f>+C23+C24+C25+C26+C27</f>
        <v>0</v>
      </c>
      <c r="D22" s="17">
        <f t="shared" si="0"/>
        <v>0</v>
      </c>
      <c r="E22" s="18"/>
      <c r="F22" s="18"/>
    </row>
    <row r="23" spans="1:6" ht="12" customHeight="1" x14ac:dyDescent="0.2">
      <c r="A23" s="19" t="s">
        <v>61</v>
      </c>
      <c r="B23" s="87" t="s">
        <v>62</v>
      </c>
      <c r="C23" s="20"/>
      <c r="D23" s="21"/>
      <c r="E23" s="88"/>
      <c r="F23" s="89"/>
    </row>
    <row r="24" spans="1:6" s="22" customFormat="1" ht="12" customHeight="1" x14ac:dyDescent="0.2">
      <c r="A24" s="23" t="s">
        <v>63</v>
      </c>
      <c r="B24" s="90" t="s">
        <v>64</v>
      </c>
      <c r="C24" s="24"/>
      <c r="D24" s="25">
        <f t="shared" si="0"/>
        <v>0</v>
      </c>
      <c r="E24" s="91"/>
      <c r="F24" s="92"/>
    </row>
    <row r="25" spans="1:6" ht="12" customHeight="1" x14ac:dyDescent="0.2">
      <c r="A25" s="23" t="s">
        <v>65</v>
      </c>
      <c r="B25" s="90" t="s">
        <v>66</v>
      </c>
      <c r="C25" s="24"/>
      <c r="D25" s="25">
        <f t="shared" si="0"/>
        <v>0</v>
      </c>
      <c r="E25" s="91"/>
      <c r="F25" s="92"/>
    </row>
    <row r="26" spans="1:6" ht="12" customHeight="1" x14ac:dyDescent="0.2">
      <c r="A26" s="23" t="s">
        <v>67</v>
      </c>
      <c r="B26" s="90" t="s">
        <v>68</v>
      </c>
      <c r="C26" s="24"/>
      <c r="D26" s="25">
        <f t="shared" si="0"/>
        <v>0</v>
      </c>
      <c r="E26" s="91"/>
      <c r="F26" s="92"/>
    </row>
    <row r="27" spans="1:6" ht="12" customHeight="1" x14ac:dyDescent="0.2">
      <c r="A27" s="23" t="s">
        <v>69</v>
      </c>
      <c r="B27" s="90" t="s">
        <v>70</v>
      </c>
      <c r="C27" s="24"/>
      <c r="D27" s="25">
        <f t="shared" si="0"/>
        <v>0</v>
      </c>
      <c r="E27" s="91"/>
      <c r="F27" s="92"/>
    </row>
    <row r="28" spans="1:6" ht="12" customHeight="1" thickBot="1" x14ac:dyDescent="0.25">
      <c r="A28" s="27" t="s">
        <v>71</v>
      </c>
      <c r="B28" s="93" t="s">
        <v>72</v>
      </c>
      <c r="C28" s="29"/>
      <c r="D28" s="28">
        <f t="shared" si="0"/>
        <v>0</v>
      </c>
      <c r="E28" s="94"/>
      <c r="F28" s="95"/>
    </row>
    <row r="29" spans="1:6" ht="12" customHeight="1" thickBot="1" x14ac:dyDescent="0.3">
      <c r="A29" s="14" t="s">
        <v>73</v>
      </c>
      <c r="B29" s="15" t="s">
        <v>74</v>
      </c>
      <c r="C29" s="16">
        <f>+C30+C34+C35+C36+C31+C32+C33</f>
        <v>0</v>
      </c>
      <c r="D29" s="17">
        <f t="shared" si="0"/>
        <v>0</v>
      </c>
      <c r="E29" s="18"/>
      <c r="F29" s="18"/>
    </row>
    <row r="30" spans="1:6" ht="12" customHeight="1" x14ac:dyDescent="0.2">
      <c r="A30" s="19" t="s">
        <v>75</v>
      </c>
      <c r="B30" s="87" t="s">
        <v>76</v>
      </c>
      <c r="C30" s="20"/>
      <c r="D30" s="21"/>
      <c r="E30" s="88"/>
      <c r="F30" s="89"/>
    </row>
    <row r="31" spans="1:6" ht="12" customHeight="1" x14ac:dyDescent="0.2">
      <c r="A31" s="23" t="s">
        <v>77</v>
      </c>
      <c r="B31" s="90" t="s">
        <v>78</v>
      </c>
      <c r="C31" s="24"/>
      <c r="D31" s="25"/>
      <c r="E31" s="91"/>
      <c r="F31" s="92"/>
    </row>
    <row r="32" spans="1:6" ht="12" customHeight="1" x14ac:dyDescent="0.2">
      <c r="A32" s="23" t="s">
        <v>79</v>
      </c>
      <c r="B32" s="90" t="s">
        <v>80</v>
      </c>
      <c r="C32" s="24"/>
      <c r="D32" s="25"/>
      <c r="E32" s="91"/>
      <c r="F32" s="92"/>
    </row>
    <row r="33" spans="1:6" ht="12" customHeight="1" x14ac:dyDescent="0.2">
      <c r="A33" s="23" t="s">
        <v>81</v>
      </c>
      <c r="B33" s="90" t="s">
        <v>82</v>
      </c>
      <c r="C33" s="24"/>
      <c r="D33" s="25"/>
      <c r="E33" s="91"/>
      <c r="F33" s="92"/>
    </row>
    <row r="34" spans="1:6" ht="12" customHeight="1" x14ac:dyDescent="0.2">
      <c r="A34" s="23" t="s">
        <v>83</v>
      </c>
      <c r="B34" s="90" t="s">
        <v>84</v>
      </c>
      <c r="C34" s="24"/>
      <c r="D34" s="25"/>
      <c r="E34" s="91"/>
      <c r="F34" s="92"/>
    </row>
    <row r="35" spans="1:6" ht="12" customHeight="1" x14ac:dyDescent="0.2">
      <c r="A35" s="23" t="s">
        <v>85</v>
      </c>
      <c r="B35" s="90" t="s">
        <v>86</v>
      </c>
      <c r="C35" s="24"/>
      <c r="D35" s="25"/>
      <c r="E35" s="91"/>
      <c r="F35" s="92"/>
    </row>
    <row r="36" spans="1:6" ht="12" customHeight="1" thickBot="1" x14ac:dyDescent="0.25">
      <c r="A36" s="27" t="s">
        <v>87</v>
      </c>
      <c r="B36" s="93" t="s">
        <v>88</v>
      </c>
      <c r="C36" s="29"/>
      <c r="D36" s="28"/>
      <c r="E36" s="94"/>
      <c r="F36" s="95"/>
    </row>
    <row r="37" spans="1:6" ht="12" customHeight="1" thickBot="1" x14ac:dyDescent="0.3">
      <c r="A37" s="14" t="s">
        <v>13</v>
      </c>
      <c r="B37" s="15" t="s">
        <v>89</v>
      </c>
      <c r="C37" s="16">
        <f>SUM(C38:C48)</f>
        <v>1490000</v>
      </c>
      <c r="D37" s="17"/>
      <c r="E37" s="18">
        <f>SUM(E38:E48)</f>
        <v>330500</v>
      </c>
      <c r="F37" s="18">
        <f>SUM(F38:F48)</f>
        <v>1820500</v>
      </c>
    </row>
    <row r="38" spans="1:6" ht="12" customHeight="1" x14ac:dyDescent="0.2">
      <c r="A38" s="19" t="s">
        <v>90</v>
      </c>
      <c r="B38" s="87" t="s">
        <v>91</v>
      </c>
      <c r="C38" s="20"/>
      <c r="D38" s="21">
        <f t="shared" si="0"/>
        <v>0</v>
      </c>
      <c r="E38" s="88"/>
      <c r="F38" s="89"/>
    </row>
    <row r="39" spans="1:6" ht="12" customHeight="1" x14ac:dyDescent="0.2">
      <c r="A39" s="23" t="s">
        <v>92</v>
      </c>
      <c r="B39" s="90" t="s">
        <v>93</v>
      </c>
      <c r="C39" s="24"/>
      <c r="D39" s="25"/>
      <c r="E39" s="91">
        <v>0</v>
      </c>
      <c r="F39" s="92">
        <v>0</v>
      </c>
    </row>
    <row r="40" spans="1:6" ht="12" customHeight="1" x14ac:dyDescent="0.2">
      <c r="A40" s="23" t="s">
        <v>94</v>
      </c>
      <c r="B40" s="90" t="s">
        <v>95</v>
      </c>
      <c r="C40" s="24"/>
      <c r="D40" s="25">
        <f t="shared" si="0"/>
        <v>0</v>
      </c>
      <c r="E40" s="91"/>
      <c r="F40" s="92"/>
    </row>
    <row r="41" spans="1:6" ht="12" customHeight="1" x14ac:dyDescent="0.2">
      <c r="A41" s="23" t="s">
        <v>96</v>
      </c>
      <c r="B41" s="90" t="s">
        <v>97</v>
      </c>
      <c r="C41" s="24">
        <v>680000</v>
      </c>
      <c r="D41" s="25"/>
      <c r="E41" s="91">
        <f>F41-D41-C41</f>
        <v>0</v>
      </c>
      <c r="F41" s="92">
        <v>680000</v>
      </c>
    </row>
    <row r="42" spans="1:6" ht="12" customHeight="1" x14ac:dyDescent="0.2">
      <c r="A42" s="23" t="s">
        <v>98</v>
      </c>
      <c r="B42" s="90" t="s">
        <v>99</v>
      </c>
      <c r="C42" s="24">
        <v>650000</v>
      </c>
      <c r="D42" s="25"/>
      <c r="E42" s="91">
        <f>F42-D42-C42</f>
        <v>0</v>
      </c>
      <c r="F42" s="92">
        <v>650000</v>
      </c>
    </row>
    <row r="43" spans="1:6" ht="12" customHeight="1" x14ac:dyDescent="0.2">
      <c r="A43" s="23" t="s">
        <v>100</v>
      </c>
      <c r="B43" s="90" t="s">
        <v>101</v>
      </c>
      <c r="C43" s="24">
        <v>160000</v>
      </c>
      <c r="D43" s="25"/>
      <c r="E43" s="91">
        <f>F43-D43-C43</f>
        <v>0</v>
      </c>
      <c r="F43" s="92">
        <v>160000</v>
      </c>
    </row>
    <row r="44" spans="1:6" ht="12" customHeight="1" x14ac:dyDescent="0.2">
      <c r="A44" s="23" t="s">
        <v>102</v>
      </c>
      <c r="B44" s="90" t="s">
        <v>103</v>
      </c>
      <c r="C44" s="24"/>
      <c r="D44" s="25"/>
      <c r="E44" s="91"/>
      <c r="F44" s="92"/>
    </row>
    <row r="45" spans="1:6" ht="12" customHeight="1" x14ac:dyDescent="0.2">
      <c r="A45" s="23" t="s">
        <v>104</v>
      </c>
      <c r="B45" s="90" t="s">
        <v>105</v>
      </c>
      <c r="C45" s="24"/>
      <c r="D45" s="25"/>
      <c r="E45" s="91">
        <f>F45-D45-C45</f>
        <v>0</v>
      </c>
      <c r="F45" s="92"/>
    </row>
    <row r="46" spans="1:6" ht="12" customHeight="1" x14ac:dyDescent="0.2">
      <c r="A46" s="23" t="s">
        <v>106</v>
      </c>
      <c r="B46" s="90" t="s">
        <v>107</v>
      </c>
      <c r="C46" s="24"/>
      <c r="D46" s="25"/>
      <c r="E46" s="91"/>
      <c r="F46" s="92"/>
    </row>
    <row r="47" spans="1:6" ht="12" customHeight="1" x14ac:dyDescent="0.2">
      <c r="A47" s="27" t="s">
        <v>108</v>
      </c>
      <c r="B47" s="93" t="s">
        <v>109</v>
      </c>
      <c r="C47" s="29"/>
      <c r="D47" s="25"/>
      <c r="E47" s="94"/>
      <c r="F47" s="97"/>
    </row>
    <row r="48" spans="1:6" ht="12" customHeight="1" thickBot="1" x14ac:dyDescent="0.25">
      <c r="A48" s="27" t="s">
        <v>110</v>
      </c>
      <c r="B48" s="93" t="s">
        <v>111</v>
      </c>
      <c r="C48" s="29"/>
      <c r="D48" s="28"/>
      <c r="E48" s="94">
        <f>F48-D48-C48</f>
        <v>330500</v>
      </c>
      <c r="F48" s="95">
        <v>330500</v>
      </c>
    </row>
    <row r="49" spans="1:6" ht="12" customHeight="1" thickBot="1" x14ac:dyDescent="0.3">
      <c r="A49" s="14" t="s">
        <v>15</v>
      </c>
      <c r="B49" s="15" t="s">
        <v>112</v>
      </c>
      <c r="C49" s="16">
        <f>SUM(C50:C54)</f>
        <v>0</v>
      </c>
      <c r="D49" s="17">
        <f t="shared" si="0"/>
        <v>0</v>
      </c>
      <c r="E49" s="18"/>
      <c r="F49" s="18"/>
    </row>
    <row r="50" spans="1:6" ht="12" customHeight="1" x14ac:dyDescent="0.2">
      <c r="A50" s="19" t="s">
        <v>113</v>
      </c>
      <c r="B50" s="87" t="s">
        <v>114</v>
      </c>
      <c r="C50" s="20"/>
      <c r="D50" s="21">
        <f t="shared" si="0"/>
        <v>0</v>
      </c>
      <c r="E50" s="88"/>
      <c r="F50" s="89"/>
    </row>
    <row r="51" spans="1:6" ht="12" customHeight="1" x14ac:dyDescent="0.2">
      <c r="A51" s="23" t="s">
        <v>115</v>
      </c>
      <c r="B51" s="90" t="s">
        <v>116</v>
      </c>
      <c r="C51" s="24"/>
      <c r="D51" s="25">
        <f t="shared" si="0"/>
        <v>0</v>
      </c>
      <c r="E51" s="91"/>
      <c r="F51" s="92"/>
    </row>
    <row r="52" spans="1:6" ht="12" customHeight="1" x14ac:dyDescent="0.2">
      <c r="A52" s="23" t="s">
        <v>117</v>
      </c>
      <c r="B52" s="90" t="s">
        <v>118</v>
      </c>
      <c r="C52" s="24"/>
      <c r="D52" s="25">
        <f t="shared" si="0"/>
        <v>0</v>
      </c>
      <c r="E52" s="91"/>
      <c r="F52" s="92"/>
    </row>
    <row r="53" spans="1:6" ht="12" customHeight="1" x14ac:dyDescent="0.2">
      <c r="A53" s="23" t="s">
        <v>119</v>
      </c>
      <c r="B53" s="90" t="s">
        <v>120</v>
      </c>
      <c r="C53" s="24"/>
      <c r="D53" s="25">
        <f t="shared" si="0"/>
        <v>0</v>
      </c>
      <c r="E53" s="91"/>
      <c r="F53" s="92"/>
    </row>
    <row r="54" spans="1:6" ht="12" customHeight="1" thickBot="1" x14ac:dyDescent="0.25">
      <c r="A54" s="27" t="s">
        <v>121</v>
      </c>
      <c r="B54" s="93" t="s">
        <v>122</v>
      </c>
      <c r="C54" s="29"/>
      <c r="D54" s="28">
        <f t="shared" si="0"/>
        <v>0</v>
      </c>
      <c r="E54" s="94"/>
      <c r="F54" s="95"/>
    </row>
    <row r="55" spans="1:6" ht="12" customHeight="1" thickBot="1" x14ac:dyDescent="0.3">
      <c r="A55" s="14" t="s">
        <v>123</v>
      </c>
      <c r="B55" s="15" t="s">
        <v>124</v>
      </c>
      <c r="C55" s="16">
        <f>SUM(C56:C58)</f>
        <v>0</v>
      </c>
      <c r="D55" s="17">
        <f t="shared" si="0"/>
        <v>0</v>
      </c>
      <c r="E55" s="18">
        <f>SUM(E56:E58)</f>
        <v>0</v>
      </c>
      <c r="F55" s="18">
        <f>SUM(F56:F58)</f>
        <v>0</v>
      </c>
    </row>
    <row r="56" spans="1:6" ht="12" customHeight="1" x14ac:dyDescent="0.2">
      <c r="A56" s="19" t="s">
        <v>125</v>
      </c>
      <c r="B56" s="87" t="s">
        <v>126</v>
      </c>
      <c r="C56" s="20"/>
      <c r="D56" s="21">
        <f t="shared" si="0"/>
        <v>0</v>
      </c>
      <c r="E56" s="88"/>
      <c r="F56" s="89"/>
    </row>
    <row r="57" spans="1:6" ht="12" customHeight="1" x14ac:dyDescent="0.2">
      <c r="A57" s="23" t="s">
        <v>127</v>
      </c>
      <c r="B57" s="90" t="s">
        <v>128</v>
      </c>
      <c r="C57" s="24"/>
      <c r="D57" s="25"/>
      <c r="E57" s="91"/>
      <c r="F57" s="92"/>
    </row>
    <row r="58" spans="1:6" ht="12" customHeight="1" x14ac:dyDescent="0.2">
      <c r="A58" s="23" t="s">
        <v>129</v>
      </c>
      <c r="B58" s="90" t="s">
        <v>130</v>
      </c>
      <c r="C58" s="24"/>
      <c r="D58" s="25">
        <f t="shared" si="0"/>
        <v>0</v>
      </c>
      <c r="E58" s="91"/>
      <c r="F58" s="92"/>
    </row>
    <row r="59" spans="1:6" ht="12" customHeight="1" thickBot="1" x14ac:dyDescent="0.25">
      <c r="A59" s="27" t="s">
        <v>131</v>
      </c>
      <c r="B59" s="93" t="s">
        <v>132</v>
      </c>
      <c r="C59" s="29"/>
      <c r="D59" s="28">
        <f t="shared" si="0"/>
        <v>0</v>
      </c>
      <c r="E59" s="94"/>
      <c r="F59" s="95"/>
    </row>
    <row r="60" spans="1:6" ht="12" customHeight="1" thickBot="1" x14ac:dyDescent="0.3">
      <c r="A60" s="14" t="s">
        <v>17</v>
      </c>
      <c r="B60" s="96" t="s">
        <v>133</v>
      </c>
      <c r="C60" s="16">
        <f>SUM(C61:C63)</f>
        <v>0</v>
      </c>
      <c r="D60" s="17">
        <f>SUM(D61:D63)</f>
        <v>0</v>
      </c>
      <c r="E60" s="18">
        <f>SUM(E61:E63)</f>
        <v>0</v>
      </c>
      <c r="F60" s="18">
        <f>SUM(F61:F64)</f>
        <v>0</v>
      </c>
    </row>
    <row r="61" spans="1:6" ht="12" customHeight="1" x14ac:dyDescent="0.2">
      <c r="A61" s="19" t="s">
        <v>134</v>
      </c>
      <c r="B61" s="87" t="s">
        <v>135</v>
      </c>
      <c r="C61" s="24"/>
      <c r="D61" s="21">
        <f t="shared" si="0"/>
        <v>0</v>
      </c>
      <c r="E61" s="88"/>
      <c r="F61" s="89"/>
    </row>
    <row r="62" spans="1:6" ht="12" customHeight="1" x14ac:dyDescent="0.2">
      <c r="A62" s="23" t="s">
        <v>136</v>
      </c>
      <c r="B62" s="90" t="s">
        <v>137</v>
      </c>
      <c r="C62" s="24"/>
      <c r="D62" s="25"/>
      <c r="E62" s="91"/>
      <c r="F62" s="92"/>
    </row>
    <row r="63" spans="1:6" ht="12" customHeight="1" x14ac:dyDescent="0.2">
      <c r="A63" s="23" t="s">
        <v>138</v>
      </c>
      <c r="B63" s="90" t="s">
        <v>139</v>
      </c>
      <c r="C63" s="24"/>
      <c r="D63" s="25"/>
      <c r="E63" s="91"/>
      <c r="F63" s="92"/>
    </row>
    <row r="64" spans="1:6" ht="12" customHeight="1" thickBot="1" x14ac:dyDescent="0.25">
      <c r="A64" s="27" t="s">
        <v>140</v>
      </c>
      <c r="B64" s="93" t="s">
        <v>141</v>
      </c>
      <c r="C64" s="24"/>
      <c r="D64" s="28">
        <f t="shared" si="0"/>
        <v>0</v>
      </c>
      <c r="E64" s="94"/>
      <c r="F64" s="95"/>
    </row>
    <row r="65" spans="1:6" ht="12" customHeight="1" thickBot="1" x14ac:dyDescent="0.3">
      <c r="A65" s="14" t="s">
        <v>18</v>
      </c>
      <c r="B65" s="15" t="s">
        <v>142</v>
      </c>
      <c r="C65" s="16">
        <f>+C8+C15+C22+C29+C37+C49+C55+C60</f>
        <v>1490000</v>
      </c>
      <c r="D65" s="17">
        <f>D55</f>
        <v>0</v>
      </c>
      <c r="E65" s="18">
        <f>+E8+E15+E22+E29+E37+E49+E55+E60</f>
        <v>330500</v>
      </c>
      <c r="F65" s="18">
        <f>+F8+F15+F22+F29+F37+F49+F55+F60</f>
        <v>1820500</v>
      </c>
    </row>
    <row r="66" spans="1:6" ht="12" customHeight="1" thickBot="1" x14ac:dyDescent="0.25">
      <c r="A66" s="98" t="s">
        <v>143</v>
      </c>
      <c r="B66" s="96" t="s">
        <v>144</v>
      </c>
      <c r="C66" s="16">
        <f>SUM(C67:C69)</f>
        <v>0</v>
      </c>
      <c r="D66" s="36">
        <f t="shared" si="0"/>
        <v>0</v>
      </c>
      <c r="E66" s="99"/>
      <c r="F66" s="18"/>
    </row>
    <row r="67" spans="1:6" ht="12" customHeight="1" x14ac:dyDescent="0.2">
      <c r="A67" s="19" t="s">
        <v>145</v>
      </c>
      <c r="B67" s="87" t="s">
        <v>146</v>
      </c>
      <c r="C67" s="24"/>
      <c r="D67" s="21">
        <f t="shared" si="0"/>
        <v>0</v>
      </c>
      <c r="E67" s="88"/>
      <c r="F67" s="89"/>
    </row>
    <row r="68" spans="1:6" ht="12" customHeight="1" x14ac:dyDescent="0.2">
      <c r="A68" s="23" t="s">
        <v>147</v>
      </c>
      <c r="B68" s="90" t="s">
        <v>148</v>
      </c>
      <c r="C68" s="24"/>
      <c r="D68" s="25">
        <f t="shared" si="0"/>
        <v>0</v>
      </c>
      <c r="E68" s="91"/>
      <c r="F68" s="92"/>
    </row>
    <row r="69" spans="1:6" ht="12" customHeight="1" thickBot="1" x14ac:dyDescent="0.25">
      <c r="A69" s="27" t="s">
        <v>149</v>
      </c>
      <c r="B69" s="100" t="s">
        <v>150</v>
      </c>
      <c r="C69" s="24"/>
      <c r="D69" s="28">
        <f t="shared" si="0"/>
        <v>0</v>
      </c>
      <c r="E69" s="94"/>
      <c r="F69" s="95"/>
    </row>
    <row r="70" spans="1:6" ht="12" customHeight="1" thickBot="1" x14ac:dyDescent="0.25">
      <c r="A70" s="98" t="s">
        <v>151</v>
      </c>
      <c r="B70" s="96" t="s">
        <v>152</v>
      </c>
      <c r="C70" s="16">
        <f>SUM(C71:C74)</f>
        <v>0</v>
      </c>
      <c r="D70" s="17">
        <f t="shared" si="0"/>
        <v>0</v>
      </c>
      <c r="E70" s="18"/>
      <c r="F70" s="18"/>
    </row>
    <row r="71" spans="1:6" ht="12" customHeight="1" x14ac:dyDescent="0.2">
      <c r="A71" s="19" t="s">
        <v>153</v>
      </c>
      <c r="B71" s="87" t="s">
        <v>154</v>
      </c>
      <c r="C71" s="24"/>
      <c r="D71" s="21">
        <f t="shared" si="0"/>
        <v>0</v>
      </c>
      <c r="E71" s="88"/>
      <c r="F71" s="89"/>
    </row>
    <row r="72" spans="1:6" ht="12" customHeight="1" x14ac:dyDescent="0.2">
      <c r="A72" s="23" t="s">
        <v>155</v>
      </c>
      <c r="B72" s="90" t="s">
        <v>156</v>
      </c>
      <c r="C72" s="24"/>
      <c r="D72" s="25">
        <f t="shared" si="0"/>
        <v>0</v>
      </c>
      <c r="E72" s="91"/>
      <c r="F72" s="92"/>
    </row>
    <row r="73" spans="1:6" ht="12" customHeight="1" x14ac:dyDescent="0.2">
      <c r="A73" s="23" t="s">
        <v>157</v>
      </c>
      <c r="B73" s="90" t="s">
        <v>158</v>
      </c>
      <c r="C73" s="24"/>
      <c r="D73" s="25">
        <f t="shared" si="0"/>
        <v>0</v>
      </c>
      <c r="E73" s="91"/>
      <c r="F73" s="92"/>
    </row>
    <row r="74" spans="1:6" ht="12" customHeight="1" thickBot="1" x14ac:dyDescent="0.25">
      <c r="A74" s="27" t="s">
        <v>159</v>
      </c>
      <c r="B74" s="93" t="s">
        <v>160</v>
      </c>
      <c r="C74" s="24"/>
      <c r="D74" s="28">
        <f t="shared" si="0"/>
        <v>0</v>
      </c>
      <c r="E74" s="94"/>
      <c r="F74" s="95"/>
    </row>
    <row r="75" spans="1:6" ht="12" customHeight="1" thickBot="1" x14ac:dyDescent="0.25">
      <c r="A75" s="98" t="s">
        <v>161</v>
      </c>
      <c r="B75" s="96" t="s">
        <v>162</v>
      </c>
      <c r="C75" s="16">
        <f>SUM(C76:C77)</f>
        <v>823513</v>
      </c>
      <c r="D75" s="17">
        <f>SUM(D76:D77)</f>
        <v>0</v>
      </c>
      <c r="E75" s="18">
        <v>-330500</v>
      </c>
      <c r="F75" s="18">
        <f>SUM(F76:F77)</f>
        <v>493013</v>
      </c>
    </row>
    <row r="76" spans="1:6" ht="12" customHeight="1" x14ac:dyDescent="0.2">
      <c r="A76" s="19" t="s">
        <v>163</v>
      </c>
      <c r="B76" s="87" t="s">
        <v>164</v>
      </c>
      <c r="C76" s="24">
        <v>823513</v>
      </c>
      <c r="D76" s="21"/>
      <c r="E76" s="88">
        <f>F76-D76-C76</f>
        <v>-330500</v>
      </c>
      <c r="F76" s="89">
        <v>493013</v>
      </c>
    </row>
    <row r="77" spans="1:6" ht="12" customHeight="1" thickBot="1" x14ac:dyDescent="0.25">
      <c r="A77" s="27" t="s">
        <v>165</v>
      </c>
      <c r="B77" s="93" t="s">
        <v>166</v>
      </c>
      <c r="C77" s="24"/>
      <c r="D77" s="28"/>
      <c r="E77" s="94"/>
      <c r="F77" s="95"/>
    </row>
    <row r="78" spans="1:6" s="22" customFormat="1" ht="14.25" customHeight="1" thickBot="1" x14ac:dyDescent="0.25">
      <c r="A78" s="98" t="s">
        <v>167</v>
      </c>
      <c r="B78" s="96" t="s">
        <v>262</v>
      </c>
      <c r="C78" s="16">
        <f>SUM(C79:C82)</f>
        <v>93623107</v>
      </c>
      <c r="D78" s="17"/>
      <c r="E78" s="18">
        <f>SUM(E79:E82)</f>
        <v>2176100</v>
      </c>
      <c r="F78" s="18">
        <f>SUM(F79:F82)</f>
        <v>95799207</v>
      </c>
    </row>
    <row r="79" spans="1:6" ht="12" customHeight="1" x14ac:dyDescent="0.2">
      <c r="A79" s="19" t="s">
        <v>168</v>
      </c>
      <c r="B79" s="87" t="s">
        <v>169</v>
      </c>
      <c r="C79" s="24"/>
      <c r="D79" s="21">
        <f t="shared" si="0"/>
        <v>0</v>
      </c>
      <c r="E79" s="88"/>
      <c r="F79" s="89"/>
    </row>
    <row r="80" spans="1:6" ht="12" customHeight="1" x14ac:dyDescent="0.2">
      <c r="A80" s="23" t="s">
        <v>170</v>
      </c>
      <c r="B80" s="90" t="s">
        <v>171</v>
      </c>
      <c r="C80" s="24"/>
      <c r="D80" s="25">
        <f t="shared" ref="D80:D88" si="1">+F80-C80</f>
        <v>0</v>
      </c>
      <c r="E80" s="91"/>
      <c r="F80" s="92"/>
    </row>
    <row r="81" spans="1:14" ht="12" customHeight="1" x14ac:dyDescent="0.2">
      <c r="A81" s="27" t="s">
        <v>172</v>
      </c>
      <c r="B81" s="93" t="s">
        <v>173</v>
      </c>
      <c r="C81" s="24"/>
      <c r="D81" s="25">
        <f t="shared" si="1"/>
        <v>0</v>
      </c>
      <c r="E81" s="91"/>
      <c r="F81" s="92"/>
    </row>
    <row r="82" spans="1:14" ht="12" customHeight="1" thickBot="1" x14ac:dyDescent="0.3">
      <c r="A82" s="32" t="s">
        <v>263</v>
      </c>
      <c r="B82" s="101" t="s">
        <v>264</v>
      </c>
      <c r="C82" s="33">
        <v>93623107</v>
      </c>
      <c r="D82" s="28"/>
      <c r="E82" s="102">
        <f>F82-D82-C82</f>
        <v>2176100</v>
      </c>
      <c r="F82" s="103">
        <v>95799207</v>
      </c>
      <c r="G82" s="34"/>
      <c r="H82" s="35"/>
      <c r="I82" s="34"/>
      <c r="J82" s="34"/>
      <c r="K82" s="35"/>
      <c r="L82" s="34"/>
      <c r="M82" s="34"/>
      <c r="N82" s="35"/>
    </row>
    <row r="83" spans="1:14" ht="13.5" thickBot="1" x14ac:dyDescent="0.25">
      <c r="A83" s="98" t="s">
        <v>174</v>
      </c>
      <c r="B83" s="96" t="s">
        <v>175</v>
      </c>
      <c r="C83" s="16"/>
      <c r="D83" s="36">
        <f t="shared" si="1"/>
        <v>0</v>
      </c>
      <c r="E83" s="36"/>
      <c r="F83" s="17"/>
    </row>
    <row r="84" spans="1:14" ht="12" customHeight="1" x14ac:dyDescent="0.2">
      <c r="A84" s="104" t="s">
        <v>176</v>
      </c>
      <c r="B84" s="87" t="s">
        <v>177</v>
      </c>
      <c r="C84" s="24"/>
      <c r="D84" s="21">
        <f t="shared" si="1"/>
        <v>0</v>
      </c>
      <c r="E84" s="88"/>
      <c r="F84" s="89"/>
    </row>
    <row r="85" spans="1:14" ht="12" customHeight="1" x14ac:dyDescent="0.2">
      <c r="A85" s="105" t="s">
        <v>178</v>
      </c>
      <c r="B85" s="90" t="s">
        <v>179</v>
      </c>
      <c r="C85" s="24"/>
      <c r="D85" s="25">
        <f t="shared" si="1"/>
        <v>0</v>
      </c>
      <c r="E85" s="91"/>
      <c r="F85" s="92"/>
    </row>
    <row r="86" spans="1:14" ht="12" customHeight="1" x14ac:dyDescent="0.2">
      <c r="A86" s="105" t="s">
        <v>180</v>
      </c>
      <c r="B86" s="90" t="s">
        <v>181</v>
      </c>
      <c r="C86" s="24"/>
      <c r="D86" s="25">
        <f t="shared" si="1"/>
        <v>0</v>
      </c>
      <c r="E86" s="91"/>
      <c r="F86" s="92"/>
    </row>
    <row r="87" spans="1:14" s="22" customFormat="1" ht="12" customHeight="1" thickBot="1" x14ac:dyDescent="0.25">
      <c r="A87" s="106" t="s">
        <v>182</v>
      </c>
      <c r="B87" s="93" t="s">
        <v>183</v>
      </c>
      <c r="C87" s="24"/>
      <c r="D87" s="28">
        <f t="shared" si="1"/>
        <v>0</v>
      </c>
      <c r="E87" s="94"/>
      <c r="F87" s="95"/>
    </row>
    <row r="88" spans="1:14" s="22" customFormat="1" ht="12" customHeight="1" thickBot="1" x14ac:dyDescent="0.25">
      <c r="A88" s="98" t="s">
        <v>184</v>
      </c>
      <c r="B88" s="96" t="s">
        <v>185</v>
      </c>
      <c r="C88" s="37"/>
      <c r="D88" s="36">
        <f t="shared" si="1"/>
        <v>0</v>
      </c>
      <c r="E88" s="99"/>
      <c r="F88" s="18"/>
    </row>
    <row r="89" spans="1:14" s="22" customFormat="1" ht="12" customHeight="1" thickBot="1" x14ac:dyDescent="0.25">
      <c r="A89" s="98" t="s">
        <v>186</v>
      </c>
      <c r="B89" s="96" t="s">
        <v>24</v>
      </c>
      <c r="C89" s="38"/>
      <c r="D89" s="39"/>
      <c r="E89" s="35"/>
      <c r="F89" s="107"/>
    </row>
    <row r="90" spans="1:14" s="22" customFormat="1" ht="16.5" customHeight="1" thickBot="1" x14ac:dyDescent="0.25">
      <c r="A90" s="98" t="s">
        <v>187</v>
      </c>
      <c r="B90" s="108" t="s">
        <v>188</v>
      </c>
      <c r="C90" s="16">
        <f>(C75+C78)</f>
        <v>94446620</v>
      </c>
      <c r="D90" s="17">
        <f>+D66+D70+D75+D83+D89+D88</f>
        <v>0</v>
      </c>
      <c r="E90" s="18">
        <f>+E66+E70+E75+E83+E88+E78</f>
        <v>1845600</v>
      </c>
      <c r="F90" s="18">
        <f>(F75+F78)</f>
        <v>96292220</v>
      </c>
    </row>
    <row r="91" spans="1:14" s="22" customFormat="1" ht="18" customHeight="1" thickBot="1" x14ac:dyDescent="0.25">
      <c r="A91" s="109" t="s">
        <v>189</v>
      </c>
      <c r="B91" s="110" t="s">
        <v>190</v>
      </c>
      <c r="C91" s="16">
        <f>+C65+C90</f>
        <v>95936620</v>
      </c>
      <c r="D91" s="17">
        <f>+D65+D90</f>
        <v>0</v>
      </c>
      <c r="E91" s="18">
        <f>+E65+E90</f>
        <v>2176100</v>
      </c>
      <c r="F91" s="40">
        <f>+F65+F90</f>
        <v>98112720</v>
      </c>
    </row>
    <row r="92" spans="1:14" s="22" customFormat="1" ht="18" customHeight="1" x14ac:dyDescent="0.2">
      <c r="A92" s="139"/>
      <c r="B92" s="140"/>
      <c r="C92" s="51"/>
      <c r="D92" s="51"/>
      <c r="E92" s="51"/>
      <c r="F92" s="141"/>
    </row>
    <row r="93" spans="1:14" s="22" customFormat="1" ht="18" customHeight="1" x14ac:dyDescent="0.2">
      <c r="A93" s="139"/>
      <c r="B93" s="140"/>
      <c r="C93" s="51"/>
      <c r="D93" s="51"/>
      <c r="E93" s="51"/>
      <c r="F93" s="141"/>
    </row>
    <row r="94" spans="1:14" s="22" customFormat="1" ht="18" customHeight="1" x14ac:dyDescent="0.2">
      <c r="A94" s="139"/>
      <c r="B94" s="140"/>
      <c r="C94" s="51"/>
      <c r="D94" s="51"/>
      <c r="E94" s="51"/>
      <c r="F94" s="141"/>
    </row>
    <row r="95" spans="1:14" ht="15" customHeight="1" thickBot="1" x14ac:dyDescent="0.3">
      <c r="A95" s="41"/>
      <c r="B95" s="42"/>
      <c r="C95" s="43"/>
      <c r="D95" s="111"/>
      <c r="E95" s="111"/>
      <c r="F95" s="111"/>
    </row>
    <row r="96" spans="1:14" s="13" customFormat="1" ht="16.5" customHeight="1" thickBot="1" x14ac:dyDescent="0.3">
      <c r="A96" s="144" t="s">
        <v>1</v>
      </c>
      <c r="B96" s="145"/>
      <c r="C96" s="145"/>
      <c r="D96" s="145"/>
      <c r="E96" s="145"/>
      <c r="F96" s="146"/>
    </row>
    <row r="97" spans="1:8" s="22" customFormat="1" ht="12" customHeight="1" thickBot="1" x14ac:dyDescent="0.3">
      <c r="A97" s="44" t="s">
        <v>7</v>
      </c>
      <c r="B97" s="45" t="s">
        <v>265</v>
      </c>
      <c r="C97" s="46">
        <f>+C98+C99+C100+C101+C102+C115</f>
        <v>95936620</v>
      </c>
      <c r="D97" s="31">
        <f>SUM(D98:D102)+D115</f>
        <v>-380000</v>
      </c>
      <c r="E97" s="112">
        <f>+E98+E99+E100+E101+E102+E115</f>
        <v>2176100</v>
      </c>
      <c r="F97" s="47">
        <f>SUM(F98:F102)</f>
        <v>97732720</v>
      </c>
    </row>
    <row r="98" spans="1:8" ht="12" customHeight="1" x14ac:dyDescent="0.25">
      <c r="A98" s="48" t="s">
        <v>35</v>
      </c>
      <c r="B98" s="49" t="s">
        <v>191</v>
      </c>
      <c r="C98" s="50">
        <v>61094205</v>
      </c>
      <c r="D98" s="20">
        <v>850000</v>
      </c>
      <c r="E98" s="113">
        <f>F98-D98-C98</f>
        <v>2676100</v>
      </c>
      <c r="F98" s="89">
        <v>64620305</v>
      </c>
      <c r="H98" s="51">
        <f>+I98-G98</f>
        <v>0</v>
      </c>
    </row>
    <row r="99" spans="1:8" ht="12" customHeight="1" x14ac:dyDescent="0.25">
      <c r="A99" s="23" t="s">
        <v>37</v>
      </c>
      <c r="B99" s="52" t="s">
        <v>9</v>
      </c>
      <c r="C99" s="24">
        <v>12063314</v>
      </c>
      <c r="D99" s="24">
        <v>-850000</v>
      </c>
      <c r="E99" s="114">
        <f>F99-D99-C99</f>
        <v>100000</v>
      </c>
      <c r="F99" s="92">
        <v>11313314</v>
      </c>
    </row>
    <row r="100" spans="1:8" ht="12" customHeight="1" x14ac:dyDescent="0.25">
      <c r="A100" s="23" t="s">
        <v>39</v>
      </c>
      <c r="B100" s="52" t="s">
        <v>192</v>
      </c>
      <c r="C100" s="29">
        <v>22779101</v>
      </c>
      <c r="D100" s="24">
        <v>-380000</v>
      </c>
      <c r="E100" s="24">
        <f>F100-D100-C100</f>
        <v>-644990</v>
      </c>
      <c r="F100" s="30">
        <v>21754111</v>
      </c>
    </row>
    <row r="101" spans="1:8" ht="12" customHeight="1" x14ac:dyDescent="0.25">
      <c r="A101" s="23" t="s">
        <v>41</v>
      </c>
      <c r="B101" s="53" t="s">
        <v>12</v>
      </c>
      <c r="C101" s="29"/>
      <c r="D101" s="24"/>
      <c r="E101" s="24"/>
      <c r="F101" s="30"/>
    </row>
    <row r="102" spans="1:8" ht="12" customHeight="1" x14ac:dyDescent="0.25">
      <c r="A102" s="23" t="s">
        <v>193</v>
      </c>
      <c r="B102" s="54" t="s">
        <v>14</v>
      </c>
      <c r="C102" s="29"/>
      <c r="D102" s="24"/>
      <c r="E102" s="24">
        <v>44990</v>
      </c>
      <c r="F102" s="30">
        <v>44990</v>
      </c>
    </row>
    <row r="103" spans="1:8" ht="12" customHeight="1" x14ac:dyDescent="0.25">
      <c r="A103" s="23" t="s">
        <v>45</v>
      </c>
      <c r="B103" s="52" t="s">
        <v>194</v>
      </c>
      <c r="C103" s="29"/>
      <c r="D103" s="24"/>
      <c r="E103" s="24"/>
      <c r="F103" s="30"/>
    </row>
    <row r="104" spans="1:8" ht="12" customHeight="1" x14ac:dyDescent="0.2">
      <c r="A104" s="23" t="s">
        <v>195</v>
      </c>
      <c r="B104" s="55" t="s">
        <v>196</v>
      </c>
      <c r="C104" s="29"/>
      <c r="D104" s="24"/>
      <c r="E104" s="24"/>
      <c r="F104" s="30"/>
    </row>
    <row r="105" spans="1:8" ht="12" customHeight="1" x14ac:dyDescent="0.2">
      <c r="A105" s="23" t="s">
        <v>197</v>
      </c>
      <c r="B105" s="55" t="s">
        <v>198</v>
      </c>
      <c r="C105" s="29"/>
      <c r="D105" s="24"/>
      <c r="E105" s="24"/>
      <c r="F105" s="30"/>
    </row>
    <row r="106" spans="1:8" ht="12" customHeight="1" x14ac:dyDescent="0.2">
      <c r="A106" s="23" t="s">
        <v>199</v>
      </c>
      <c r="B106" s="55" t="s">
        <v>200</v>
      </c>
      <c r="C106" s="29"/>
      <c r="D106" s="24"/>
      <c r="E106" s="24"/>
      <c r="F106" s="30"/>
    </row>
    <row r="107" spans="1:8" ht="12" customHeight="1" x14ac:dyDescent="0.25">
      <c r="A107" s="23" t="s">
        <v>201</v>
      </c>
      <c r="B107" s="56" t="s">
        <v>202</v>
      </c>
      <c r="C107" s="29"/>
      <c r="D107" s="24"/>
      <c r="E107" s="24"/>
      <c r="F107" s="30"/>
    </row>
    <row r="108" spans="1:8" ht="12" customHeight="1" x14ac:dyDescent="0.25">
      <c r="A108" s="23" t="s">
        <v>203</v>
      </c>
      <c r="B108" s="56" t="s">
        <v>204</v>
      </c>
      <c r="C108" s="29"/>
      <c r="D108" s="24"/>
      <c r="E108" s="24"/>
      <c r="F108" s="30"/>
    </row>
    <row r="109" spans="1:8" ht="12" customHeight="1" x14ac:dyDescent="0.2">
      <c r="A109" s="23" t="s">
        <v>205</v>
      </c>
      <c r="B109" s="55" t="s">
        <v>206</v>
      </c>
      <c r="C109" s="29"/>
      <c r="D109" s="24"/>
      <c r="E109" s="24"/>
      <c r="F109" s="30"/>
    </row>
    <row r="110" spans="1:8" ht="12" customHeight="1" x14ac:dyDescent="0.2">
      <c r="A110" s="23" t="s">
        <v>207</v>
      </c>
      <c r="B110" s="55" t="s">
        <v>208</v>
      </c>
      <c r="C110" s="29"/>
      <c r="D110" s="24"/>
      <c r="E110" s="24"/>
      <c r="F110" s="30"/>
    </row>
    <row r="111" spans="1:8" ht="12" customHeight="1" x14ac:dyDescent="0.25">
      <c r="A111" s="23" t="s">
        <v>209</v>
      </c>
      <c r="B111" s="56" t="s">
        <v>210</v>
      </c>
      <c r="C111" s="24"/>
      <c r="D111" s="24"/>
      <c r="E111" s="24"/>
      <c r="F111" s="30"/>
    </row>
    <row r="112" spans="1:8" ht="12" customHeight="1" x14ac:dyDescent="0.25">
      <c r="A112" s="57" t="s">
        <v>211</v>
      </c>
      <c r="B112" s="58" t="s">
        <v>212</v>
      </c>
      <c r="C112" s="29"/>
      <c r="D112" s="24"/>
      <c r="E112" s="24"/>
      <c r="F112" s="30"/>
    </row>
    <row r="113" spans="1:6" ht="12" customHeight="1" x14ac:dyDescent="0.25">
      <c r="A113" s="23" t="s">
        <v>213</v>
      </c>
      <c r="B113" s="58" t="s">
        <v>214</v>
      </c>
      <c r="C113" s="29"/>
      <c r="D113" s="24"/>
      <c r="E113" s="24"/>
      <c r="F113" s="30"/>
    </row>
    <row r="114" spans="1:6" ht="12" customHeight="1" x14ac:dyDescent="0.25">
      <c r="A114" s="23" t="s">
        <v>215</v>
      </c>
      <c r="B114" s="56" t="s">
        <v>216</v>
      </c>
      <c r="C114" s="24"/>
      <c r="D114" s="24"/>
      <c r="E114" s="24">
        <v>44990</v>
      </c>
      <c r="F114" s="26">
        <v>44990</v>
      </c>
    </row>
    <row r="115" spans="1:6" ht="12" customHeight="1" x14ac:dyDescent="0.25">
      <c r="A115" s="23" t="s">
        <v>217</v>
      </c>
      <c r="B115" s="53" t="s">
        <v>273</v>
      </c>
      <c r="C115" s="24"/>
      <c r="D115" s="24"/>
      <c r="E115" s="24"/>
      <c r="F115" s="26"/>
    </row>
    <row r="116" spans="1:6" ht="12" customHeight="1" x14ac:dyDescent="0.25">
      <c r="A116" s="27" t="s">
        <v>218</v>
      </c>
      <c r="B116" s="52" t="s">
        <v>274</v>
      </c>
      <c r="C116" s="29"/>
      <c r="D116" s="24"/>
      <c r="E116" s="24"/>
      <c r="F116" s="30"/>
    </row>
    <row r="117" spans="1:6" ht="12" customHeight="1" thickBot="1" x14ac:dyDescent="0.3">
      <c r="A117" s="32" t="s">
        <v>219</v>
      </c>
      <c r="B117" s="59" t="s">
        <v>275</v>
      </c>
      <c r="C117" s="60"/>
      <c r="D117" s="20">
        <f t="shared" ref="D117" si="2">+F117-C117</f>
        <v>0</v>
      </c>
      <c r="E117" s="34"/>
      <c r="F117" s="95"/>
    </row>
    <row r="118" spans="1:6" ht="12" customHeight="1" thickBot="1" x14ac:dyDescent="0.3">
      <c r="A118" s="14" t="s">
        <v>8</v>
      </c>
      <c r="B118" s="61" t="s">
        <v>266</v>
      </c>
      <c r="C118" s="31">
        <f>+C119+C121+C123</f>
        <v>0</v>
      </c>
      <c r="D118" s="62">
        <f>+D119+D121+D123</f>
        <v>380000</v>
      </c>
      <c r="E118" s="115">
        <f>+E119+E121+E123</f>
        <v>0</v>
      </c>
      <c r="F118" s="107">
        <f>+F119+F121+F123</f>
        <v>380000</v>
      </c>
    </row>
    <row r="119" spans="1:6" ht="12" customHeight="1" x14ac:dyDescent="0.25">
      <c r="A119" s="19" t="s">
        <v>48</v>
      </c>
      <c r="B119" s="52" t="s">
        <v>25</v>
      </c>
      <c r="C119" s="20"/>
      <c r="D119" s="63">
        <v>380000</v>
      </c>
      <c r="E119" s="114">
        <f>F119-D119-C119</f>
        <v>0</v>
      </c>
      <c r="F119" s="89">
        <v>380000</v>
      </c>
    </row>
    <row r="120" spans="1:6" ht="12" customHeight="1" x14ac:dyDescent="0.25">
      <c r="A120" s="19" t="s">
        <v>50</v>
      </c>
      <c r="B120" s="64" t="s">
        <v>220</v>
      </c>
      <c r="C120" s="20"/>
      <c r="D120" s="63"/>
      <c r="E120" s="114"/>
      <c r="F120" s="116"/>
    </row>
    <row r="121" spans="1:6" ht="12" customHeight="1" x14ac:dyDescent="0.25">
      <c r="A121" s="19" t="s">
        <v>52</v>
      </c>
      <c r="B121" s="64" t="s">
        <v>26</v>
      </c>
      <c r="C121" s="24"/>
      <c r="D121" s="65"/>
      <c r="E121" s="117"/>
      <c r="F121" s="92"/>
    </row>
    <row r="122" spans="1:6" ht="12" customHeight="1" x14ac:dyDescent="0.25">
      <c r="A122" s="19" t="s">
        <v>54</v>
      </c>
      <c r="B122" s="64" t="s">
        <v>221</v>
      </c>
      <c r="C122" s="24"/>
      <c r="D122" s="65"/>
      <c r="E122" s="117"/>
      <c r="F122" s="92"/>
    </row>
    <row r="123" spans="1:6" ht="12" customHeight="1" x14ac:dyDescent="0.25">
      <c r="A123" s="19" t="s">
        <v>56</v>
      </c>
      <c r="B123" s="118" t="s">
        <v>27</v>
      </c>
      <c r="C123" s="24"/>
      <c r="D123" s="65"/>
      <c r="E123" s="117"/>
      <c r="F123" s="92"/>
    </row>
    <row r="124" spans="1:6" ht="12" customHeight="1" x14ac:dyDescent="0.25">
      <c r="A124" s="19" t="s">
        <v>58</v>
      </c>
      <c r="B124" s="119" t="s">
        <v>222</v>
      </c>
      <c r="C124" s="24"/>
      <c r="D124" s="65"/>
      <c r="E124" s="117"/>
      <c r="F124" s="92"/>
    </row>
    <row r="125" spans="1:6" ht="12" customHeight="1" x14ac:dyDescent="0.25">
      <c r="A125" s="19" t="s">
        <v>223</v>
      </c>
      <c r="B125" s="66" t="s">
        <v>224</v>
      </c>
      <c r="C125" s="24"/>
      <c r="D125" s="65"/>
      <c r="E125" s="117"/>
      <c r="F125" s="92"/>
    </row>
    <row r="126" spans="1:6" ht="12" customHeight="1" x14ac:dyDescent="0.25">
      <c r="A126" s="19" t="s">
        <v>225</v>
      </c>
      <c r="B126" s="56" t="s">
        <v>204</v>
      </c>
      <c r="C126" s="24"/>
      <c r="D126" s="65"/>
      <c r="E126" s="117"/>
      <c r="F126" s="92"/>
    </row>
    <row r="127" spans="1:6" ht="12" customHeight="1" x14ac:dyDescent="0.25">
      <c r="A127" s="19" t="s">
        <v>226</v>
      </c>
      <c r="B127" s="56" t="s">
        <v>227</v>
      </c>
      <c r="C127" s="24"/>
      <c r="D127" s="65"/>
      <c r="E127" s="117"/>
      <c r="F127" s="92"/>
    </row>
    <row r="128" spans="1:6" ht="12" customHeight="1" x14ac:dyDescent="0.25">
      <c r="A128" s="19" t="s">
        <v>228</v>
      </c>
      <c r="B128" s="56" t="s">
        <v>229</v>
      </c>
      <c r="C128" s="24"/>
      <c r="D128" s="65"/>
      <c r="E128" s="117"/>
      <c r="F128" s="92"/>
    </row>
    <row r="129" spans="1:11" ht="12" customHeight="1" x14ac:dyDescent="0.25">
      <c r="A129" s="19" t="s">
        <v>230</v>
      </c>
      <c r="B129" s="56" t="s">
        <v>210</v>
      </c>
      <c r="C129" s="24"/>
      <c r="D129" s="65"/>
      <c r="E129" s="117"/>
      <c r="F129" s="92"/>
    </row>
    <row r="130" spans="1:11" ht="12" customHeight="1" x14ac:dyDescent="0.25">
      <c r="A130" s="19" t="s">
        <v>231</v>
      </c>
      <c r="B130" s="56" t="s">
        <v>232</v>
      </c>
      <c r="C130" s="24"/>
      <c r="D130" s="65"/>
      <c r="E130" s="117"/>
      <c r="F130" s="92"/>
    </row>
    <row r="131" spans="1:11" ht="12" customHeight="1" thickBot="1" x14ac:dyDescent="0.3">
      <c r="A131" s="57" t="s">
        <v>233</v>
      </c>
      <c r="B131" s="56" t="s">
        <v>234</v>
      </c>
      <c r="C131" s="29"/>
      <c r="D131" s="67"/>
      <c r="E131" s="120"/>
      <c r="F131" s="95"/>
    </row>
    <row r="132" spans="1:11" ht="12" customHeight="1" thickBot="1" x14ac:dyDescent="0.3">
      <c r="A132" s="14" t="s">
        <v>10</v>
      </c>
      <c r="B132" s="15" t="s">
        <v>235</v>
      </c>
      <c r="C132" s="31">
        <f>+C97+C118</f>
        <v>95936620</v>
      </c>
      <c r="D132" s="62">
        <f>+D97+D118</f>
        <v>0</v>
      </c>
      <c r="E132" s="115">
        <f>+E97+E118</f>
        <v>2176100</v>
      </c>
      <c r="F132" s="107">
        <f>SUM(F97,F118)</f>
        <v>98112720</v>
      </c>
    </row>
    <row r="133" spans="1:11" ht="12" customHeight="1" thickBot="1" x14ac:dyDescent="0.3">
      <c r="A133" s="14" t="s">
        <v>11</v>
      </c>
      <c r="B133" s="15" t="s">
        <v>236</v>
      </c>
      <c r="C133" s="31">
        <f>+C134+C135+C136</f>
        <v>0</v>
      </c>
      <c r="D133" s="62"/>
      <c r="E133" s="115"/>
      <c r="F133" s="107"/>
    </row>
    <row r="134" spans="1:11" s="22" customFormat="1" ht="12" customHeight="1" x14ac:dyDescent="0.25">
      <c r="A134" s="19" t="s">
        <v>75</v>
      </c>
      <c r="B134" s="68" t="s">
        <v>237</v>
      </c>
      <c r="C134" s="24"/>
      <c r="D134" s="65"/>
      <c r="E134" s="117"/>
      <c r="F134" s="92"/>
    </row>
    <row r="135" spans="1:11" ht="12" customHeight="1" x14ac:dyDescent="0.25">
      <c r="A135" s="19" t="s">
        <v>77</v>
      </c>
      <c r="B135" s="68" t="s">
        <v>238</v>
      </c>
      <c r="C135" s="24"/>
      <c r="D135" s="65"/>
      <c r="E135" s="117"/>
      <c r="F135" s="92"/>
    </row>
    <row r="136" spans="1:11" ht="12" customHeight="1" thickBot="1" x14ac:dyDescent="0.3">
      <c r="A136" s="57" t="s">
        <v>79</v>
      </c>
      <c r="B136" s="69" t="s">
        <v>239</v>
      </c>
      <c r="C136" s="24"/>
      <c r="D136" s="65"/>
      <c r="E136" s="117"/>
      <c r="F136" s="92"/>
    </row>
    <row r="137" spans="1:11" ht="12" customHeight="1" thickBot="1" x14ac:dyDescent="0.3">
      <c r="A137" s="14" t="s">
        <v>13</v>
      </c>
      <c r="B137" s="15" t="s">
        <v>240</v>
      </c>
      <c r="C137" s="31">
        <f>+C138+C139+C140+C141+C142+C143</f>
        <v>0</v>
      </c>
      <c r="D137" s="62">
        <f>+D138+D139+D140+D141+D142+D143</f>
        <v>0</v>
      </c>
      <c r="E137" s="115">
        <f>+E138+E139+E140+E141+E142+E143</f>
        <v>0</v>
      </c>
      <c r="F137" s="107"/>
    </row>
    <row r="138" spans="1:11" ht="12" customHeight="1" x14ac:dyDescent="0.25">
      <c r="A138" s="19" t="s">
        <v>90</v>
      </c>
      <c r="B138" s="68" t="s">
        <v>241</v>
      </c>
      <c r="C138" s="24"/>
      <c r="D138" s="65"/>
      <c r="E138" s="117"/>
      <c r="F138" s="92"/>
    </row>
    <row r="139" spans="1:11" ht="12" customHeight="1" x14ac:dyDescent="0.25">
      <c r="A139" s="19" t="s">
        <v>92</v>
      </c>
      <c r="B139" s="68" t="s">
        <v>242</v>
      </c>
      <c r="C139" s="24"/>
      <c r="D139" s="65"/>
      <c r="E139" s="117"/>
      <c r="F139" s="92"/>
    </row>
    <row r="140" spans="1:11" ht="12" customHeight="1" x14ac:dyDescent="0.25">
      <c r="A140" s="19" t="s">
        <v>94</v>
      </c>
      <c r="B140" s="68" t="s">
        <v>243</v>
      </c>
      <c r="C140" s="24"/>
      <c r="D140" s="65"/>
      <c r="E140" s="117"/>
      <c r="F140" s="92"/>
    </row>
    <row r="141" spans="1:11" ht="12" customHeight="1" x14ac:dyDescent="0.25">
      <c r="A141" s="19" t="s">
        <v>96</v>
      </c>
      <c r="B141" s="68" t="s">
        <v>244</v>
      </c>
      <c r="C141" s="24"/>
      <c r="D141" s="65"/>
      <c r="E141" s="117"/>
      <c r="F141" s="92"/>
    </row>
    <row r="142" spans="1:11" ht="12" customHeight="1" x14ac:dyDescent="0.25">
      <c r="A142" s="19" t="s">
        <v>98</v>
      </c>
      <c r="B142" s="68" t="s">
        <v>245</v>
      </c>
      <c r="C142" s="24"/>
      <c r="D142" s="65"/>
      <c r="E142" s="117"/>
      <c r="F142" s="92"/>
    </row>
    <row r="143" spans="1:11" s="22" customFormat="1" ht="12" customHeight="1" thickBot="1" x14ac:dyDescent="0.3">
      <c r="A143" s="57" t="s">
        <v>100</v>
      </c>
      <c r="B143" s="69" t="s">
        <v>246</v>
      </c>
      <c r="C143" s="24"/>
      <c r="D143" s="65"/>
      <c r="E143" s="117"/>
      <c r="F143" s="92"/>
    </row>
    <row r="144" spans="1:11" ht="12" customHeight="1" thickBot="1" x14ac:dyDescent="0.3">
      <c r="A144" s="14" t="s">
        <v>15</v>
      </c>
      <c r="B144" s="15" t="s">
        <v>247</v>
      </c>
      <c r="C144" s="31">
        <f>+C145+C146+C148+C149+C147</f>
        <v>0</v>
      </c>
      <c r="D144" s="62"/>
      <c r="E144" s="115"/>
      <c r="F144" s="107">
        <f>+F145+F146+F148+F149+F147</f>
        <v>0</v>
      </c>
      <c r="K144" s="70"/>
    </row>
    <row r="145" spans="1:6" x14ac:dyDescent="0.25">
      <c r="A145" s="19" t="s">
        <v>113</v>
      </c>
      <c r="B145" s="68" t="s">
        <v>248</v>
      </c>
      <c r="C145" s="24"/>
      <c r="D145" s="65"/>
      <c r="E145" s="117"/>
      <c r="F145" s="92"/>
    </row>
    <row r="146" spans="1:6" ht="12" customHeight="1" x14ac:dyDescent="0.25">
      <c r="A146" s="19" t="s">
        <v>115</v>
      </c>
      <c r="B146" s="68" t="s">
        <v>249</v>
      </c>
      <c r="C146" s="24"/>
      <c r="D146" s="65"/>
      <c r="E146" s="117"/>
      <c r="F146" s="92"/>
    </row>
    <row r="147" spans="1:6" ht="12" customHeight="1" x14ac:dyDescent="0.25">
      <c r="A147" s="19" t="s">
        <v>117</v>
      </c>
      <c r="B147" s="68" t="s">
        <v>250</v>
      </c>
      <c r="C147" s="24"/>
      <c r="D147" s="65"/>
      <c r="E147" s="117"/>
      <c r="F147" s="92"/>
    </row>
    <row r="148" spans="1:6" s="22" customFormat="1" ht="12" customHeight="1" x14ac:dyDescent="0.25">
      <c r="A148" s="19" t="s">
        <v>119</v>
      </c>
      <c r="B148" s="68" t="s">
        <v>21</v>
      </c>
      <c r="C148" s="24"/>
      <c r="D148" s="65"/>
      <c r="E148" s="117"/>
      <c r="F148" s="92"/>
    </row>
    <row r="149" spans="1:6" s="22" customFormat="1" ht="12" customHeight="1" thickBot="1" x14ac:dyDescent="0.3">
      <c r="A149" s="57" t="s">
        <v>121</v>
      </c>
      <c r="B149" s="69" t="s">
        <v>28</v>
      </c>
      <c r="C149" s="24"/>
      <c r="D149" s="65"/>
      <c r="E149" s="117"/>
      <c r="F149" s="92"/>
    </row>
    <row r="150" spans="1:6" s="22" customFormat="1" ht="12" customHeight="1" thickBot="1" x14ac:dyDescent="0.3">
      <c r="A150" s="14" t="s">
        <v>16</v>
      </c>
      <c r="B150" s="15" t="s">
        <v>251</v>
      </c>
      <c r="C150" s="121">
        <f>+C151+C152+C153+C154+C155</f>
        <v>0</v>
      </c>
      <c r="D150" s="122"/>
      <c r="E150" s="123"/>
      <c r="F150" s="124"/>
    </row>
    <row r="151" spans="1:6" s="22" customFormat="1" ht="12" customHeight="1" x14ac:dyDescent="0.25">
      <c r="A151" s="19" t="s">
        <v>125</v>
      </c>
      <c r="B151" s="68" t="s">
        <v>252</v>
      </c>
      <c r="C151" s="24"/>
      <c r="D151" s="65"/>
      <c r="E151" s="117"/>
      <c r="F151" s="92"/>
    </row>
    <row r="152" spans="1:6" s="22" customFormat="1" ht="12" customHeight="1" x14ac:dyDescent="0.25">
      <c r="A152" s="19" t="s">
        <v>127</v>
      </c>
      <c r="B152" s="68" t="s">
        <v>253</v>
      </c>
      <c r="C152" s="24"/>
      <c r="D152" s="65"/>
      <c r="E152" s="117"/>
      <c r="F152" s="92"/>
    </row>
    <row r="153" spans="1:6" s="22" customFormat="1" ht="12" customHeight="1" x14ac:dyDescent="0.25">
      <c r="A153" s="19" t="s">
        <v>129</v>
      </c>
      <c r="B153" s="68" t="s">
        <v>254</v>
      </c>
      <c r="C153" s="24"/>
      <c r="D153" s="65"/>
      <c r="E153" s="117"/>
      <c r="F153" s="92"/>
    </row>
    <row r="154" spans="1:6" s="22" customFormat="1" ht="12" customHeight="1" x14ac:dyDescent="0.25">
      <c r="A154" s="19" t="s">
        <v>131</v>
      </c>
      <c r="B154" s="68" t="s">
        <v>255</v>
      </c>
      <c r="C154" s="24"/>
      <c r="D154" s="65"/>
      <c r="E154" s="117"/>
      <c r="F154" s="92"/>
    </row>
    <row r="155" spans="1:6" ht="12.75" customHeight="1" thickBot="1" x14ac:dyDescent="0.3">
      <c r="A155" s="57" t="s">
        <v>256</v>
      </c>
      <c r="B155" s="69" t="s">
        <v>257</v>
      </c>
      <c r="C155" s="29"/>
      <c r="D155" s="67"/>
      <c r="E155" s="120"/>
      <c r="F155" s="97"/>
    </row>
    <row r="156" spans="1:6" ht="12.75" customHeight="1" thickBot="1" x14ac:dyDescent="0.3">
      <c r="A156" s="71" t="s">
        <v>17</v>
      </c>
      <c r="B156" s="15" t="s">
        <v>22</v>
      </c>
      <c r="C156" s="125"/>
      <c r="D156" s="126"/>
      <c r="E156" s="127"/>
      <c r="F156" s="124"/>
    </row>
    <row r="157" spans="1:6" ht="12.75" customHeight="1" thickBot="1" x14ac:dyDescent="0.3">
      <c r="A157" s="71" t="s">
        <v>18</v>
      </c>
      <c r="B157" s="15" t="s">
        <v>23</v>
      </c>
      <c r="C157" s="125"/>
      <c r="D157" s="126"/>
      <c r="E157" s="127"/>
      <c r="F157" s="124"/>
    </row>
    <row r="158" spans="1:6" ht="12" customHeight="1" thickBot="1" x14ac:dyDescent="0.3">
      <c r="A158" s="14" t="s">
        <v>19</v>
      </c>
      <c r="B158" s="15" t="s">
        <v>258</v>
      </c>
      <c r="C158" s="128">
        <f>+C133+C137+C144+C150+C156+C157</f>
        <v>0</v>
      </c>
      <c r="D158" s="129">
        <f>+D133+D137+D144+D150+D156+D157</f>
        <v>0</v>
      </c>
      <c r="E158" s="130">
        <f>+E133+E137+E144+E150+E156+E157</f>
        <v>0</v>
      </c>
      <c r="F158" s="131">
        <f>+F133+F137+F144+F150+F156+F157</f>
        <v>0</v>
      </c>
    </row>
    <row r="159" spans="1:6" ht="15" customHeight="1" thickBot="1" x14ac:dyDescent="0.3">
      <c r="A159" s="132" t="s">
        <v>20</v>
      </c>
      <c r="B159" s="133" t="s">
        <v>259</v>
      </c>
      <c r="C159" s="128">
        <f>+C132+C158</f>
        <v>95936620</v>
      </c>
      <c r="D159" s="129">
        <f>+D132+D158</f>
        <v>0</v>
      </c>
      <c r="E159" s="130">
        <f>+E132+E158</f>
        <v>2176100</v>
      </c>
      <c r="F159" s="131">
        <f>SUM(F132+F158)</f>
        <v>98112720</v>
      </c>
    </row>
    <row r="160" spans="1:6" ht="13.5" thickBot="1" x14ac:dyDescent="0.3">
      <c r="A160" s="134"/>
      <c r="B160" s="135"/>
      <c r="C160" s="136"/>
      <c r="D160" s="136"/>
      <c r="E160" s="136"/>
      <c r="F160" s="136"/>
    </row>
    <row r="161" spans="1:6" ht="15" customHeight="1" thickBot="1" x14ac:dyDescent="0.3">
      <c r="A161" s="75" t="s">
        <v>260</v>
      </c>
      <c r="B161" s="76"/>
      <c r="C161" s="77">
        <v>18</v>
      </c>
      <c r="D161" s="77">
        <v>0</v>
      </c>
      <c r="E161" s="137">
        <v>0</v>
      </c>
      <c r="F161" s="138">
        <v>18</v>
      </c>
    </row>
    <row r="162" spans="1:6" ht="14.25" customHeight="1" thickBot="1" x14ac:dyDescent="0.3">
      <c r="A162" s="75" t="s">
        <v>261</v>
      </c>
      <c r="B162" s="76"/>
      <c r="C162" s="77">
        <v>0</v>
      </c>
      <c r="D162" s="77">
        <v>0</v>
      </c>
      <c r="E162" s="137">
        <v>0</v>
      </c>
      <c r="F162" s="138">
        <v>0</v>
      </c>
    </row>
  </sheetData>
  <mergeCells count="5">
    <mergeCell ref="B2:D2"/>
    <mergeCell ref="B3:D3"/>
    <mergeCell ref="C1:F1"/>
    <mergeCell ref="A7:F7"/>
    <mergeCell ref="A96:F96"/>
  </mergeCells>
  <pageMargins left="0.70866141732283472" right="0.70866141732283472" top="0.15748031496062992" bottom="0.15748031496062992" header="0.31496062992125984" footer="0.31496062992125984"/>
  <pageSetup paperSize="8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ÁMK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2019-05-27T13:06:51Z</dcterms:modified>
</cp:coreProperties>
</file>