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firstSheet="4" activeTab="5"/>
  </bookViews>
  <sheets>
    <sheet name="1.mell.Címrend" sheetId="1" r:id="rId1"/>
    <sheet name="2.mell.Pénzmaradvány" sheetId="2" r:id="rId2"/>
    <sheet name="3.mell.Külső finansz." sheetId="3" r:id="rId3"/>
    <sheet name="4.mell.3.éves" sheetId="4" r:id="rId4"/>
    <sheet name="5.mell.Összevont mérleg" sheetId="5" r:id="rId5"/>
    <sheet name="6. mell.Bevétel mérleg" sheetId="6" r:id="rId6"/>
    <sheet name="7.mell.Kiadás mérleg" sheetId="7" r:id="rId7"/>
    <sheet name="8. mell.Bevétel intézm-ként" sheetId="8" r:id="rId8"/>
    <sheet name="9. mell.Kiadás intézm-ként" sheetId="9" r:id="rId9"/>
    <sheet name="10.mell.Lakossági támogatás" sheetId="10" r:id="rId10"/>
    <sheet name="11. mell.Egyéb műk.felh.kiad." sheetId="11" r:id="rId11"/>
    <sheet name="12.mell.Beruházás célonként" sheetId="12" r:id="rId12"/>
    <sheet name="13. mell.Felújítás célonként" sheetId="13" r:id="rId13"/>
    <sheet name="14. mell.EU támogatás" sheetId="14" r:id="rId14"/>
    <sheet name="15. mell.Ktgvetési létszám" sheetId="15" r:id="rId15"/>
    <sheet name="16.mell.Közfoglalk.létszám" sheetId="16" r:id="rId16"/>
    <sheet name="17. mell.Műk,felh.bev.kiad." sheetId="17" r:id="rId17"/>
    <sheet name="18. mell.Hitel alakulása" sheetId="18" r:id="rId18"/>
    <sheet name="19. mell.Tartalék" sheetId="19" r:id="rId19"/>
    <sheet name="20. mell.Előir.felh.ütemterv" sheetId="20" r:id="rId20"/>
    <sheet name="21. mell.Több éves kihatás" sheetId="21" r:id="rId21"/>
    <sheet name="22. mell.Közvetett támogatás" sheetId="22" r:id="rId22"/>
    <sheet name="Munka1" sheetId="23" r:id="rId23"/>
  </sheets>
  <definedNames/>
  <calcPr fullCalcOnLoad="1"/>
</workbook>
</file>

<file path=xl/sharedStrings.xml><?xml version="1.0" encoding="utf-8"?>
<sst xmlns="http://schemas.openxmlformats.org/spreadsheetml/2006/main" count="1150" uniqueCount="631">
  <si>
    <t xml:space="preserve">  -Kötelező feladatok</t>
  </si>
  <si>
    <t xml:space="preserve">  -Önként vállalt feladatok</t>
  </si>
  <si>
    <t xml:space="preserve">  -Államigazgatási feladatok</t>
  </si>
  <si>
    <t>Közös Hivatal összesen</t>
  </si>
  <si>
    <t xml:space="preserve">Balatonkeresztúr Község Önkormányzat </t>
  </si>
  <si>
    <t>Balatonkeresztúr Önkormányzat összesen</t>
  </si>
  <si>
    <t xml:space="preserve">Balatonkeresztúr Község Önkormányzat közfoglalkoztatott létszám összesen: </t>
  </si>
  <si>
    <t>Sor-szám</t>
  </si>
  <si>
    <t>Megnevezés</t>
  </si>
  <si>
    <t>Működési bevételek</t>
  </si>
  <si>
    <t>Saját bevétel</t>
  </si>
  <si>
    <t>Átengedett központi adók</t>
  </si>
  <si>
    <t xml:space="preserve">  - Gépjárműadó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</si>
  <si>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</si>
  <si>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</si>
  <si>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</si>
  <si>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</si>
  <si>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 xml:space="preserve">  - Központosított előirányzatok</t>
  </si>
  <si>
    <t>Támogatás értékű bevétel</t>
  </si>
  <si>
    <t xml:space="preserve">  - Többcélú kistérségi társulástól</t>
  </si>
  <si>
    <t xml:space="preserve">  - Egyéb önkormányzattól</t>
  </si>
  <si>
    <t>Átvett pénzeszköz államháztartáson kívülről</t>
  </si>
  <si>
    <t>Működési kiadások</t>
  </si>
  <si>
    <t xml:space="preserve">  - Személyi juttatás</t>
  </si>
  <si>
    <t xml:space="preserve">  - Ellátottak pénzbeni juttatása</t>
  </si>
  <si>
    <t>Felhalmozási kiadások</t>
  </si>
  <si>
    <t>Önkormányzati felújítási kiadások</t>
  </si>
  <si>
    <t>ezer Ft-ban</t>
  </si>
  <si>
    <t>Személyi jellegű kiadások</t>
  </si>
  <si>
    <t>Dologi kiadás</t>
  </si>
  <si>
    <t>Ellátottak pénzbeni juttatásai</t>
  </si>
  <si>
    <t>Felújítás</t>
  </si>
  <si>
    <t>Szakmai</t>
  </si>
  <si>
    <t>Technikai</t>
  </si>
  <si>
    <t>Feladat megnevezése</t>
  </si>
  <si>
    <t>Terv évi elő-irány-zat</t>
  </si>
  <si>
    <t>Ösz-szes kia-dás</t>
  </si>
  <si>
    <t>Fejlesztési hitel</t>
  </si>
  <si>
    <t>Egyéb hosszú lejáratú kötelezettség</t>
  </si>
  <si>
    <t>E b b ő l</t>
  </si>
  <si>
    <t>Felvét éve</t>
  </si>
  <si>
    <t>2011. dec. 31.</t>
  </si>
  <si>
    <t>2012. dec. 31.</t>
  </si>
  <si>
    <t>2013. dec. 31.</t>
  </si>
  <si>
    <t>2014. dec. 31.</t>
  </si>
  <si>
    <t>2015. dec. 31.</t>
  </si>
  <si>
    <t>2016. dec. 31.</t>
  </si>
  <si>
    <t>2017. dec. 31.</t>
  </si>
  <si>
    <t>2018. dec. 31.</t>
  </si>
  <si>
    <t>2019. dec. 31.</t>
  </si>
  <si>
    <t>Felhalmozási célú hitel</t>
  </si>
  <si>
    <t>Működési célú hitel</t>
  </si>
  <si>
    <t xml:space="preserve">Összesen: </t>
  </si>
  <si>
    <t>Előző év vé-géig</t>
  </si>
  <si>
    <t>Felhalmozási célú bevételek</t>
  </si>
  <si>
    <t>Felhalmozási célú kiadások</t>
  </si>
  <si>
    <t>Felújítási kiadások</t>
  </si>
  <si>
    <t>Bevételek</t>
  </si>
  <si>
    <t>Kiadások</t>
  </si>
  <si>
    <t>Általános tartalék</t>
  </si>
  <si>
    <t xml:space="preserve">Helyi adók </t>
  </si>
  <si>
    <t xml:space="preserve">  - Talajterhelési díj</t>
  </si>
  <si>
    <t xml:space="preserve">  - Egyéb sajátos bevétel</t>
  </si>
  <si>
    <t>II. Támogatások</t>
  </si>
  <si>
    <t>Önkormányzat költségvetési támogatása</t>
  </si>
  <si>
    <t>III. Felhalmozási és tőke jellegű bevételek</t>
  </si>
  <si>
    <t>IV. Támogatás értékű bevétel</t>
  </si>
  <si>
    <t>Támogatásértékű működési bevétel</t>
  </si>
  <si>
    <t>V. Véglegesen átvett pénzeszközök</t>
  </si>
  <si>
    <t xml:space="preserve">Működési célú pénzeszköz átvétel államháztartáson kívülről </t>
  </si>
  <si>
    <t>Felhalmozási célú pénzeszköz átvétel államháztartáson kívülről</t>
  </si>
  <si>
    <t>Folyószámla hitel felvétel</t>
  </si>
  <si>
    <t>Felhalmozási és tőke jellegű bevételek</t>
  </si>
  <si>
    <t>Hiteltörlesztés</t>
  </si>
  <si>
    <t>2020. dec.31.</t>
  </si>
  <si>
    <t>2021. dec.31.</t>
  </si>
  <si>
    <t>2022. dec.31.</t>
  </si>
  <si>
    <t>Céltartalék</t>
  </si>
  <si>
    <t>Feladat</t>
  </si>
  <si>
    <t>Az átcsoportosítás jogát gyakorolja</t>
  </si>
  <si>
    <t>Képviselő-testület</t>
  </si>
  <si>
    <t>Általános tartalék összesen:</t>
  </si>
  <si>
    <t xml:space="preserve">ezer Ft-ban </t>
  </si>
  <si>
    <t xml:space="preserve">  - Pótlék, bírság</t>
  </si>
  <si>
    <t xml:space="preserve">  - Egyéb bírságok, pótlékok</t>
  </si>
  <si>
    <t xml:space="preserve">  </t>
  </si>
  <si>
    <t>Támogatás összesen</t>
  </si>
  <si>
    <t>További években</t>
  </si>
  <si>
    <t>Tervévet megelőző kiadás</t>
  </si>
  <si>
    <t>Tervévben</t>
  </si>
  <si>
    <t>Bevétel</t>
  </si>
  <si>
    <t>Kiadás</t>
  </si>
  <si>
    <t>Összesen:</t>
  </si>
  <si>
    <t>Összesen</t>
  </si>
  <si>
    <t>Sorszám</t>
  </si>
  <si>
    <t xml:space="preserve">  - ebből: idegenforgalmi adó ellenőrök</t>
  </si>
  <si>
    <t>Létszám  (fő)</t>
  </si>
  <si>
    <t>Tervévet megelőző évben kiutalt</t>
  </si>
  <si>
    <t>Terv évi támogatás</t>
  </si>
  <si>
    <t>További évek támogatása</t>
  </si>
  <si>
    <t>Összege</t>
  </si>
  <si>
    <t>KÖLTSÉGVETÉSI BEVÉTEL ÖSSZESEN:</t>
  </si>
  <si>
    <t>III. Finanszírozási célú kiadás</t>
  </si>
  <si>
    <t>Folyószámlahitel törlesztés</t>
  </si>
  <si>
    <t>KÖLTSÉGVETÉSI KIADÁS ÖSSZESEN:</t>
  </si>
  <si>
    <t>VII. Finanszírozási célú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</si>
  <si>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</si>
  <si>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</si>
  <si>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</si>
  <si>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</si>
  <si>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</si>
  <si>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</si>
  <si>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</si>
  <si>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</si>
  <si>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</si>
  <si>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</si>
  <si>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</si>
  <si>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</si>
  <si>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</si>
  <si>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ÖSSZES BEVÉTEL</t>
  </si>
  <si>
    <t>Hitel törlesztés</t>
  </si>
  <si>
    <t>M</t>
  </si>
  <si>
    <t>N</t>
  </si>
  <si>
    <t>O</t>
  </si>
  <si>
    <t>P</t>
  </si>
  <si>
    <t>Beszá-molás évében felme-rült kiadás</t>
  </si>
  <si>
    <t>Feladatok</t>
  </si>
  <si>
    <t xml:space="preserve">Céltartalék összesen: </t>
  </si>
  <si>
    <t xml:space="preserve">Tartalékok összesen: </t>
  </si>
  <si>
    <t>MŰKÖDÉSI KÖLTSÉGVETÉSI KIADÁSOK</t>
  </si>
  <si>
    <t>Működési költség-vetési kiadások összesen</t>
  </si>
  <si>
    <t>FELHALMOZÁSI KÖLTSÉGVETÉSI KIADÁSOK</t>
  </si>
  <si>
    <t>KIADÁS ÖSSZESEN</t>
  </si>
  <si>
    <t>Önkormányzat által irányított költségvetési szervek</t>
  </si>
  <si>
    <t>Önkormányzat által irányított költségvetési szervek kiadásai összesen</t>
  </si>
  <si>
    <t>ÖSSZES KIADÁS</t>
  </si>
  <si>
    <t>Egyéb működési  célú kiadás</t>
  </si>
  <si>
    <t>Beruházás</t>
  </si>
  <si>
    <t>MŰKÖDÉSI KÖLTSÉGVETÉSI BEVÉTELEK</t>
  </si>
  <si>
    <t>FELHALMOZÁSI KÖLTSÉGVETÉSI BEVÉTELEK</t>
  </si>
  <si>
    <t>BEVÉTEL ÖSSZESEN</t>
  </si>
  <si>
    <t>Önkormányzat által irányított költségvetési szervek bevételei összesen</t>
  </si>
  <si>
    <t>I. Működési költségvetés</t>
  </si>
  <si>
    <t>Önkormányzat által irányított költségvetési szervek bevételei</t>
  </si>
  <si>
    <t>Bírságok, hozzájárulások, díjak  és más fizetési kötelezettségek</t>
  </si>
  <si>
    <t>Önkormányzat működési költségvetési bevételei</t>
  </si>
  <si>
    <t>Önkormányzat közhatalmi bevételei</t>
  </si>
  <si>
    <t>Önkormányzat felhalmozási és tőke jellegű bevételei</t>
  </si>
  <si>
    <t>Önkormányzat támogatásai</t>
  </si>
  <si>
    <t>Önkormányzat támogatás értékű bevételei</t>
  </si>
  <si>
    <t>Önkormányzat költségvetési bevételei</t>
  </si>
  <si>
    <t>Önkormányzat véglegesen átvett működési célú pénzeszközei</t>
  </si>
  <si>
    <t>Önkormányzat véglegesen átvett felhalmozási célú pénzeszközei</t>
  </si>
  <si>
    <t>Önkormányzat által irányított költségvetési szervek kiadásai</t>
  </si>
  <si>
    <t xml:space="preserve">  - Munkaadót terhelő járulékok és szociális hozzájárulási adó</t>
  </si>
  <si>
    <t xml:space="preserve">  - Egyéb működési kiadások</t>
  </si>
  <si>
    <t>II. Felhalmozási költségvetés</t>
  </si>
  <si>
    <t xml:space="preserve">  - Dologi jellegű kiadások</t>
  </si>
  <si>
    <t xml:space="preserve"> - Személyi juttatás</t>
  </si>
  <si>
    <t xml:space="preserve"> - Dologi jellegű kiadás</t>
  </si>
  <si>
    <t xml:space="preserve"> - Egyéb működési célú kiadás</t>
  </si>
  <si>
    <t>Önkormányzat kiadásai</t>
  </si>
  <si>
    <t xml:space="preserve"> - Dologi kiadás</t>
  </si>
  <si>
    <t>Európai Uniós támogatással megvalósuló önkormányzati beruházás</t>
  </si>
  <si>
    <t>Önkormányzati egyéb felhalmozási kiadás</t>
  </si>
  <si>
    <t>Éven belüli hitel törlesztés</t>
  </si>
  <si>
    <t xml:space="preserve">  - Általános tartalék</t>
  </si>
  <si>
    <t>Önkormányzati felhalmozási célú költségvetési kiadás összesen:</t>
  </si>
  <si>
    <t>Önkormányzati felújítás</t>
  </si>
  <si>
    <t xml:space="preserve"> - Munkaadót terhelő járulékok és szociális hozzájárulási adó</t>
  </si>
  <si>
    <t>Önkormányzati beruházás</t>
  </si>
  <si>
    <t xml:space="preserve"> - Önkormányzat egyéb működési kiadásai</t>
  </si>
  <si>
    <t>Önkormányzati beruházási kiadás</t>
  </si>
  <si>
    <t>Éven belüli hitel felvétel</t>
  </si>
  <si>
    <t>Felhalmozási célú pénzeszköz átvétel</t>
  </si>
  <si>
    <t>Osztalék</t>
  </si>
  <si>
    <t>Támogatásértékű felhalmozási bevétel</t>
  </si>
  <si>
    <t>Fejlesztési hitel kamata</t>
  </si>
  <si>
    <t>Létszám</t>
  </si>
  <si>
    <t>VI. Pénzmaradvány</t>
  </si>
  <si>
    <t>Balatonkeresztúr Község Önkormányzat Címrendje</t>
  </si>
  <si>
    <t>Cím</t>
  </si>
  <si>
    <t>Alcím</t>
  </si>
  <si>
    <t>Sor- szám</t>
  </si>
  <si>
    <t>Balatonkeresztúr Önkormányzat</t>
  </si>
  <si>
    <t>Szolgáltató Szervezet</t>
  </si>
  <si>
    <t>Balatonkeresztúr Önkormányzat mindösszesen</t>
  </si>
  <si>
    <t>Intézményi működéshez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</si>
  <si>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</si>
  <si>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</si>
  <si>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</si>
  <si>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Intézményi költségvetéshez kapcsolódó egyéb bevételek</t>
  </si>
  <si>
    <t>Tárgyi eszközök, immateriális javak értékesítése</t>
  </si>
  <si>
    <t xml:space="preserve">  - Ingatlan értékesítés</t>
  </si>
  <si>
    <t xml:space="preserve">  - Gép, berendezés értékesítés</t>
  </si>
  <si>
    <t>Lakáshitel visszafizetés</t>
  </si>
  <si>
    <t>Támogatási kölcsön visszatérülés</t>
  </si>
  <si>
    <t xml:space="preserve">  - Háztartástól átvett pénz</t>
  </si>
  <si>
    <t xml:space="preserve">  - EU költségvetésből átvett pénz</t>
  </si>
  <si>
    <t xml:space="preserve">Fejlesztési hitel </t>
  </si>
  <si>
    <t xml:space="preserve"> - Szolgáltató Szervezet</t>
  </si>
  <si>
    <t>Tagdíj Marcali kistérség</t>
  </si>
  <si>
    <t>Énekkar támogatás</t>
  </si>
  <si>
    <t>Sportkör támogatás</t>
  </si>
  <si>
    <t>Bursa Hungarica támogatás</t>
  </si>
  <si>
    <t>Horgászegyesület támogatás</t>
  </si>
  <si>
    <t>DRV beruházás támogatás</t>
  </si>
  <si>
    <t>Templom fűtés támogatás</t>
  </si>
  <si>
    <t>Tagdíj Aranyhíd Kulturális Szövetség</t>
  </si>
  <si>
    <t>Tagdíj Borút Egyesület</t>
  </si>
  <si>
    <t>Polgármesteri támogatási keret</t>
  </si>
  <si>
    <t>Védőnői szolgálat támogatás Balatonmária Önkormányzat</t>
  </si>
  <si>
    <t>Előző évi alapszolgáltatási feladat elszámolás</t>
  </si>
  <si>
    <t>Zenakar támogatás</t>
  </si>
  <si>
    <t>Fergeteges Forgatag Táncbarát Kör támogatás</t>
  </si>
  <si>
    <t>Gyöngyvirág Népdalkör támogatás</t>
  </si>
  <si>
    <t>Ősz Idő Nyugdíjas Klub támogatás</t>
  </si>
  <si>
    <t>Polgárőrség támogatás</t>
  </si>
  <si>
    <t>Helyi tűzoltók támogatása</t>
  </si>
  <si>
    <t>Szent István ház működési támogatás</t>
  </si>
  <si>
    <t>Balaton Old Boys Együttes támogatás</t>
  </si>
  <si>
    <t>Alapítványok, szövetségek támogatása</t>
  </si>
  <si>
    <t>Tagdíj Keresztúr Nevű Települések</t>
  </si>
  <si>
    <t>Tagdíj Jégeső elhárítás</t>
  </si>
  <si>
    <t>Tagdíj Tűzvédelmi, Munkavédelmi Társulás</t>
  </si>
  <si>
    <t>Tagdíj Balatoni szövetség</t>
  </si>
  <si>
    <t>Tagdíj polgárvédelem</t>
  </si>
  <si>
    <t>Támogatás Keresztúri Találkozó</t>
  </si>
  <si>
    <t>Utak felújítása</t>
  </si>
  <si>
    <t xml:space="preserve">Balatonkeresztúr Község Önkormányzat összesen: </t>
  </si>
  <si>
    <t>BALATONKERESZTÚR KÖZSÉG ÖNKORMÁNYZAT ÁLTAL FELVETT HITELÁLLOMÁNY ALAKULÁSA LEJÁRAT ÉS ESZKÖZÖK SZERINTI BONTÁSBAN</t>
  </si>
  <si>
    <t>TÁJÉKOZTATÓ BALATONKERESZTÚR KÖZSÉG ÖNKORMÁNYZAT TÖBB ÉVES KIHATÁSSAL JÁRÓ FELADATAINAK ELŐIRÁNYZATÁRÓL ÉVES BONTÁSBAN</t>
  </si>
  <si>
    <t>Önkormányzat által irányított költségvetési szervek pénzmaradványa</t>
  </si>
  <si>
    <t>Önkormányzat pénzmaradványa</t>
  </si>
  <si>
    <t>Önkormányzat működési célú pénzmaradvány</t>
  </si>
  <si>
    <t>Önkormányzat fejlesztési célú pénzmaradvány</t>
  </si>
  <si>
    <t xml:space="preserve">  - Fejezeti kezelésű előirányzattól</t>
  </si>
  <si>
    <t xml:space="preserve">  - Elkülönített állami pénzalaptól</t>
  </si>
  <si>
    <t xml:space="preserve">  - Önkormányzat által folyósított szociális ellátások</t>
  </si>
  <si>
    <t xml:space="preserve">  - Működési kölcsön nyújtás</t>
  </si>
  <si>
    <t>Európai Uniós támogatással megvalósuló önkormányzati felújítás</t>
  </si>
  <si>
    <t>Felhalmozási célú kölcsön nyújtás</t>
  </si>
  <si>
    <t>Pénzügyi részesedések vásárlása</t>
  </si>
  <si>
    <t>Működési célú pénz- maradvány</t>
  </si>
  <si>
    <t>Átvett pénzeszköz államház- tartáson kívülről</t>
  </si>
  <si>
    <t>Felhal- mozási célú pénz- maradv.</t>
  </si>
  <si>
    <t>Felhalm. költségvetési bevételek összesen</t>
  </si>
  <si>
    <t>Működési költségvet. bevételek összesen</t>
  </si>
  <si>
    <t>Támog. értékű bevétel</t>
  </si>
  <si>
    <t>Felhalm. tartalék</t>
  </si>
  <si>
    <t>Működési tartalék</t>
  </si>
  <si>
    <t>Munka- adót terhelő járulékok</t>
  </si>
  <si>
    <t>Egyéb felhal- mozási kiadások</t>
  </si>
  <si>
    <t>Felhal-mozási költség- vetési kiadások összesen</t>
  </si>
  <si>
    <t xml:space="preserve">Önkormányzat támogatásértékű és államháztartáson kívülre átadott működési kiadásai </t>
  </si>
  <si>
    <t xml:space="preserve">Önkormányzat támogatásértékű és államháztartáson kívülre átadott felhalm. kiadásai </t>
  </si>
  <si>
    <t>Felhalmozási célú kölcsön visszatérülés</t>
  </si>
  <si>
    <t>Önkormányzat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</si>
  <si>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</si>
  <si>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</si>
  <si>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</si>
  <si>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</si>
  <si>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</si>
  <si>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</si>
  <si>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</si>
  <si>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</si>
  <si>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</si>
  <si>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</si>
  <si>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</si>
  <si>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</si>
  <si>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</si>
  <si>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Átvett pénzeszköz</t>
  </si>
  <si>
    <t>Előző havi záró pénz</t>
  </si>
  <si>
    <t>Bevételek összesen:</t>
  </si>
  <si>
    <t>Fejlesztési kiadások</t>
  </si>
  <si>
    <t>Tartalék felhasználása</t>
  </si>
  <si>
    <t>Kiadások összesen:</t>
  </si>
  <si>
    <t>Egyenleg</t>
  </si>
  <si>
    <t>Össz.bev.-össz kiad.</t>
  </si>
  <si>
    <t>Közvilágítás korszerűsítés ( KÖZVIL részvény) 2008.04.01-2018.03.31</t>
  </si>
  <si>
    <t>Turisztikai Egyesület támogatás Iroda működésre</t>
  </si>
  <si>
    <t xml:space="preserve"> </t>
  </si>
  <si>
    <t xml:space="preserve">     Kimutatás a Balatonkeresztúr Önkormányzat által nyújtott közvetett támogatásokról</t>
  </si>
  <si>
    <t xml:space="preserve"> S.sz</t>
  </si>
  <si>
    <t xml:space="preserve"> Az önkormányzat bevételi</t>
  </si>
  <si>
    <t xml:space="preserve"> Össz.</t>
  </si>
  <si>
    <t xml:space="preserve"> Ssz.</t>
  </si>
  <si>
    <t xml:space="preserve"> Közvetett támogatás</t>
  </si>
  <si>
    <t>jogcímei</t>
  </si>
  <si>
    <t xml:space="preserve"> Alaptevékenység bevételei</t>
  </si>
  <si>
    <t xml:space="preserve"> Alaptevékenység bevételeihez tartozó közvetett támogatások</t>
  </si>
  <si>
    <t>tartozó közvetett támogatások</t>
  </si>
  <si>
    <t xml:space="preserve">    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</si>
  <si>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</si>
  <si>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</si>
  <si>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</si>
  <si>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</si>
  <si>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</si>
  <si>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</si>
  <si>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</si>
  <si>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</si>
  <si>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</si>
  <si>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</si>
  <si>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</si>
  <si>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</si>
  <si>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</si>
  <si>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</si>
  <si>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</si>
  <si>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</si>
  <si>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</si>
  <si>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</si>
  <si>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</si>
  <si>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</si>
  <si>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</si>
  <si>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</si>
  <si>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</si>
  <si>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</si>
  <si>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</si>
  <si>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</si>
  <si>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</si>
  <si>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</si>
  <si>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</si>
  <si>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</si>
  <si>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</si>
  <si>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</si>
  <si>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</si>
  <si>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</si>
  <si>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</si>
  <si>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</si>
  <si>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</si>
  <si>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</si>
  <si>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</si>
  <si>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</si>
  <si>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</si>
  <si>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</si>
  <si>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</si>
  <si>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</si>
  <si>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</si>
  <si>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</si>
  <si>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</si>
  <si>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</si>
  <si>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</si>
  <si>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</si>
  <si>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 xml:space="preserve"> Ebből le az I-VI. pont szerint                               összesen: (I-VI. pontig)             </t>
  </si>
  <si>
    <t xml:space="preserve">   ténylegesen tervevezett bevételek</t>
  </si>
  <si>
    <t>Közvetett támogatások</t>
  </si>
  <si>
    <t xml:space="preserve"> Közvetett támogatások összesen:            87733</t>
  </si>
  <si>
    <t>összesen: (I-VI.pontig)</t>
  </si>
  <si>
    <t xml:space="preserve"> Szöveges kiegészítés az önkormányzat által nyújtott közvetett támogatásokról</t>
  </si>
  <si>
    <t xml:space="preserve">IV/1. sor Építményadónál </t>
  </si>
  <si>
    <t xml:space="preserve">1. Nyaraló </t>
  </si>
  <si>
    <t>Adó tétel                  500Ft / m2</t>
  </si>
  <si>
    <t xml:space="preserve"> Nyaralók adótétele  500Ft / m2</t>
  </si>
  <si>
    <t xml:space="preserve"> Kedvezmény           0 Ft /m2</t>
  </si>
  <si>
    <t xml:space="preserve">   </t>
  </si>
  <si>
    <t>2. Lakás</t>
  </si>
  <si>
    <t>Adótétel                   500Ft / m2</t>
  </si>
  <si>
    <t>Lakások adótétele      100Ft / m2</t>
  </si>
  <si>
    <t>Kedvezmény             400Ft /m2</t>
  </si>
  <si>
    <t xml:space="preserve">E kedvezményben benne van a személyenként adott 25 m2 /fő kedvezmény is. </t>
  </si>
  <si>
    <t xml:space="preserve">                  </t>
  </si>
  <si>
    <t xml:space="preserve">  IV/1. sor  Telekadónál </t>
  </si>
  <si>
    <t xml:space="preserve">                 </t>
  </si>
  <si>
    <t>1. Nyaralótelek</t>
  </si>
  <si>
    <t>Adótétel                           60 Ft/ m2</t>
  </si>
  <si>
    <t>Nyaralótelkek adótétele       60 Ft/ m2</t>
  </si>
  <si>
    <t>Kedvezmény                       0Ft/ m2</t>
  </si>
  <si>
    <t>2. Lakótelek</t>
  </si>
  <si>
    <t>Adótétel                              60Ft / m2</t>
  </si>
  <si>
    <t>Lakótelek adótétele:              20Ft / m2</t>
  </si>
  <si>
    <t>Kedvezmény                       40Ft / m2</t>
  </si>
  <si>
    <t xml:space="preserve">                     </t>
  </si>
  <si>
    <t xml:space="preserve">                    Építményadó kedvezmény összesen:                10.933 e Ft,</t>
  </si>
  <si>
    <t>Összes kedvezmény  76 db lakótelek esetén</t>
  </si>
  <si>
    <t xml:space="preserve">                         (0+2055+534)</t>
  </si>
  <si>
    <t>Telekadó kedvezmény összesen:                                           2.589 e Ft</t>
  </si>
  <si>
    <t xml:space="preserve">Balatonkeresztúr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</si>
  <si>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</si>
  <si>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</si>
  <si>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</si>
  <si>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</si>
  <si>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</si>
  <si>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</si>
  <si>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</si>
  <si>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</si>
  <si>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Intézményi működési bevételek</t>
  </si>
  <si>
    <t>Munkaadót terhelő járulékok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</si>
  <si>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</si>
  <si>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</si>
  <si>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</si>
  <si>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</si>
  <si>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</si>
  <si>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</si>
  <si>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</si>
  <si>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</si>
  <si>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</si>
  <si>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</si>
  <si>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</si>
  <si>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</si>
  <si>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</si>
  <si>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</si>
  <si>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</si>
  <si>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</si>
  <si>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</si>
  <si>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</si>
  <si>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</si>
  <si>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</si>
  <si>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Támogatásértékű felhalmozási kiadás</t>
  </si>
  <si>
    <t>Felhalmozási célú pénzeszközátadás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</si>
  <si>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</si>
  <si>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</si>
  <si>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</si>
  <si>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</si>
  <si>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</si>
  <si>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</si>
  <si>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</si>
  <si>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</si>
  <si>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</si>
  <si>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</si>
  <si>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</si>
  <si>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</si>
  <si>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</si>
  <si>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</si>
  <si>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</si>
  <si>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</si>
  <si>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</si>
  <si>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</si>
  <si>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</si>
  <si>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</si>
  <si>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</si>
  <si>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</si>
  <si>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</si>
  <si>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</si>
  <si>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</si>
  <si>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</si>
  <si>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</si>
  <si>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</si>
  <si>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BALATONKERESZTÚR KÖZSÉG ÖNKORMÁNYZAT </t>
  </si>
  <si>
    <t>A KÖLTSÉGVETÉSI HIÁNY BELSŐ FINANSZÍROZÁSÁRA SZOLGÁLÓ ELŐZŐ ÉVEK PÉNZMARADVÁNYA</t>
  </si>
  <si>
    <t>Előző évi pénzmaradvány</t>
  </si>
  <si>
    <t>Működési célú pénzmaradvány</t>
  </si>
  <si>
    <t>Előző évi pénzmaradvány felhasználása működésre</t>
  </si>
  <si>
    <t>Előző évi pénzmaradvány felhasználása felhamozásra</t>
  </si>
  <si>
    <t>Felhalmozási célú pénzmaradvány</t>
  </si>
  <si>
    <t xml:space="preserve">Megnevezés </t>
  </si>
  <si>
    <t xml:space="preserve">E </t>
  </si>
  <si>
    <t>Működési többlet</t>
  </si>
  <si>
    <t>Kötelező feladat</t>
  </si>
  <si>
    <t>Önként vállalt feladat</t>
  </si>
  <si>
    <t>Államigazgatási feladat</t>
  </si>
  <si>
    <t>Balatonkeresztúri Közös Önkormányzati Hivatal</t>
  </si>
  <si>
    <t>A KÖLTSÉGVETÉSI HIÁNY KÜLSŐ FINANSZÍROZÁSÁRA SZOLGÁLÓ FINANSZÍROZÁSI CÉLÚ PÉNZÜGYI MŰVELETEK</t>
  </si>
  <si>
    <t>Adatok: e Ft-ban</t>
  </si>
  <si>
    <t>Felhasználása működésre</t>
  </si>
  <si>
    <t>Felhasználása felhamozásra</t>
  </si>
  <si>
    <t>Hitel felvétel</t>
  </si>
  <si>
    <t>Államigazga- tási feladat</t>
  </si>
  <si>
    <t xml:space="preserve">  - Általános feladatok támogatása</t>
  </si>
  <si>
    <t xml:space="preserve">  -Szociális és gyermekjóléti feladatok támogatása</t>
  </si>
  <si>
    <t xml:space="preserve">  -Települési önkormányzatok kulturális feladatainak támogatása</t>
  </si>
  <si>
    <t xml:space="preserve">  -Szociális feladatok támogatása</t>
  </si>
  <si>
    <t xml:space="preserve">  - Gyermekétkeztetési feladatok támogatása</t>
  </si>
  <si>
    <t xml:space="preserve">  - Fejezeti kezelésű előirányzattól felújítási célú támogatásértékű bevétel EU-s programokra  KEOP pályázat Sportcsarnok energetikai felújítás</t>
  </si>
  <si>
    <t xml:space="preserve">  - Fejezeti kezelésű előirányzattól felújítási célú támogatásértékű bevétel EU-s programokra  LEADER pályázat Ravatalozók felújítás</t>
  </si>
  <si>
    <t xml:space="preserve">  - Fejezeti kezelésű előirányzattól felújítási célú támogatásértékű bevétel EU-s programokra  Turisztikai pályázat Bél Mátyás Turistaház felújítás</t>
  </si>
  <si>
    <t xml:space="preserve"> - Közös Hivatal</t>
  </si>
  <si>
    <t>Kötelező feladatok</t>
  </si>
  <si>
    <t>Önként vállalt feladatok</t>
  </si>
  <si>
    <t>Államigazgatási feladatok</t>
  </si>
  <si>
    <t>Közhatalmi bevétel, állami támog.</t>
  </si>
  <si>
    <t>Tárgyi eszköz értékes. Osztalék</t>
  </si>
  <si>
    <t>Egyéb</t>
  </si>
  <si>
    <t xml:space="preserve">Belső ellenőrzés társulási díj Marcali kistérség </t>
  </si>
  <si>
    <t>Orvosi ügyelet társulási díj Marcali kistérség</t>
  </si>
  <si>
    <t>Közös Hivatal felújításra pénz átadás Balatonmária Önkormányzat</t>
  </si>
  <si>
    <t>Óvoda támogatás kistérségi társulás</t>
  </si>
  <si>
    <t>Tagdíj Balatongyöngye Vidékfejlesztési Társulás</t>
  </si>
  <si>
    <t xml:space="preserve">LAKOSSÁGNAK NYÚJTOTT TÁMOGATÁSOK </t>
  </si>
  <si>
    <t>Foglalkoztatást helyettesítő támogatás</t>
  </si>
  <si>
    <t xml:space="preserve">Rendszeres szociális segély </t>
  </si>
  <si>
    <t>Rendszeres szociális segély egészségkárosodott személy</t>
  </si>
  <si>
    <t>Lakásfenntartási támogatás</t>
  </si>
  <si>
    <t>Kelengye támogatás</t>
  </si>
  <si>
    <t>Közgyógyellátás</t>
  </si>
  <si>
    <t>Köztemetés</t>
  </si>
  <si>
    <t>BALATONKERESZTÚR ÖNKORMÁNYZAT</t>
  </si>
  <si>
    <t>Szemétdíj visszatérítés</t>
  </si>
  <si>
    <t>Térítési díj átvállalás</t>
  </si>
  <si>
    <t>Idősek karácsonyi támogatása</t>
  </si>
  <si>
    <t>Adatok: 1000 Ft-ban</t>
  </si>
  <si>
    <t>Bél Mátyás Turistaház felújítás DDOP pályázat</t>
  </si>
  <si>
    <t>Sportcsarnok energetikai felújítás pályázat</t>
  </si>
  <si>
    <t xml:space="preserve">Balatonkeresztúr Község Önkormányzat beruházási kiadásai összesen: </t>
  </si>
  <si>
    <t xml:space="preserve">Balatonkeresztúr Község Önkormányzat fejlesztési kiadásai összesen: </t>
  </si>
  <si>
    <t>Önkormányzati támogatás</t>
  </si>
  <si>
    <t>Bél Mátyás Turistaház felújítás, játszóház DDOP 2.1.1./D-12-2012-0004 Látogatóközpont létesítése Balatonkeresztúron a balatoni déli part kulturális és természeti örökségének bemutatására pályázat</t>
  </si>
  <si>
    <t>Bene Ferenc Sportcsarnok energetikai fejlesztése KEOP-2012-5.5.0/A  pályázat</t>
  </si>
  <si>
    <t xml:space="preserve"> - Működési kölcsön visszatérülés</t>
  </si>
  <si>
    <t xml:space="preserve">  -Szerkezetátalakítási tartalék </t>
  </si>
  <si>
    <t xml:space="preserve">  -Egyéb működési célú célú központi támogatás</t>
  </si>
  <si>
    <t xml:space="preserve">  -Központosított felhalmozási célú előirányzatok</t>
  </si>
  <si>
    <t>Tankönyv támogatás</t>
  </si>
  <si>
    <t>Költségvetési támogatás</t>
  </si>
  <si>
    <t>Működési célú kölcsön visszatérítés</t>
  </si>
  <si>
    <t xml:space="preserve">  - Fordított Áfa</t>
  </si>
  <si>
    <t>Balatoni Szociális Társulás pénz átadás</t>
  </si>
  <si>
    <t xml:space="preserve">Támogatásértékű működési kiadás </t>
  </si>
  <si>
    <t xml:space="preserve">Működési célú pénzeszköz átadás államháztartáson kívülre </t>
  </si>
  <si>
    <t xml:space="preserve">Támogatásértékű működési kiadás és működési célú pénzeszköz átadás összesen: </t>
  </si>
  <si>
    <t xml:space="preserve">Támogatásértékű felhalmozási kiadás </t>
  </si>
  <si>
    <t xml:space="preserve">Felhalmozási célú pénzeszköz átadás államháztartáson kívülre </t>
  </si>
  <si>
    <t xml:space="preserve">Működési és felhalmozási célú önkormányzati pénzeszköz átadás, támogatás összesen: </t>
  </si>
  <si>
    <t xml:space="preserve">Mindösszesen: </t>
  </si>
  <si>
    <t xml:space="preserve">Működési célú pénzeszköz átadás ÁHT-n kívülre </t>
  </si>
  <si>
    <t>2014.évi költségvetés</t>
  </si>
  <si>
    <t>az önkormányzat költségvetési szervei</t>
  </si>
  <si>
    <t>BALATONKERESZTÚR KÖZSÉG ÖNKORMÁNYZAT 2014. ÉVI BEVÉTELEINEK MÉRLEGSZERŰ BEMUTATÁSA</t>
  </si>
  <si>
    <t>Szolgáltató Szervezet működési bevételei</t>
  </si>
  <si>
    <t xml:space="preserve">Közös Önkormányzati Hivatal működési bevételei </t>
  </si>
  <si>
    <t>Balatonkeresztúri Közös Hivatal támogatás értékű bevételei</t>
  </si>
  <si>
    <t>Költségvetési szervek támogatás értékű bevételei</t>
  </si>
  <si>
    <t>Költségvetési szervek véglegesen átvett működési célú pénzeszközei</t>
  </si>
  <si>
    <t>Költségvetési szervek költségvetési bevételei</t>
  </si>
  <si>
    <t xml:space="preserve">Balatonkeresztúri Közös Hivatal működési bevételei </t>
  </si>
  <si>
    <t>Költségvetési szervek működési célú pénzmaradványa</t>
  </si>
  <si>
    <t xml:space="preserve">Balatonkeresztúri Közös Hivatal működési célú pénzmaradványa </t>
  </si>
  <si>
    <t>BALATONKERESZTÚR KÖZSÉG ÖNKORMÁNYZAT 2014. ÉVI KIADÁSAINAK MÉRLEGSZERŰ BEMUTATÁSA</t>
  </si>
  <si>
    <t>Balatonkeresztúri Közös Hivatal kiadásai</t>
  </si>
  <si>
    <t>Szolgáltató Szervezet költségvetési szerv beruházásai</t>
  </si>
  <si>
    <t>Szolgáltató Szervezet költségvetési szerv felújítási kiadásai</t>
  </si>
  <si>
    <t>Közös Önkormányzati Hivatal költségvetési szerv felhalmozási célú költségvetési kiadás összesen:</t>
  </si>
  <si>
    <t>Közös Önkormányzati Hivatal beruházásai</t>
  </si>
  <si>
    <t>Közös Önkormányzati Hivatal felújítási kiadásai</t>
  </si>
  <si>
    <t>Közös Önkormányzati Hivatal felhalmozási célú költségvetési kiadás összesen:</t>
  </si>
  <si>
    <t>Szolgáltató Szervezet költségvetési szerv kiadásai</t>
  </si>
  <si>
    <t>BALATONKERESZTÚR KÖZSÉG ÖNKORMÁNYZAT 2014. ÉVI KÖLTSÉGVETÉSI BEVÉTELEI</t>
  </si>
  <si>
    <t>Közös Önkormányzati Hivatal költségvetési szerv</t>
  </si>
  <si>
    <t>Szolgáltató Szervezet költségvetési szerv</t>
  </si>
  <si>
    <t>BALATONKERESZTÚR KÖZSÉG ÖNKORMÁNYZAT 2014. ÉVI KÖLTSÉGVETÉSI  KIADÁSAI</t>
  </si>
  <si>
    <t>2014.ÉVI KÖLTSÉGVETÉS</t>
  </si>
  <si>
    <t xml:space="preserve"> BALATONKERESZTÚR KÖZSÉG ÖNKORMÁNYZAT 2014. ÉVI TÁMOGATÁSÉRTÉKŰ ÉS ÁLLAMHÁZTARTÁSON KÍVÜLRE ÁTADOTT MŰKÖDÉSI ÉS FELHALMOZÁSI  KIADÁSOK</t>
  </si>
  <si>
    <t>Élelmezésvezetők Szövetsége tagdíj</t>
  </si>
  <si>
    <t>Marcali kistérség Igazgatási társulási díj</t>
  </si>
  <si>
    <t>Önkormányzati segély</t>
  </si>
  <si>
    <t>Önkormányzati segély temetési költségekhez</t>
  </si>
  <si>
    <t>Méhnyakrák elleni védőoltás</t>
  </si>
  <si>
    <t>Sportkör támogatás pályázati önerő</t>
  </si>
  <si>
    <t>Sportkör támogatás traktor működtetésre</t>
  </si>
  <si>
    <t>Hulladékgazdálkodási társulási hozzájárulás</t>
  </si>
  <si>
    <t>Közös Önkormányzati Hivatal egyéb működési kiadása</t>
  </si>
  <si>
    <t>Szolgáltató Szervezet költségvetési szerv egyéb működési kiadása</t>
  </si>
  <si>
    <t>BALATONKERESZTÚR KÖZSÉG ÖNKORMÁNYZAT 2014. ÉVI BERUHÁZÁS KIADÁSAI CÉLONKÉNT</t>
  </si>
  <si>
    <t>Önkormányzat által irányított költségvetési szervek beruházás</t>
  </si>
  <si>
    <t>Bél Mátyás, játszóház berendezés</t>
  </si>
  <si>
    <t>Vízelvezető árkok karbantartása</t>
  </si>
  <si>
    <t>Sport utcai árok vízelvezetés</t>
  </si>
  <si>
    <t>BALATONKERESZTÚR KÖZSÉG ÖNKORMÁNYZAT 2014. ÉVI FELÚJÍTÁS KIADÁSAI CÉLONKÉNT</t>
  </si>
  <si>
    <t>Iskola utcai parkoló</t>
  </si>
  <si>
    <t>Asztali számítógép beszerzés Szolgáltató Szervezet</t>
  </si>
  <si>
    <t>Számítástechnikai eszközök, fénymásoló beszerzés Közös Önkormányzati Hivatal</t>
  </si>
  <si>
    <t>BALATONKERESZTÚR KÖZSÉG ÖNKORMÁNYZAT 2014. ÉVI EURÓPAI UNIÓS TÁMOGATÁSSAL MEGVALÓSULÓ PROGRAMOK, PROJEKTEK</t>
  </si>
  <si>
    <t>BALATONKERESZTÚR KÖZSÉG ÖNKORMÁNYZAT KÖLTSÉGVETÉSI SZERVEINEK 2014. ÉVI ENGEDÉLYEZETT LÉTSZÁM ADATAI</t>
  </si>
  <si>
    <t>BALATONKERESZTÚR KÖZSÉG ÖNKORMÁNYZAT KÖLTSÉGVETÉSI SZERVEINEK 2014. ÉVI KÖZFOGLALKOZTATOTTAK LÉTSZÁM ADATAI</t>
  </si>
  <si>
    <t>BALATONKERESZTÚR KÖZSÉG ÖNKORMÁNYZAT MŰKÖDÉSI ÉS FELHALMOZÁSI CÉLÚ BEVÉTELEI ÉS KIADÁSAI 2014. ÉVRE</t>
  </si>
  <si>
    <t>Működési célú bevétel összesen</t>
  </si>
  <si>
    <t>Működési kiadás összesen</t>
  </si>
  <si>
    <t>Felhalmozási kiadások összesen</t>
  </si>
  <si>
    <t>BALATONKERESZTÚR KÖZSÉG ÖNKORMÁNYZAT 2014. ÉVI TARTALÉKAI</t>
  </si>
  <si>
    <t>2014. évi előirányzat</t>
  </si>
  <si>
    <t>Felhalmozási tartalék</t>
  </si>
  <si>
    <t>Balatonkeresztúr Önkormányzat 2014.évi előirányzat felhasználási ütemterve</t>
  </si>
  <si>
    <t>Összes kedvezmény 720 lakás esetében</t>
  </si>
  <si>
    <t xml:space="preserve">                     (0+11721=11721)</t>
  </si>
  <si>
    <t xml:space="preserve">                             2014.évi költségvetés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</si>
  <si>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</si>
  <si>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</si>
  <si>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</si>
  <si>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Önkormányzat sajátos műk.bevételei</t>
  </si>
  <si>
    <t>Működési célú pénzeszk.átvétel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</si>
  <si>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</si>
  <si>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</si>
  <si>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</si>
  <si>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</si>
  <si>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</si>
  <si>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</si>
  <si>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Hitel visszafizetés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</si>
  <si>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</si>
  <si>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</si>
  <si>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</si>
  <si>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</si>
  <si>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</si>
  <si>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</si>
  <si>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</si>
  <si>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</si>
  <si>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</si>
  <si>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</si>
  <si>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</si>
  <si>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</si>
  <si>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</si>
  <si>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</si>
  <si>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</si>
  <si>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</si>
  <si>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a 2014.évi költségvetési évet követő három év</t>
  </si>
  <si>
    <t>2014.év</t>
  </si>
  <si>
    <t>2015.év</t>
  </si>
  <si>
    <t>2016.év</t>
  </si>
  <si>
    <t>2017.év</t>
  </si>
  <si>
    <t>Működési célú kölcsön visszatérülés</t>
  </si>
  <si>
    <t>Működési célú kölcsön nyújtás</t>
  </si>
  <si>
    <t>1. melléklet a 2/2014.(II.13.) önkormányzati rendelethez</t>
  </si>
  <si>
    <t>2.melléklet a 2/2014.(II.13.) önkormányzati rendelethez</t>
  </si>
  <si>
    <t>3.melléklet a 2/2014.(II.13.) önkormányzati rendelethez</t>
  </si>
  <si>
    <t>4.melléklet a 2/2014.(II.13.)önkormányzati rendelethez</t>
  </si>
  <si>
    <t>5.melléklet a 2/2014.(II.13.) önkormányzati rendelethez</t>
  </si>
  <si>
    <t>6.melléklet a 2/2014.(II.13.) önkormányzati rendelethez</t>
  </si>
  <si>
    <t>7.melléklet a 2/2014.(II.13.) önkormányzati rendelethez</t>
  </si>
  <si>
    <t>8. melléklet a 2/2014.(II.13.) önkormányzati rendelethez</t>
  </si>
  <si>
    <t>9. melléklet a 2/2014.(II.13.) önkormányzati rendelethez</t>
  </si>
  <si>
    <t>10.melléklet a  2/2014.(II.13.)rendelethez</t>
  </si>
  <si>
    <t>11. melléklet a  2/2014.(II.13.) önkormányzati rendelethez</t>
  </si>
  <si>
    <t>12. melléklet a  2/2014.(II.13.) önkormányzati rendelethez</t>
  </si>
  <si>
    <t>13. melléklet a  2/2014.(II.13.)önkormányzati rendelethez</t>
  </si>
  <si>
    <t>14. melléklet a  2/2014.(II.13.) önkormányzati rendelethe4</t>
  </si>
  <si>
    <t>15. melléklet a  2/2014.(II.13.) önkormányzati rendelethez</t>
  </si>
  <si>
    <t>16. melléklet a  2/2014.(II.13.)önkormányzati rendelethez</t>
  </si>
  <si>
    <t>17. melléklet a  2/2014.(II.13.) önkormányzati rendelethez</t>
  </si>
  <si>
    <t>18. melléklet a  2/2014.(II.13.) önkormányzati rendelethez</t>
  </si>
  <si>
    <t>19. melléklet a  2/2014.(II.13.)önkormányzati rendelethez</t>
  </si>
  <si>
    <t>20.melléklet a  2/2014.(II.13.) önkormányzati rendelethez</t>
  </si>
  <si>
    <t>21. melléklet a  2/2014.(II.13.)önkormányzati rendelethez</t>
  </si>
  <si>
    <t>22.melléklet a  2/2014.(II.13.)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</si>
</sst>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</numFmts>
  <fonts count="59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3" fontId="4" fillId="0" borderId="2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1" xfId="0" applyFont="1" applyBorder="1" applyAlignment="1">
      <alignment shrinkToFit="1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14" fillId="0" borderId="1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0" fillId="0" borderId="10" xfId="0" applyBorder="1" applyAlignment="1">
      <alignment wrapText="1"/>
    </xf>
    <xf numFmtId="1" fontId="2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6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0" fillId="0" borderId="11" xfId="56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20" fillId="0" borderId="11" xfId="56" applyFont="1" applyBorder="1">
      <alignment/>
      <protection/>
    </xf>
    <xf numFmtId="0" fontId="0" fillId="0" borderId="11" xfId="57" applyFont="1" applyFill="1" applyBorder="1" applyAlignment="1">
      <alignment/>
      <protection/>
    </xf>
    <xf numFmtId="3" fontId="0" fillId="0" borderId="11" xfId="56" applyNumberFormat="1" applyFont="1" applyFill="1" applyBorder="1">
      <alignment/>
      <protection/>
    </xf>
    <xf numFmtId="0" fontId="21" fillId="0" borderId="11" xfId="57" applyFont="1" applyFill="1" applyBorder="1" applyAlignment="1">
      <alignment horizontal="left"/>
      <protection/>
    </xf>
    <xf numFmtId="3" fontId="21" fillId="0" borderId="11" xfId="56" applyNumberFormat="1" applyFont="1" applyFill="1" applyBorder="1">
      <alignment/>
      <protection/>
    </xf>
    <xf numFmtId="0" fontId="22" fillId="0" borderId="11" xfId="56" applyFont="1" applyBorder="1">
      <alignment/>
      <protection/>
    </xf>
    <xf numFmtId="0" fontId="0" fillId="0" borderId="0" xfId="0" applyFont="1" applyAlignment="1">
      <alignment horizontal="center"/>
    </xf>
    <xf numFmtId="0" fontId="22" fillId="0" borderId="0" xfId="56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3" fontId="0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3" fontId="24" fillId="0" borderId="1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2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3" fontId="0" fillId="0" borderId="11" xfId="56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1" xfId="56" applyFont="1" applyBorder="1" applyAlignment="1">
      <alignment horizontal="center"/>
      <protection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1" sqref="I1:O1"/>
    </sheetView>
  </sheetViews>
  <sheetFormatPr defaultColWidth="9.140625" defaultRowHeight="12.75"/>
  <cols>
    <col min="1" max="1" width="5.421875" style="218" customWidth="1"/>
    <col min="2" max="2" width="17.28125" style="218" customWidth="1"/>
    <col min="3" max="3" width="15.8515625" style="218" customWidth="1"/>
    <col min="4" max="6" width="7.8515625" style="218" customWidth="1"/>
    <col min="7" max="7" width="8.421875" style="218" customWidth="1"/>
    <col min="8" max="8" width="7.7109375" style="218" customWidth="1"/>
    <col min="9" max="9" width="7.8515625" style="218" customWidth="1"/>
    <col min="10" max="11" width="8.00390625" style="218" customWidth="1"/>
    <col min="12" max="12" width="7.57421875" style="218" customWidth="1"/>
    <col min="13" max="13" width="7.00390625" style="218" customWidth="1"/>
    <col min="14" max="14" width="7.57421875" style="218" customWidth="1"/>
    <col min="15" max="15" width="7.8515625" style="218" customWidth="1"/>
    <col min="16" max="16384" width="9.140625" style="218" customWidth="1"/>
  </cols>
  <sheetData>
    <row r="1" spans="3:15" ht="11.25" customHeight="1">
      <c r="C1" s="353"/>
      <c r="D1" s="353"/>
      <c r="E1" s="353"/>
      <c r="F1" s="353"/>
      <c r="I1" s="354" t="s">
        <v>609</v>
      </c>
      <c r="J1" s="355"/>
      <c r="K1" s="355"/>
      <c r="L1" s="355"/>
      <c r="M1" s="355"/>
      <c r="N1" s="355"/>
      <c r="O1" s="355"/>
    </row>
    <row r="2" spans="4:7" ht="11.25">
      <c r="D2" s="217"/>
      <c r="E2" s="217"/>
      <c r="F2" s="217"/>
      <c r="G2" s="217"/>
    </row>
    <row r="5" spans="4:6" ht="11.25">
      <c r="D5" s="219"/>
      <c r="E5" s="219"/>
      <c r="F5" s="219"/>
    </row>
    <row r="7" spans="1:15" s="221" customFormat="1" ht="11.25">
      <c r="A7" s="348" t="s">
        <v>180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</row>
    <row r="8" spans="1:15" s="221" customFormat="1" ht="12.75" customHeight="1">
      <c r="A8" s="348" t="s">
        <v>514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</row>
    <row r="9" spans="1:15" s="221" customFormat="1" ht="11.2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</row>
    <row r="10" spans="1:15" s="221" customFormat="1" ht="11.25">
      <c r="A10" s="222"/>
      <c r="B10" s="223" t="s">
        <v>107</v>
      </c>
      <c r="C10" s="223" t="s">
        <v>108</v>
      </c>
      <c r="D10" s="223" t="s">
        <v>109</v>
      </c>
      <c r="E10" s="223" t="s">
        <v>110</v>
      </c>
      <c r="F10" s="223" t="s">
        <v>111</v>
      </c>
      <c r="G10" s="223" t="s">
        <v>112</v>
      </c>
      <c r="H10" s="223" t="s">
        <v>113</v>
      </c>
      <c r="I10" s="223" t="s">
        <v>114</v>
      </c>
      <c r="J10" s="223" t="s">
        <v>115</v>
      </c>
      <c r="K10" s="223" t="s">
        <v>116</v>
      </c>
      <c r="L10" s="223" t="s">
        <v>117</v>
      </c>
      <c r="M10" s="223" t="s">
        <v>118</v>
      </c>
      <c r="N10" s="223" t="s">
        <v>121</v>
      </c>
      <c r="O10" s="223" t="s">
        <v>122</v>
      </c>
    </row>
    <row r="11" spans="1:15" s="221" customFormat="1" ht="11.25">
      <c r="A11" s="222"/>
      <c r="B11" s="224" t="s">
        <v>181</v>
      </c>
      <c r="C11" s="224" t="s">
        <v>182</v>
      </c>
      <c r="D11" s="349" t="s">
        <v>514</v>
      </c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</row>
    <row r="12" spans="1:15" s="226" customFormat="1" ht="22.5">
      <c r="A12" s="225" t="s">
        <v>183</v>
      </c>
      <c r="B12" s="225" t="s">
        <v>515</v>
      </c>
      <c r="C12" s="225" t="s">
        <v>515</v>
      </c>
      <c r="D12" s="350" t="s">
        <v>91</v>
      </c>
      <c r="E12" s="351"/>
      <c r="F12" s="351"/>
      <c r="G12" s="352"/>
      <c r="H12" s="350" t="s">
        <v>90</v>
      </c>
      <c r="I12" s="351"/>
      <c r="J12" s="351"/>
      <c r="K12" s="352"/>
      <c r="L12" s="350" t="s">
        <v>178</v>
      </c>
      <c r="M12" s="351"/>
      <c r="N12" s="351"/>
      <c r="O12" s="352"/>
    </row>
    <row r="13" spans="1:15" s="226" customFormat="1" ht="33.75">
      <c r="A13" s="225"/>
      <c r="B13" s="225"/>
      <c r="C13" s="225"/>
      <c r="D13" s="225" t="s">
        <v>447</v>
      </c>
      <c r="E13" s="225" t="s">
        <v>448</v>
      </c>
      <c r="F13" s="225" t="s">
        <v>449</v>
      </c>
      <c r="G13" s="225" t="s">
        <v>93</v>
      </c>
      <c r="H13" s="225" t="s">
        <v>447</v>
      </c>
      <c r="I13" s="225" t="s">
        <v>448</v>
      </c>
      <c r="J13" s="225" t="s">
        <v>449</v>
      </c>
      <c r="K13" s="225" t="s">
        <v>93</v>
      </c>
      <c r="L13" s="225" t="s">
        <v>447</v>
      </c>
      <c r="M13" s="225" t="s">
        <v>448</v>
      </c>
      <c r="N13" s="225" t="s">
        <v>449</v>
      </c>
      <c r="O13" s="225" t="s">
        <v>93</v>
      </c>
    </row>
    <row r="14" spans="1:15" s="221" customFormat="1" ht="22.5">
      <c r="A14" s="225">
        <v>1</v>
      </c>
      <c r="B14" s="222" t="s">
        <v>184</v>
      </c>
      <c r="C14" s="222"/>
      <c r="D14" s="227">
        <v>189337</v>
      </c>
      <c r="E14" s="227">
        <v>487493</v>
      </c>
      <c r="F14" s="227">
        <v>17844</v>
      </c>
      <c r="G14" s="227">
        <f>SUM(D14:F14)</f>
        <v>694674</v>
      </c>
      <c r="H14" s="227">
        <v>254870</v>
      </c>
      <c r="I14" s="227">
        <v>538628</v>
      </c>
      <c r="J14" s="227">
        <v>29221</v>
      </c>
      <c r="K14" s="227">
        <f>SUM(H14:J14)</f>
        <v>822719</v>
      </c>
      <c r="L14" s="227">
        <v>1</v>
      </c>
      <c r="M14" s="227">
        <v>5</v>
      </c>
      <c r="N14" s="227">
        <v>1</v>
      </c>
      <c r="O14" s="227">
        <f>SUM(L14:N14)</f>
        <v>7</v>
      </c>
    </row>
    <row r="15" spans="1:15" s="221" customFormat="1" ht="11.25">
      <c r="A15" s="225"/>
      <c r="B15" s="345"/>
      <c r="C15" s="222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1:15" s="221" customFormat="1" ht="22.5">
      <c r="A16" s="225"/>
      <c r="B16" s="346"/>
      <c r="C16" s="228" t="s">
        <v>185</v>
      </c>
      <c r="D16" s="227">
        <v>27049</v>
      </c>
      <c r="E16" s="227">
        <v>10014</v>
      </c>
      <c r="F16" s="227">
        <v>0</v>
      </c>
      <c r="G16" s="227">
        <f>SUM(D16:F16)</f>
        <v>37063</v>
      </c>
      <c r="H16" s="227">
        <v>0</v>
      </c>
      <c r="I16" s="227">
        <v>2553</v>
      </c>
      <c r="J16" s="227">
        <v>0</v>
      </c>
      <c r="K16" s="227">
        <f>SUM(H16:J16)</f>
        <v>2553</v>
      </c>
      <c r="L16" s="227">
        <v>6</v>
      </c>
      <c r="M16" s="227">
        <v>2</v>
      </c>
      <c r="N16" s="227">
        <v>0</v>
      </c>
      <c r="O16" s="227">
        <v>9</v>
      </c>
    </row>
    <row r="17" spans="1:15" s="221" customFormat="1" ht="11.25">
      <c r="A17" s="225"/>
      <c r="B17" s="347"/>
      <c r="C17" s="228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</row>
    <row r="18" spans="1:15" s="221" customFormat="1" ht="33.75">
      <c r="A18" s="225"/>
      <c r="B18" s="222" t="s">
        <v>450</v>
      </c>
      <c r="C18" s="228"/>
      <c r="D18" s="227">
        <v>0</v>
      </c>
      <c r="E18" s="227">
        <v>0</v>
      </c>
      <c r="F18" s="227">
        <v>97191</v>
      </c>
      <c r="G18" s="227">
        <f>SUM(D18:F18)</f>
        <v>97191</v>
      </c>
      <c r="H18" s="227">
        <v>0</v>
      </c>
      <c r="I18" s="227">
        <v>0</v>
      </c>
      <c r="J18" s="227">
        <v>3656</v>
      </c>
      <c r="K18" s="227">
        <f>SUM(H18:J18)</f>
        <v>3656</v>
      </c>
      <c r="L18" s="227">
        <v>0</v>
      </c>
      <c r="M18" s="227">
        <v>0</v>
      </c>
      <c r="N18" s="227">
        <v>21</v>
      </c>
      <c r="O18" s="227">
        <v>20</v>
      </c>
    </row>
    <row r="19" spans="1:15" s="221" customFormat="1" ht="11.25">
      <c r="A19" s="225"/>
      <c r="B19" s="222"/>
      <c r="C19" s="222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</row>
    <row r="20" spans="1:15" s="232" customFormat="1" ht="33.75">
      <c r="A20" s="229">
        <v>2</v>
      </c>
      <c r="B20" s="230" t="s">
        <v>186</v>
      </c>
      <c r="C20" s="230"/>
      <c r="D20" s="231">
        <f>SUM(D14:D19)</f>
        <v>216386</v>
      </c>
      <c r="E20" s="231">
        <f aca="true" t="shared" si="0" ref="E20:O20">SUM(E14:E19)</f>
        <v>497507</v>
      </c>
      <c r="F20" s="231">
        <f t="shared" si="0"/>
        <v>115035</v>
      </c>
      <c r="G20" s="231">
        <f t="shared" si="0"/>
        <v>828928</v>
      </c>
      <c r="H20" s="231">
        <f t="shared" si="0"/>
        <v>254870</v>
      </c>
      <c r="I20" s="231">
        <f t="shared" si="0"/>
        <v>541181</v>
      </c>
      <c r="J20" s="231">
        <f t="shared" si="0"/>
        <v>32877</v>
      </c>
      <c r="K20" s="231">
        <f t="shared" si="0"/>
        <v>828928</v>
      </c>
      <c r="L20" s="231">
        <f t="shared" si="0"/>
        <v>7</v>
      </c>
      <c r="M20" s="231">
        <f t="shared" si="0"/>
        <v>7</v>
      </c>
      <c r="N20" s="231">
        <f t="shared" si="0"/>
        <v>22</v>
      </c>
      <c r="O20" s="231">
        <f t="shared" si="0"/>
        <v>36</v>
      </c>
    </row>
  </sheetData>
  <sheetProtection/>
  <mergeCells count="9">
    <mergeCell ref="C1:F1"/>
    <mergeCell ref="I1:O1"/>
    <mergeCell ref="B15:B17"/>
    <mergeCell ref="A8:O8"/>
    <mergeCell ref="A7:O7"/>
    <mergeCell ref="D11:O11"/>
    <mergeCell ref="D12:G12"/>
    <mergeCell ref="H12:K12"/>
    <mergeCell ref="L12:O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140625" style="0" customWidth="1"/>
    <col min="2" max="2" width="31.140625" style="0" customWidth="1"/>
    <col min="3" max="3" width="10.28125" style="0" customWidth="1"/>
    <col min="4" max="4" width="11.28125" style="0" customWidth="1"/>
    <col min="5" max="5" width="11.00390625" style="0" customWidth="1"/>
  </cols>
  <sheetData>
    <row r="1" spans="3:9" ht="12.75">
      <c r="C1" s="390" t="s">
        <v>618</v>
      </c>
      <c r="D1" s="355"/>
      <c r="E1" s="355"/>
      <c r="F1" s="355"/>
      <c r="G1" s="355"/>
      <c r="H1" s="146"/>
      <c r="I1" s="146"/>
    </row>
    <row r="3" spans="1:6" ht="12.75">
      <c r="A3" s="356" t="s">
        <v>485</v>
      </c>
      <c r="B3" s="356"/>
      <c r="C3" s="356"/>
      <c r="D3" s="356"/>
      <c r="E3" s="356"/>
      <c r="F3" s="356"/>
    </row>
    <row r="4" spans="1:6" ht="12.75">
      <c r="A4" s="356" t="s">
        <v>477</v>
      </c>
      <c r="B4" s="356"/>
      <c r="C4" s="356"/>
      <c r="D4" s="356"/>
      <c r="E4" s="356"/>
      <c r="F4" s="356"/>
    </row>
    <row r="5" spans="1:6" ht="12.75">
      <c r="A5" s="356" t="s">
        <v>539</v>
      </c>
      <c r="B5" s="356"/>
      <c r="C5" s="356"/>
      <c r="D5" s="356"/>
      <c r="E5" s="356"/>
      <c r="F5" s="356"/>
    </row>
    <row r="6" spans="1:6" ht="12.75">
      <c r="A6" s="167"/>
      <c r="B6" s="167"/>
      <c r="C6" s="167"/>
      <c r="D6" s="167"/>
      <c r="E6" s="167"/>
      <c r="F6" s="167"/>
    </row>
    <row r="7" spans="1:6" ht="12.75">
      <c r="A7" s="167"/>
      <c r="B7" s="167"/>
      <c r="C7" s="167"/>
      <c r="D7" s="167"/>
      <c r="E7" s="167"/>
      <c r="F7" s="167"/>
    </row>
    <row r="8" ht="12.75">
      <c r="E8" t="s">
        <v>489</v>
      </c>
    </row>
    <row r="9" spans="1:6" s="52" customFormat="1" ht="10.5">
      <c r="A9" s="8"/>
      <c r="B9" s="235" t="s">
        <v>107</v>
      </c>
      <c r="C9" s="292" t="s">
        <v>108</v>
      </c>
      <c r="D9" s="292" t="s">
        <v>109</v>
      </c>
      <c r="E9" s="292" t="s">
        <v>110</v>
      </c>
      <c r="F9" s="235" t="s">
        <v>445</v>
      </c>
    </row>
    <row r="10" spans="1:6" s="4" customFormat="1" ht="36">
      <c r="A10" s="7" t="s">
        <v>7</v>
      </c>
      <c r="B10" s="24" t="s">
        <v>8</v>
      </c>
      <c r="C10" s="252" t="s">
        <v>447</v>
      </c>
      <c r="D10" s="252" t="s">
        <v>448</v>
      </c>
      <c r="E10" s="252" t="s">
        <v>456</v>
      </c>
      <c r="F10" s="252" t="s">
        <v>93</v>
      </c>
    </row>
    <row r="11" spans="1:6" s="4" customFormat="1" ht="11.25">
      <c r="A11" s="42"/>
      <c r="B11" s="236"/>
      <c r="C11" s="249"/>
      <c r="D11" s="249"/>
      <c r="E11" s="249"/>
      <c r="F11" s="258"/>
    </row>
    <row r="12" spans="1:6" s="4" customFormat="1" ht="11.25">
      <c r="A12" s="92">
        <v>1</v>
      </c>
      <c r="B12" s="119" t="s">
        <v>478</v>
      </c>
      <c r="C12" s="242">
        <v>4100</v>
      </c>
      <c r="D12" s="242"/>
      <c r="E12" s="242"/>
      <c r="F12" s="97">
        <f>SUM(C12:E12)</f>
        <v>4100</v>
      </c>
    </row>
    <row r="13" spans="1:6" s="4" customFormat="1" ht="11.25">
      <c r="A13" s="92">
        <f>A12+1</f>
        <v>2</v>
      </c>
      <c r="B13" s="119" t="s">
        <v>479</v>
      </c>
      <c r="C13" s="242">
        <v>460</v>
      </c>
      <c r="D13" s="242"/>
      <c r="E13" s="242"/>
      <c r="F13" s="97">
        <f aca="true" t="shared" si="0" ref="F13:F25">SUM(C13:E13)</f>
        <v>460</v>
      </c>
    </row>
    <row r="14" spans="1:6" s="4" customFormat="1" ht="22.5">
      <c r="A14" s="92">
        <f aca="true" t="shared" si="1" ref="A14:A25">A13+1</f>
        <v>3</v>
      </c>
      <c r="B14" s="119" t="s">
        <v>480</v>
      </c>
      <c r="C14" s="242">
        <v>307</v>
      </c>
      <c r="D14" s="242"/>
      <c r="E14" s="242"/>
      <c r="F14" s="97">
        <f t="shared" si="0"/>
        <v>307</v>
      </c>
    </row>
    <row r="15" spans="1:6" s="4" customFormat="1" ht="11.25">
      <c r="A15" s="92">
        <f t="shared" si="1"/>
        <v>4</v>
      </c>
      <c r="B15" s="119" t="s">
        <v>481</v>
      </c>
      <c r="C15" s="242">
        <v>1900</v>
      </c>
      <c r="D15" s="242"/>
      <c r="E15" s="242"/>
      <c r="F15" s="97">
        <f t="shared" si="0"/>
        <v>1900</v>
      </c>
    </row>
    <row r="16" spans="1:6" s="4" customFormat="1" ht="11.25">
      <c r="A16" s="92">
        <f t="shared" si="1"/>
        <v>5</v>
      </c>
      <c r="B16" s="119" t="s">
        <v>543</v>
      </c>
      <c r="C16" s="242">
        <v>1500</v>
      </c>
      <c r="D16" s="242"/>
      <c r="E16" s="242"/>
      <c r="F16" s="97">
        <f t="shared" si="0"/>
        <v>1500</v>
      </c>
    </row>
    <row r="17" spans="1:6" s="186" customFormat="1" ht="12.75" customHeight="1">
      <c r="A17" s="92">
        <f t="shared" si="1"/>
        <v>6</v>
      </c>
      <c r="B17" s="312" t="s">
        <v>544</v>
      </c>
      <c r="C17" s="313">
        <v>900</v>
      </c>
      <c r="D17" s="314"/>
      <c r="E17" s="314"/>
      <c r="F17" s="97">
        <f t="shared" si="0"/>
        <v>900</v>
      </c>
    </row>
    <row r="18" spans="1:6" ht="12.75">
      <c r="A18" s="92">
        <f t="shared" si="1"/>
        <v>7</v>
      </c>
      <c r="B18" s="312" t="s">
        <v>486</v>
      </c>
      <c r="C18" s="313"/>
      <c r="D18" s="314">
        <v>2300</v>
      </c>
      <c r="E18" s="314"/>
      <c r="F18" s="97">
        <f t="shared" si="0"/>
        <v>2300</v>
      </c>
    </row>
    <row r="19" spans="1:6" ht="12.75">
      <c r="A19" s="92">
        <f t="shared" si="1"/>
        <v>8</v>
      </c>
      <c r="B19" s="315" t="s">
        <v>482</v>
      </c>
      <c r="C19" s="314"/>
      <c r="D19" s="314">
        <v>400</v>
      </c>
      <c r="E19" s="314"/>
      <c r="F19" s="97">
        <f t="shared" si="0"/>
        <v>400</v>
      </c>
    </row>
    <row r="20" spans="1:6" ht="12.75">
      <c r="A20" s="92">
        <f t="shared" si="1"/>
        <v>9</v>
      </c>
      <c r="B20" s="315" t="s">
        <v>545</v>
      </c>
      <c r="C20" s="314"/>
      <c r="D20" s="314">
        <v>150</v>
      </c>
      <c r="E20" s="314"/>
      <c r="F20" s="97">
        <f t="shared" si="0"/>
        <v>150</v>
      </c>
    </row>
    <row r="21" spans="1:6" ht="12.75">
      <c r="A21" s="92">
        <f t="shared" si="1"/>
        <v>10</v>
      </c>
      <c r="B21" s="315" t="s">
        <v>487</v>
      </c>
      <c r="C21" s="314"/>
      <c r="D21" s="314">
        <v>100</v>
      </c>
      <c r="E21" s="314"/>
      <c r="F21" s="97">
        <f t="shared" si="0"/>
        <v>100</v>
      </c>
    </row>
    <row r="22" spans="1:6" ht="12.75">
      <c r="A22" s="92">
        <f t="shared" si="1"/>
        <v>11</v>
      </c>
      <c r="B22" s="315" t="s">
        <v>501</v>
      </c>
      <c r="C22" s="314"/>
      <c r="D22" s="314">
        <v>600</v>
      </c>
      <c r="E22" s="314"/>
      <c r="F22" s="97">
        <f t="shared" si="0"/>
        <v>600</v>
      </c>
    </row>
    <row r="23" spans="1:6" ht="12.75">
      <c r="A23" s="92">
        <f t="shared" si="1"/>
        <v>12</v>
      </c>
      <c r="B23" s="315" t="s">
        <v>488</v>
      </c>
      <c r="C23" s="314"/>
      <c r="D23" s="314">
        <v>1300</v>
      </c>
      <c r="E23" s="314"/>
      <c r="F23" s="97">
        <f t="shared" si="0"/>
        <v>1300</v>
      </c>
    </row>
    <row r="24" spans="1:6" ht="12.75">
      <c r="A24" s="92">
        <f t="shared" si="1"/>
        <v>13</v>
      </c>
      <c r="B24" s="315" t="s">
        <v>483</v>
      </c>
      <c r="C24" s="314">
        <v>850</v>
      </c>
      <c r="D24" s="314"/>
      <c r="E24" s="314"/>
      <c r="F24" s="97">
        <f t="shared" si="0"/>
        <v>850</v>
      </c>
    </row>
    <row r="25" spans="1:6" ht="12.75">
      <c r="A25" s="92">
        <f t="shared" si="1"/>
        <v>14</v>
      </c>
      <c r="B25" s="315" t="s">
        <v>484</v>
      </c>
      <c r="C25" s="314">
        <v>300</v>
      </c>
      <c r="D25" s="314"/>
      <c r="E25" s="314"/>
      <c r="F25" s="97">
        <f t="shared" si="0"/>
        <v>300</v>
      </c>
    </row>
    <row r="26" spans="1:6" ht="12.75">
      <c r="A26" s="315"/>
      <c r="B26" s="315"/>
      <c r="C26" s="315"/>
      <c r="D26" s="315"/>
      <c r="E26" s="315"/>
      <c r="F26" s="316"/>
    </row>
    <row r="27" spans="1:6" s="185" customFormat="1" ht="12.75">
      <c r="A27" s="317">
        <v>15</v>
      </c>
      <c r="B27" s="318" t="s">
        <v>93</v>
      </c>
      <c r="C27" s="319">
        <f>SUM(C12:C26)</f>
        <v>10317</v>
      </c>
      <c r="D27" s="319">
        <f>SUM(D12:D26)</f>
        <v>4850</v>
      </c>
      <c r="E27" s="319">
        <f>SUM(E12:E26)</f>
        <v>0</v>
      </c>
      <c r="F27" s="319">
        <f>SUM(F12:F26)</f>
        <v>15167</v>
      </c>
    </row>
    <row r="28" spans="1:6" ht="12.75">
      <c r="A28" s="320"/>
      <c r="B28" s="320"/>
      <c r="C28" s="320"/>
      <c r="D28" s="320"/>
      <c r="E28" s="320"/>
      <c r="F28" s="320"/>
    </row>
    <row r="29" spans="1:6" ht="12.75">
      <c r="A29" s="320"/>
      <c r="B29" s="320"/>
      <c r="C29" s="320"/>
      <c r="D29" s="320"/>
      <c r="E29" s="320"/>
      <c r="F29" s="320"/>
    </row>
    <row r="30" spans="1:6" ht="12.75">
      <c r="A30" s="320"/>
      <c r="B30" s="320"/>
      <c r="C30" s="320"/>
      <c r="D30" s="320"/>
      <c r="E30" s="320"/>
      <c r="F30" s="320"/>
    </row>
    <row r="31" spans="1:6" ht="12.75">
      <c r="A31" s="320"/>
      <c r="B31" s="320"/>
      <c r="C31" s="320"/>
      <c r="D31" s="320"/>
      <c r="E31" s="320"/>
      <c r="F31" s="320"/>
    </row>
    <row r="32" spans="1:6" ht="12.75">
      <c r="A32" s="320"/>
      <c r="B32" s="320"/>
      <c r="C32" s="320"/>
      <c r="D32" s="320"/>
      <c r="E32" s="320"/>
      <c r="F32" s="320"/>
    </row>
    <row r="33" spans="1:6" ht="12.75">
      <c r="A33" s="320"/>
      <c r="B33" s="320"/>
      <c r="C33" s="320"/>
      <c r="D33" s="320"/>
      <c r="E33" s="320"/>
      <c r="F33" s="320"/>
    </row>
  </sheetData>
  <sheetProtection/>
  <mergeCells count="4">
    <mergeCell ref="A3:F3"/>
    <mergeCell ref="A4:F4"/>
    <mergeCell ref="A5:F5"/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53" customWidth="1"/>
    <col min="2" max="2" width="42.140625" style="217" customWidth="1"/>
    <col min="3" max="3" width="9.57421875" style="107" customWidth="1"/>
    <col min="4" max="4" width="9.140625" style="301" customWidth="1"/>
    <col min="5" max="5" width="11.00390625" style="301" customWidth="1"/>
    <col min="6" max="6" width="10.28125" style="301" customWidth="1"/>
    <col min="7" max="16384" width="9.140625" style="217" customWidth="1"/>
  </cols>
  <sheetData>
    <row r="1" spans="1:6" ht="11.25">
      <c r="A1" s="353" t="s">
        <v>619</v>
      </c>
      <c r="B1" s="353"/>
      <c r="C1" s="353"/>
      <c r="D1" s="353"/>
      <c r="E1" s="353"/>
      <c r="F1" s="353"/>
    </row>
    <row r="2" spans="1:6" ht="25.5" customHeight="1">
      <c r="A2" s="368" t="s">
        <v>540</v>
      </c>
      <c r="B2" s="368"/>
      <c r="C2" s="368"/>
      <c r="D2" s="368"/>
      <c r="E2" s="368"/>
      <c r="F2" s="368"/>
    </row>
    <row r="3" spans="1:6" ht="12.75">
      <c r="A3" s="40"/>
      <c r="B3" s="123"/>
      <c r="C3" s="306"/>
      <c r="F3" s="301" t="s">
        <v>27</v>
      </c>
    </row>
    <row r="4" spans="1:6" s="305" customFormat="1" ht="10.5">
      <c r="A4" s="7"/>
      <c r="B4" s="235" t="s">
        <v>107</v>
      </c>
      <c r="C4" s="35" t="s">
        <v>108</v>
      </c>
      <c r="D4" s="35" t="s">
        <v>109</v>
      </c>
      <c r="E4" s="35" t="s">
        <v>110</v>
      </c>
      <c r="F4" s="7" t="s">
        <v>445</v>
      </c>
    </row>
    <row r="5" spans="1:6" ht="36">
      <c r="A5" s="7" t="s">
        <v>7</v>
      </c>
      <c r="B5" s="65" t="s">
        <v>8</v>
      </c>
      <c r="C5" s="278" t="s">
        <v>447</v>
      </c>
      <c r="D5" s="278" t="s">
        <v>448</v>
      </c>
      <c r="E5" s="278" t="s">
        <v>456</v>
      </c>
      <c r="F5" s="278" t="s">
        <v>93</v>
      </c>
    </row>
    <row r="6" spans="1:6" ht="11.25">
      <c r="A6" s="254"/>
      <c r="B6" s="310"/>
      <c r="C6" s="157"/>
      <c r="D6" s="311"/>
      <c r="E6" s="311"/>
      <c r="F6" s="311"/>
    </row>
    <row r="7" spans="1:6" ht="22.5">
      <c r="A7" s="11">
        <v>1</v>
      </c>
      <c r="B7" s="274" t="s">
        <v>254</v>
      </c>
      <c r="C7" s="97">
        <f>C50</f>
        <v>43926</v>
      </c>
      <c r="D7" s="97">
        <f>D50</f>
        <v>14123</v>
      </c>
      <c r="E7" s="97">
        <f>E50</f>
        <v>1807</v>
      </c>
      <c r="F7" s="97">
        <f>SUM(C7:E7)</f>
        <v>59856</v>
      </c>
    </row>
    <row r="8" spans="1:6" ht="11.25">
      <c r="A8" s="11"/>
      <c r="B8" s="276"/>
      <c r="C8" s="106"/>
      <c r="D8" s="110"/>
      <c r="E8" s="110"/>
      <c r="F8" s="97"/>
    </row>
    <row r="9" spans="1:6" ht="11.25">
      <c r="A9" s="11">
        <v>2</v>
      </c>
      <c r="B9" s="273" t="s">
        <v>506</v>
      </c>
      <c r="C9" s="97">
        <f>SUM(C10:C17)</f>
        <v>43926</v>
      </c>
      <c r="D9" s="97">
        <f>SUM(D10:D17)</f>
        <v>0</v>
      </c>
      <c r="E9" s="97">
        <f>SUM(E10:E17)</f>
        <v>1807</v>
      </c>
      <c r="F9" s="97">
        <f aca="true" t="shared" si="0" ref="F9:F49">SUM(C9:E9)</f>
        <v>45733</v>
      </c>
    </row>
    <row r="10" spans="1:6" ht="11.25">
      <c r="A10" s="11">
        <f aca="true" t="shared" si="1" ref="A10:A17">A9+1</f>
        <v>3</v>
      </c>
      <c r="B10" s="276" t="s">
        <v>201</v>
      </c>
      <c r="C10" s="106"/>
      <c r="D10" s="106"/>
      <c r="E10" s="106">
        <v>514</v>
      </c>
      <c r="F10" s="97">
        <f t="shared" si="0"/>
        <v>514</v>
      </c>
    </row>
    <row r="11" spans="1:6" ht="11.25">
      <c r="A11" s="11">
        <f t="shared" si="1"/>
        <v>4</v>
      </c>
      <c r="B11" s="276" t="s">
        <v>472</v>
      </c>
      <c r="C11" s="106"/>
      <c r="D11" s="106"/>
      <c r="E11" s="106">
        <v>428</v>
      </c>
      <c r="F11" s="97">
        <f t="shared" si="0"/>
        <v>428</v>
      </c>
    </row>
    <row r="12" spans="1:6" ht="11.25">
      <c r="A12" s="11">
        <f t="shared" si="1"/>
        <v>5</v>
      </c>
      <c r="B12" s="276" t="s">
        <v>473</v>
      </c>
      <c r="C12" s="106"/>
      <c r="D12" s="106"/>
      <c r="E12" s="106">
        <v>642</v>
      </c>
      <c r="F12" s="97">
        <f t="shared" si="0"/>
        <v>642</v>
      </c>
    </row>
    <row r="13" spans="1:6" ht="11.25">
      <c r="A13" s="11">
        <f t="shared" si="1"/>
        <v>6</v>
      </c>
      <c r="B13" s="276" t="s">
        <v>542</v>
      </c>
      <c r="C13" s="106"/>
      <c r="D13" s="106"/>
      <c r="E13" s="106">
        <v>223</v>
      </c>
      <c r="F13" s="97">
        <f t="shared" si="0"/>
        <v>223</v>
      </c>
    </row>
    <row r="14" spans="1:6" ht="11.25">
      <c r="A14" s="11">
        <f t="shared" si="1"/>
        <v>7</v>
      </c>
      <c r="B14" s="276" t="s">
        <v>475</v>
      </c>
      <c r="C14" s="106">
        <v>617</v>
      </c>
      <c r="D14" s="106"/>
      <c r="E14" s="106"/>
      <c r="F14" s="97">
        <f t="shared" si="0"/>
        <v>617</v>
      </c>
    </row>
    <row r="15" spans="1:6" ht="11.25">
      <c r="A15" s="11">
        <f t="shared" si="1"/>
        <v>8</v>
      </c>
      <c r="B15" s="276" t="s">
        <v>211</v>
      </c>
      <c r="C15" s="106">
        <v>1128</v>
      </c>
      <c r="D15" s="106"/>
      <c r="E15" s="106"/>
      <c r="F15" s="97">
        <f t="shared" si="0"/>
        <v>1128</v>
      </c>
    </row>
    <row r="16" spans="1:6" ht="11.25">
      <c r="A16" s="11">
        <f t="shared" si="1"/>
        <v>9</v>
      </c>
      <c r="B16" s="276" t="s">
        <v>505</v>
      </c>
      <c r="C16" s="106">
        <v>39924</v>
      </c>
      <c r="D16" s="106"/>
      <c r="E16" s="106"/>
      <c r="F16" s="97">
        <f t="shared" si="0"/>
        <v>39924</v>
      </c>
    </row>
    <row r="17" spans="1:6" ht="11.25">
      <c r="A17" s="11">
        <f t="shared" si="1"/>
        <v>10</v>
      </c>
      <c r="B17" s="276" t="s">
        <v>212</v>
      </c>
      <c r="C17" s="106">
        <v>2257</v>
      </c>
      <c r="D17" s="106"/>
      <c r="E17" s="106"/>
      <c r="F17" s="97">
        <f t="shared" si="0"/>
        <v>2257</v>
      </c>
    </row>
    <row r="18" spans="1:6" ht="11.25">
      <c r="A18" s="11"/>
      <c r="B18" s="276"/>
      <c r="C18" s="106"/>
      <c r="D18" s="106"/>
      <c r="E18" s="106"/>
      <c r="F18" s="97"/>
    </row>
    <row r="19" spans="1:6" ht="11.25">
      <c r="A19" s="11">
        <v>11</v>
      </c>
      <c r="B19" s="273" t="s">
        <v>513</v>
      </c>
      <c r="C19" s="97">
        <f>SUM(C20:C49)</f>
        <v>0</v>
      </c>
      <c r="D19" s="97">
        <f>SUM(D20:D49)</f>
        <v>14123</v>
      </c>
      <c r="E19" s="97">
        <f>SUM(E20:E49)</f>
        <v>0</v>
      </c>
      <c r="F19" s="97">
        <f t="shared" si="0"/>
        <v>14123</v>
      </c>
    </row>
    <row r="20" spans="1:6" ht="11.25">
      <c r="A20" s="11">
        <f aca="true" t="shared" si="2" ref="A20:A49">A19+1</f>
        <v>12</v>
      </c>
      <c r="B20" s="276" t="s">
        <v>541</v>
      </c>
      <c r="C20" s="106"/>
      <c r="D20" s="106">
        <v>2</v>
      </c>
      <c r="E20" s="106"/>
      <c r="F20" s="97">
        <f t="shared" si="0"/>
        <v>2</v>
      </c>
    </row>
    <row r="21" spans="1:6" ht="11.25">
      <c r="A21" s="11">
        <f t="shared" si="2"/>
        <v>13</v>
      </c>
      <c r="B21" s="276" t="s">
        <v>210</v>
      </c>
      <c r="C21" s="106"/>
      <c r="D21" s="106">
        <v>300</v>
      </c>
      <c r="E21" s="106"/>
      <c r="F21" s="97">
        <f>SUM(C21:E21)</f>
        <v>300</v>
      </c>
    </row>
    <row r="22" spans="1:6" ht="11.25">
      <c r="A22" s="11">
        <f t="shared" si="2"/>
        <v>14</v>
      </c>
      <c r="B22" s="276" t="s">
        <v>202</v>
      </c>
      <c r="C22" s="106"/>
      <c r="D22" s="106">
        <v>300</v>
      </c>
      <c r="E22" s="106"/>
      <c r="F22" s="97">
        <f t="shared" si="0"/>
        <v>300</v>
      </c>
    </row>
    <row r="23" spans="1:6" ht="11.25">
      <c r="A23" s="11">
        <f t="shared" si="2"/>
        <v>15</v>
      </c>
      <c r="B23" s="276" t="s">
        <v>213</v>
      </c>
      <c r="C23" s="106"/>
      <c r="D23" s="106">
        <v>300</v>
      </c>
      <c r="E23" s="106"/>
      <c r="F23" s="97">
        <f t="shared" si="0"/>
        <v>300</v>
      </c>
    </row>
    <row r="24" spans="1:6" ht="11.25">
      <c r="A24" s="11">
        <f t="shared" si="2"/>
        <v>16</v>
      </c>
      <c r="B24" s="276" t="s">
        <v>214</v>
      </c>
      <c r="C24" s="106"/>
      <c r="D24" s="106">
        <v>250</v>
      </c>
      <c r="E24" s="106"/>
      <c r="F24" s="97">
        <f t="shared" si="0"/>
        <v>250</v>
      </c>
    </row>
    <row r="25" spans="1:6" ht="11.25">
      <c r="A25" s="11">
        <f t="shared" si="2"/>
        <v>17</v>
      </c>
      <c r="B25" s="276" t="s">
        <v>215</v>
      </c>
      <c r="C25" s="106"/>
      <c r="D25" s="106">
        <v>200</v>
      </c>
      <c r="E25" s="106"/>
      <c r="F25" s="97">
        <f t="shared" si="0"/>
        <v>200</v>
      </c>
    </row>
    <row r="26" spans="1:6" ht="11.25">
      <c r="A26" s="11">
        <f t="shared" si="2"/>
        <v>18</v>
      </c>
      <c r="B26" s="276" t="s">
        <v>216</v>
      </c>
      <c r="C26" s="106"/>
      <c r="D26" s="106">
        <v>200</v>
      </c>
      <c r="E26" s="106"/>
      <c r="F26" s="97">
        <f t="shared" si="0"/>
        <v>200</v>
      </c>
    </row>
    <row r="27" spans="1:6" ht="11.25">
      <c r="A27" s="11">
        <f t="shared" si="2"/>
        <v>19</v>
      </c>
      <c r="B27" s="276" t="s">
        <v>203</v>
      </c>
      <c r="C27" s="106"/>
      <c r="D27" s="106">
        <v>3000</v>
      </c>
      <c r="E27" s="106"/>
      <c r="F27" s="97">
        <f t="shared" si="0"/>
        <v>3000</v>
      </c>
    </row>
    <row r="28" spans="1:6" ht="11.25">
      <c r="A28" s="11">
        <f t="shared" si="2"/>
        <v>20</v>
      </c>
      <c r="B28" s="276" t="s">
        <v>546</v>
      </c>
      <c r="C28" s="106"/>
      <c r="D28" s="106">
        <v>3000</v>
      </c>
      <c r="E28" s="106"/>
      <c r="F28" s="97">
        <f t="shared" si="0"/>
        <v>3000</v>
      </c>
    </row>
    <row r="29" spans="1:6" ht="11.25">
      <c r="A29" s="11">
        <f t="shared" si="2"/>
        <v>21</v>
      </c>
      <c r="B29" s="276" t="s">
        <v>547</v>
      </c>
      <c r="C29" s="106"/>
      <c r="D29" s="106">
        <v>700</v>
      </c>
      <c r="E29" s="106"/>
      <c r="F29" s="97">
        <f t="shared" si="0"/>
        <v>700</v>
      </c>
    </row>
    <row r="30" spans="1:6" ht="11.25">
      <c r="A30" s="11">
        <f t="shared" si="2"/>
        <v>22</v>
      </c>
      <c r="B30" s="276" t="s">
        <v>204</v>
      </c>
      <c r="C30" s="106"/>
      <c r="D30" s="106">
        <v>500</v>
      </c>
      <c r="E30" s="106"/>
      <c r="F30" s="97">
        <f t="shared" si="0"/>
        <v>500</v>
      </c>
    </row>
    <row r="31" spans="1:6" ht="11.25">
      <c r="A31" s="11">
        <f t="shared" si="2"/>
        <v>23</v>
      </c>
      <c r="B31" s="276" t="s">
        <v>205</v>
      </c>
      <c r="C31" s="106"/>
      <c r="D31" s="106">
        <v>80</v>
      </c>
      <c r="E31" s="106"/>
      <c r="F31" s="97">
        <f t="shared" si="0"/>
        <v>80</v>
      </c>
    </row>
    <row r="32" spans="1:6" ht="11.25">
      <c r="A32" s="11">
        <f t="shared" si="2"/>
        <v>24</v>
      </c>
      <c r="B32" s="276" t="s">
        <v>206</v>
      </c>
      <c r="C32" s="106"/>
      <c r="D32" s="106">
        <v>200</v>
      </c>
      <c r="E32" s="106"/>
      <c r="F32" s="97">
        <f t="shared" si="0"/>
        <v>200</v>
      </c>
    </row>
    <row r="33" spans="1:6" ht="11.25">
      <c r="A33" s="11">
        <f t="shared" si="2"/>
        <v>25</v>
      </c>
      <c r="B33" s="276" t="s">
        <v>217</v>
      </c>
      <c r="C33" s="106"/>
      <c r="D33" s="106">
        <v>340</v>
      </c>
      <c r="E33" s="106"/>
      <c r="F33" s="97">
        <f t="shared" si="0"/>
        <v>340</v>
      </c>
    </row>
    <row r="34" spans="1:6" ht="11.25">
      <c r="A34" s="11">
        <f t="shared" si="2"/>
        <v>26</v>
      </c>
      <c r="B34" s="276" t="s">
        <v>218</v>
      </c>
      <c r="C34" s="106"/>
      <c r="D34" s="106">
        <v>340</v>
      </c>
      <c r="E34" s="106"/>
      <c r="F34" s="97">
        <f t="shared" si="0"/>
        <v>340</v>
      </c>
    </row>
    <row r="35" spans="1:6" ht="11.25">
      <c r="A35" s="11">
        <f t="shared" si="2"/>
        <v>27</v>
      </c>
      <c r="B35" s="276" t="s">
        <v>280</v>
      </c>
      <c r="C35" s="106"/>
      <c r="D35" s="106">
        <v>2500</v>
      </c>
      <c r="E35" s="106"/>
      <c r="F35" s="97">
        <f t="shared" si="0"/>
        <v>2500</v>
      </c>
    </row>
    <row r="36" spans="1:6" ht="11.25">
      <c r="A36" s="11">
        <f t="shared" si="2"/>
        <v>28</v>
      </c>
      <c r="B36" s="276" t="s">
        <v>219</v>
      </c>
      <c r="C36" s="106"/>
      <c r="D36" s="106">
        <v>150</v>
      </c>
      <c r="E36" s="106"/>
      <c r="F36" s="97">
        <f t="shared" si="0"/>
        <v>150</v>
      </c>
    </row>
    <row r="37" spans="1:6" ht="11.25">
      <c r="A37" s="11">
        <f t="shared" si="2"/>
        <v>29</v>
      </c>
      <c r="B37" s="276" t="s">
        <v>207</v>
      </c>
      <c r="C37" s="106"/>
      <c r="D37" s="106">
        <v>300</v>
      </c>
      <c r="E37" s="106"/>
      <c r="F37" s="97">
        <f t="shared" si="0"/>
        <v>300</v>
      </c>
    </row>
    <row r="38" spans="1:6" ht="11.25">
      <c r="A38" s="11">
        <f t="shared" si="2"/>
        <v>30</v>
      </c>
      <c r="B38" s="276" t="s">
        <v>220</v>
      </c>
      <c r="C38" s="106"/>
      <c r="D38" s="106">
        <v>50</v>
      </c>
      <c r="E38" s="106"/>
      <c r="F38" s="97">
        <f t="shared" si="0"/>
        <v>50</v>
      </c>
    </row>
    <row r="39" spans="1:6" ht="11.25">
      <c r="A39" s="11">
        <f t="shared" si="2"/>
        <v>31</v>
      </c>
      <c r="B39" s="276" t="s">
        <v>221</v>
      </c>
      <c r="C39" s="106"/>
      <c r="D39" s="106">
        <v>30</v>
      </c>
      <c r="E39" s="106"/>
      <c r="F39" s="97">
        <f t="shared" si="0"/>
        <v>30</v>
      </c>
    </row>
    <row r="40" spans="1:6" ht="11.25">
      <c r="A40" s="11">
        <f t="shared" si="2"/>
        <v>32</v>
      </c>
      <c r="B40" s="276" t="s">
        <v>476</v>
      </c>
      <c r="C40" s="106"/>
      <c r="D40" s="106">
        <v>7</v>
      </c>
      <c r="E40" s="106"/>
      <c r="F40" s="97">
        <f t="shared" si="0"/>
        <v>7</v>
      </c>
    </row>
    <row r="41" spans="1:6" ht="11.25">
      <c r="A41" s="11">
        <f t="shared" si="2"/>
        <v>33</v>
      </c>
      <c r="B41" s="276" t="s">
        <v>222</v>
      </c>
      <c r="C41" s="106"/>
      <c r="D41" s="106">
        <v>80</v>
      </c>
      <c r="E41" s="106"/>
      <c r="F41" s="97">
        <f t="shared" si="0"/>
        <v>80</v>
      </c>
    </row>
    <row r="42" spans="1:6" ht="11.25">
      <c r="A42" s="11">
        <f t="shared" si="2"/>
        <v>34</v>
      </c>
      <c r="B42" s="276" t="s">
        <v>208</v>
      </c>
      <c r="C42" s="106"/>
      <c r="D42" s="106">
        <v>50</v>
      </c>
      <c r="E42" s="106"/>
      <c r="F42" s="97">
        <f t="shared" si="0"/>
        <v>50</v>
      </c>
    </row>
    <row r="43" spans="1:6" ht="11.25">
      <c r="A43" s="11">
        <f t="shared" si="2"/>
        <v>35</v>
      </c>
      <c r="B43" s="276" t="s">
        <v>209</v>
      </c>
      <c r="C43" s="106"/>
      <c r="D43" s="106">
        <v>20</v>
      </c>
      <c r="E43" s="106"/>
      <c r="F43" s="97">
        <f t="shared" si="0"/>
        <v>20</v>
      </c>
    </row>
    <row r="44" spans="1:6" ht="11.25">
      <c r="A44" s="11">
        <f t="shared" si="2"/>
        <v>36</v>
      </c>
      <c r="B44" s="276" t="s">
        <v>223</v>
      </c>
      <c r="C44" s="106"/>
      <c r="D44" s="106">
        <v>1</v>
      </c>
      <c r="E44" s="106"/>
      <c r="F44" s="97">
        <f t="shared" si="0"/>
        <v>1</v>
      </c>
    </row>
    <row r="45" spans="1:6" ht="11.25">
      <c r="A45" s="11">
        <f t="shared" si="2"/>
        <v>37</v>
      </c>
      <c r="B45" s="276" t="s">
        <v>224</v>
      </c>
      <c r="C45" s="106"/>
      <c r="D45" s="106">
        <v>183</v>
      </c>
      <c r="E45" s="106"/>
      <c r="F45" s="97">
        <f t="shared" si="0"/>
        <v>183</v>
      </c>
    </row>
    <row r="46" spans="1:6" ht="11.25">
      <c r="A46" s="11">
        <f t="shared" si="2"/>
        <v>38</v>
      </c>
      <c r="B46" s="276" t="s">
        <v>225</v>
      </c>
      <c r="C46" s="106"/>
      <c r="D46" s="106">
        <v>110</v>
      </c>
      <c r="E46" s="106"/>
      <c r="F46" s="97">
        <f t="shared" si="0"/>
        <v>110</v>
      </c>
    </row>
    <row r="47" spans="1:6" ht="11.25">
      <c r="A47" s="11">
        <f t="shared" si="2"/>
        <v>39</v>
      </c>
      <c r="B47" s="276" t="s">
        <v>226</v>
      </c>
      <c r="C47" s="106"/>
      <c r="D47" s="106">
        <v>110</v>
      </c>
      <c r="E47" s="106"/>
      <c r="F47" s="97">
        <f t="shared" si="0"/>
        <v>110</v>
      </c>
    </row>
    <row r="48" spans="1:6" ht="11.25">
      <c r="A48" s="11">
        <f t="shared" si="2"/>
        <v>40</v>
      </c>
      <c r="B48" s="276" t="s">
        <v>548</v>
      </c>
      <c r="C48" s="106"/>
      <c r="D48" s="106">
        <v>320</v>
      </c>
      <c r="E48" s="106"/>
      <c r="F48" s="97">
        <f t="shared" si="0"/>
        <v>320</v>
      </c>
    </row>
    <row r="49" spans="1:6" ht="11.25">
      <c r="A49" s="11">
        <f t="shared" si="2"/>
        <v>41</v>
      </c>
      <c r="B49" s="276" t="s">
        <v>227</v>
      </c>
      <c r="C49" s="106"/>
      <c r="D49" s="106">
        <v>500</v>
      </c>
      <c r="E49" s="106"/>
      <c r="F49" s="97">
        <f t="shared" si="0"/>
        <v>500</v>
      </c>
    </row>
    <row r="50" spans="1:6" ht="21">
      <c r="A50" s="7">
        <v>42</v>
      </c>
      <c r="B50" s="24" t="s">
        <v>508</v>
      </c>
      <c r="C50" s="62">
        <f>C9+C19</f>
        <v>43926</v>
      </c>
      <c r="D50" s="62">
        <f>D9+D19</f>
        <v>14123</v>
      </c>
      <c r="E50" s="62">
        <f>E9+E19</f>
        <v>1807</v>
      </c>
      <c r="F50" s="62">
        <f>SUM(C50:E50)</f>
        <v>59856</v>
      </c>
    </row>
    <row r="51" spans="1:6" s="153" customFormat="1" ht="11.25">
      <c r="A51" s="149"/>
      <c r="B51" s="267"/>
      <c r="C51" s="114"/>
      <c r="D51" s="114"/>
      <c r="E51" s="114"/>
      <c r="F51" s="114"/>
    </row>
    <row r="52" spans="1:6" s="153" customFormat="1" ht="11.25">
      <c r="A52" s="149"/>
      <c r="B52" s="267"/>
      <c r="C52" s="114"/>
      <c r="D52" s="114"/>
      <c r="E52" s="114"/>
      <c r="F52" s="114"/>
    </row>
    <row r="53" spans="1:6" s="153" customFormat="1" ht="11.25">
      <c r="A53" s="149"/>
      <c r="B53" s="267"/>
      <c r="C53" s="114"/>
      <c r="D53" s="114"/>
      <c r="E53" s="114"/>
      <c r="F53" s="114"/>
    </row>
    <row r="54" spans="1:6" s="153" customFormat="1" ht="11.25">
      <c r="A54" s="149"/>
      <c r="B54" s="267"/>
      <c r="C54" s="114"/>
      <c r="D54" s="114"/>
      <c r="E54" s="114"/>
      <c r="F54" s="114"/>
    </row>
    <row r="55" spans="1:6" s="153" customFormat="1" ht="11.25">
      <c r="A55" s="149"/>
      <c r="B55" s="267"/>
      <c r="C55" s="114"/>
      <c r="D55" s="114"/>
      <c r="E55" s="114"/>
      <c r="F55" s="114"/>
    </row>
    <row r="56" spans="1:6" s="153" customFormat="1" ht="11.25">
      <c r="A56" s="149"/>
      <c r="B56" s="267"/>
      <c r="C56" s="114"/>
      <c r="D56" s="114"/>
      <c r="E56" s="114"/>
      <c r="F56" s="114"/>
    </row>
    <row r="57" spans="1:6" s="153" customFormat="1" ht="11.25">
      <c r="A57" s="149"/>
      <c r="B57" s="267"/>
      <c r="C57" s="114"/>
      <c r="D57" s="114"/>
      <c r="E57" s="114"/>
      <c r="F57" s="114"/>
    </row>
    <row r="58" spans="1:6" s="153" customFormat="1" ht="11.25">
      <c r="A58" s="149"/>
      <c r="B58" s="267"/>
      <c r="C58" s="114"/>
      <c r="D58" s="114"/>
      <c r="E58" s="114"/>
      <c r="F58" s="114"/>
    </row>
    <row r="59" spans="1:6" s="153" customFormat="1" ht="11.25">
      <c r="A59" s="149"/>
      <c r="B59" s="267"/>
      <c r="C59" s="114"/>
      <c r="D59" s="114"/>
      <c r="E59" s="114"/>
      <c r="F59" s="114"/>
    </row>
    <row r="60" spans="1:6" s="153" customFormat="1" ht="11.25">
      <c r="A60" s="149"/>
      <c r="B60" s="267"/>
      <c r="C60" s="114"/>
      <c r="D60" s="114"/>
      <c r="E60" s="114"/>
      <c r="F60" s="114"/>
    </row>
    <row r="61" spans="1:6" s="153" customFormat="1" ht="11.25">
      <c r="A61" s="149"/>
      <c r="B61" s="267"/>
      <c r="C61" s="114"/>
      <c r="D61" s="114"/>
      <c r="E61" s="114"/>
      <c r="F61" s="114"/>
    </row>
    <row r="62" spans="1:6" s="305" customFormat="1" ht="10.5">
      <c r="A62" s="7"/>
      <c r="B62" s="235" t="s">
        <v>107</v>
      </c>
      <c r="C62" s="35" t="s">
        <v>108</v>
      </c>
      <c r="D62" s="35" t="s">
        <v>109</v>
      </c>
      <c r="E62" s="35" t="s">
        <v>110</v>
      </c>
      <c r="F62" s="7" t="s">
        <v>445</v>
      </c>
    </row>
    <row r="63" spans="1:6" ht="36">
      <c r="A63" s="7" t="s">
        <v>7</v>
      </c>
      <c r="B63" s="7" t="s">
        <v>8</v>
      </c>
      <c r="C63" s="252" t="s">
        <v>447</v>
      </c>
      <c r="D63" s="252" t="s">
        <v>448</v>
      </c>
      <c r="E63" s="252" t="s">
        <v>456</v>
      </c>
      <c r="F63" s="252" t="s">
        <v>93</v>
      </c>
    </row>
    <row r="64" spans="1:6" ht="11.25">
      <c r="A64" s="11"/>
      <c r="B64" s="12"/>
      <c r="C64" s="63"/>
      <c r="D64" s="63"/>
      <c r="E64" s="63"/>
      <c r="F64" s="63"/>
    </row>
    <row r="65" spans="1:6" ht="22.5">
      <c r="A65" s="11">
        <v>43</v>
      </c>
      <c r="B65" s="245" t="s">
        <v>255</v>
      </c>
      <c r="C65" s="63">
        <f>C67+C71</f>
        <v>0</v>
      </c>
      <c r="D65" s="63">
        <f>D67+D71</f>
        <v>8180</v>
      </c>
      <c r="E65" s="63">
        <f>E67+E71</f>
        <v>0</v>
      </c>
      <c r="F65" s="63">
        <f>SUM(C65:E65)</f>
        <v>8180</v>
      </c>
    </row>
    <row r="66" spans="1:6" ht="11.25">
      <c r="A66" s="11"/>
      <c r="B66" s="134"/>
      <c r="C66" s="63"/>
      <c r="D66" s="63"/>
      <c r="E66" s="63"/>
      <c r="F66" s="63">
        <f aca="true" t="shared" si="3" ref="F66:F71">SUM(C66:E66)</f>
        <v>0</v>
      </c>
    </row>
    <row r="67" spans="1:6" ht="11.25">
      <c r="A67" s="11">
        <v>44</v>
      </c>
      <c r="B67" s="152" t="s">
        <v>509</v>
      </c>
      <c r="C67" s="63">
        <f>SUM(C68:C68)</f>
        <v>0</v>
      </c>
      <c r="D67" s="63">
        <f>SUM(D68:D68)</f>
        <v>8180</v>
      </c>
      <c r="E67" s="63">
        <f>SUM(E68:E68)</f>
        <v>0</v>
      </c>
      <c r="F67" s="63">
        <f t="shared" si="3"/>
        <v>8180</v>
      </c>
    </row>
    <row r="68" spans="1:6" ht="22.5">
      <c r="A68" s="11">
        <f>A67+1</f>
        <v>45</v>
      </c>
      <c r="B68" s="119" t="s">
        <v>474</v>
      </c>
      <c r="C68" s="307"/>
      <c r="D68" s="307">
        <v>8180</v>
      </c>
      <c r="E68" s="307"/>
      <c r="F68" s="63">
        <f t="shared" si="3"/>
        <v>8180</v>
      </c>
    </row>
    <row r="69" spans="1:6" ht="11.25">
      <c r="A69" s="11"/>
      <c r="B69" s="134"/>
      <c r="C69" s="63"/>
      <c r="D69" s="63"/>
      <c r="E69" s="63"/>
      <c r="F69" s="63">
        <f t="shared" si="3"/>
        <v>0</v>
      </c>
    </row>
    <row r="70" spans="1:6" ht="11.25">
      <c r="A70" s="11"/>
      <c r="B70" s="12"/>
      <c r="C70" s="63"/>
      <c r="D70" s="63"/>
      <c r="E70" s="63"/>
      <c r="F70" s="63">
        <f t="shared" si="3"/>
        <v>0</v>
      </c>
    </row>
    <row r="71" spans="1:6" ht="21.75">
      <c r="A71" s="11">
        <v>46</v>
      </c>
      <c r="B71" s="152" t="s">
        <v>510</v>
      </c>
      <c r="C71" s="63">
        <f>SUM(C72:C72)</f>
        <v>0</v>
      </c>
      <c r="D71" s="63">
        <f>SUM(D72:D72)</f>
        <v>0</v>
      </c>
      <c r="E71" s="63">
        <f>SUM(E72:E72)</f>
        <v>0</v>
      </c>
      <c r="F71" s="63">
        <f t="shared" si="3"/>
        <v>0</v>
      </c>
    </row>
    <row r="72" spans="1:6" ht="11.25">
      <c r="A72" s="270">
        <v>47</v>
      </c>
      <c r="B72" s="119"/>
      <c r="C72" s="307"/>
      <c r="D72" s="307"/>
      <c r="E72" s="307"/>
      <c r="F72" s="307"/>
    </row>
    <row r="73" spans="1:6" ht="11.25">
      <c r="A73" s="233"/>
      <c r="B73" s="257"/>
      <c r="C73" s="308"/>
      <c r="D73" s="309"/>
      <c r="E73" s="309"/>
      <c r="F73" s="309"/>
    </row>
    <row r="74" spans="1:6" ht="21">
      <c r="A74" s="7">
        <v>48</v>
      </c>
      <c r="B74" s="18" t="s">
        <v>511</v>
      </c>
      <c r="C74" s="62">
        <f>C50+C65</f>
        <v>43926</v>
      </c>
      <c r="D74" s="62">
        <f>D50+D65</f>
        <v>22303</v>
      </c>
      <c r="E74" s="62">
        <f>E50+E65</f>
        <v>1807</v>
      </c>
      <c r="F74" s="62">
        <f>SUM(C74:E74)</f>
        <v>68036</v>
      </c>
    </row>
    <row r="75" spans="1:6" ht="11.25">
      <c r="A75" s="65"/>
      <c r="B75" s="236"/>
      <c r="C75" s="157"/>
      <c r="D75" s="157"/>
      <c r="E75" s="157"/>
      <c r="F75" s="157"/>
    </row>
    <row r="76" spans="1:6" ht="11.25">
      <c r="A76" s="66"/>
      <c r="B76" s="119"/>
      <c r="C76" s="106"/>
      <c r="D76" s="106"/>
      <c r="E76" s="106"/>
      <c r="F76" s="106"/>
    </row>
    <row r="77" spans="1:6" ht="11.25">
      <c r="A77" s="66"/>
      <c r="B77" s="119"/>
      <c r="C77" s="106"/>
      <c r="D77" s="106"/>
      <c r="E77" s="106"/>
      <c r="F77" s="106"/>
    </row>
    <row r="78" spans="1:6" ht="11.25">
      <c r="A78" s="66">
        <v>49</v>
      </c>
      <c r="B78" s="244" t="s">
        <v>549</v>
      </c>
      <c r="C78" s="97">
        <f>C80</f>
        <v>0</v>
      </c>
      <c r="D78" s="97">
        <f>D80</f>
        <v>0</v>
      </c>
      <c r="E78" s="97">
        <f>E80</f>
        <v>0</v>
      </c>
      <c r="F78" s="97">
        <f>SUM(C78:E78)</f>
        <v>0</v>
      </c>
    </row>
    <row r="79" spans="1:6" ht="11.25">
      <c r="A79" s="66"/>
      <c r="B79" s="119"/>
      <c r="C79" s="106"/>
      <c r="D79" s="97"/>
      <c r="E79" s="97"/>
      <c r="F79" s="97">
        <f aca="true" t="shared" si="4" ref="F79:F86">SUM(C79:E79)</f>
        <v>0</v>
      </c>
    </row>
    <row r="80" spans="1:6" ht="11.25">
      <c r="A80" s="66">
        <v>50</v>
      </c>
      <c r="B80" s="152" t="s">
        <v>506</v>
      </c>
      <c r="C80" s="97">
        <f>C81</f>
        <v>0</v>
      </c>
      <c r="D80" s="97">
        <f>D81</f>
        <v>0</v>
      </c>
      <c r="E80" s="97">
        <f>E81</f>
        <v>0</v>
      </c>
      <c r="F80" s="97">
        <f t="shared" si="4"/>
        <v>0</v>
      </c>
    </row>
    <row r="81" spans="1:6" ht="11.25">
      <c r="A81" s="66">
        <v>51</v>
      </c>
      <c r="B81" s="119" t="s">
        <v>471</v>
      </c>
      <c r="C81" s="106"/>
      <c r="D81" s="106"/>
      <c r="E81" s="106"/>
      <c r="F81" s="97">
        <f t="shared" si="4"/>
        <v>0</v>
      </c>
    </row>
    <row r="82" spans="1:6" ht="11.25">
      <c r="A82" s="66"/>
      <c r="B82" s="119"/>
      <c r="C82" s="106"/>
      <c r="D82" s="106"/>
      <c r="E82" s="106"/>
      <c r="F82" s="97">
        <f t="shared" si="4"/>
        <v>0</v>
      </c>
    </row>
    <row r="83" spans="1:6" ht="22.5">
      <c r="A83" s="66">
        <v>52</v>
      </c>
      <c r="B83" s="244" t="s">
        <v>550</v>
      </c>
      <c r="C83" s="97">
        <f>SUM(C85)</f>
        <v>0</v>
      </c>
      <c r="D83" s="97">
        <f>SUM(D85)</f>
        <v>0</v>
      </c>
      <c r="E83" s="97">
        <f>SUM(E85)</f>
        <v>0</v>
      </c>
      <c r="F83" s="97">
        <f t="shared" si="4"/>
        <v>0</v>
      </c>
    </row>
    <row r="84" spans="1:6" ht="11.25">
      <c r="A84" s="66"/>
      <c r="B84" s="119"/>
      <c r="C84" s="106"/>
      <c r="D84" s="106"/>
      <c r="E84" s="106"/>
      <c r="F84" s="97">
        <f t="shared" si="4"/>
        <v>0</v>
      </c>
    </row>
    <row r="85" spans="1:6" s="305" customFormat="1" ht="21">
      <c r="A85" s="66">
        <v>53</v>
      </c>
      <c r="B85" s="152" t="s">
        <v>507</v>
      </c>
      <c r="C85" s="97">
        <f>SUM(C86:C86)</f>
        <v>0</v>
      </c>
      <c r="D85" s="97">
        <f>SUM(D86:D86)</f>
        <v>0</v>
      </c>
      <c r="E85" s="97">
        <f>SUM(E86:E86)</f>
        <v>0</v>
      </c>
      <c r="F85" s="97">
        <f t="shared" si="4"/>
        <v>0</v>
      </c>
    </row>
    <row r="86" spans="1:6" ht="11.25">
      <c r="A86" s="66">
        <f>A85+1</f>
        <v>54</v>
      </c>
      <c r="B86" s="119" t="s">
        <v>471</v>
      </c>
      <c r="C86" s="106"/>
      <c r="D86" s="106"/>
      <c r="E86" s="106"/>
      <c r="F86" s="97">
        <f t="shared" si="4"/>
        <v>0</v>
      </c>
    </row>
    <row r="87" spans="1:6" ht="11.25">
      <c r="A87" s="66"/>
      <c r="B87" s="119"/>
      <c r="C87" s="106"/>
      <c r="D87" s="97"/>
      <c r="E87" s="97"/>
      <c r="F87" s="97"/>
    </row>
    <row r="88" spans="1:6" ht="11.25">
      <c r="A88" s="66"/>
      <c r="B88" s="119"/>
      <c r="C88" s="106"/>
      <c r="D88" s="106"/>
      <c r="E88" s="106"/>
      <c r="F88" s="106"/>
    </row>
    <row r="89" spans="1:6" s="305" customFormat="1" ht="21.75" customHeight="1">
      <c r="A89" s="7">
        <v>55</v>
      </c>
      <c r="B89" s="18" t="s">
        <v>512</v>
      </c>
      <c r="C89" s="35">
        <f>C74+C78+C83</f>
        <v>43926</v>
      </c>
      <c r="D89" s="35">
        <f>D74+D78+D83</f>
        <v>22303</v>
      </c>
      <c r="E89" s="35">
        <f>E74+E78+E83</f>
        <v>1807</v>
      </c>
      <c r="F89" s="35">
        <f>SUM(C89:E89)</f>
        <v>68036</v>
      </c>
    </row>
    <row r="90" spans="4:6" ht="11.25">
      <c r="D90" s="107"/>
      <c r="E90" s="107"/>
      <c r="F90" s="107"/>
    </row>
    <row r="91" spans="4:6" ht="11.25">
      <c r="D91" s="107"/>
      <c r="E91" s="107"/>
      <c r="F91" s="107"/>
    </row>
    <row r="92" spans="4:6" ht="11.25">
      <c r="D92" s="107"/>
      <c r="E92" s="107"/>
      <c r="F92" s="107"/>
    </row>
    <row r="93" spans="4:6" ht="11.25">
      <c r="D93" s="107"/>
      <c r="E93" s="107"/>
      <c r="F93" s="107"/>
    </row>
    <row r="94" spans="4:6" ht="11.25">
      <c r="D94" s="107"/>
      <c r="E94" s="107"/>
      <c r="F94" s="107"/>
    </row>
    <row r="95" spans="4:6" ht="11.25">
      <c r="D95" s="107"/>
      <c r="E95" s="107"/>
      <c r="F95" s="107"/>
    </row>
    <row r="96" spans="4:6" ht="11.25">
      <c r="D96" s="107"/>
      <c r="E96" s="107"/>
      <c r="F96" s="107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321" customWidth="1"/>
    <col min="2" max="2" width="34.28125" style="217" customWidth="1"/>
    <col min="3" max="3" width="11.57421875" style="217" customWidth="1"/>
    <col min="4" max="4" width="12.421875" style="217" customWidth="1"/>
    <col min="5" max="5" width="11.421875" style="217" customWidth="1"/>
    <col min="6" max="6" width="10.8515625" style="4" customWidth="1"/>
    <col min="7" max="16384" width="9.140625" style="4" customWidth="1"/>
  </cols>
  <sheetData>
    <row r="1" spans="1:6" ht="11.25">
      <c r="A1" s="354" t="s">
        <v>620</v>
      </c>
      <c r="B1" s="354"/>
      <c r="C1" s="354"/>
      <c r="D1" s="354"/>
      <c r="E1" s="354"/>
      <c r="F1" s="354"/>
    </row>
    <row r="2" spans="2:6" ht="11.25">
      <c r="B2" s="253"/>
      <c r="C2" s="253"/>
      <c r="D2" s="253"/>
      <c r="E2" s="253"/>
      <c r="F2" s="3"/>
    </row>
    <row r="3" spans="2:6" ht="11.25">
      <c r="B3" s="253"/>
      <c r="C3" s="253"/>
      <c r="D3" s="253"/>
      <c r="E3" s="253"/>
      <c r="F3" s="3"/>
    </row>
    <row r="5" spans="1:6" ht="12" customHeight="1">
      <c r="A5" s="391" t="s">
        <v>551</v>
      </c>
      <c r="B5" s="391"/>
      <c r="C5" s="391"/>
      <c r="D5" s="391"/>
      <c r="E5" s="391"/>
      <c r="F5" s="391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27</v>
      </c>
    </row>
    <row r="9" spans="1:6" ht="11.25">
      <c r="A9" s="20"/>
      <c r="B9" s="235" t="s">
        <v>107</v>
      </c>
      <c r="C9" s="235" t="s">
        <v>108</v>
      </c>
      <c r="D9" s="235" t="s">
        <v>109</v>
      </c>
      <c r="E9" s="235" t="s">
        <v>110</v>
      </c>
      <c r="F9" s="8" t="s">
        <v>445</v>
      </c>
    </row>
    <row r="10" spans="1:6" ht="24">
      <c r="A10" s="7" t="s">
        <v>7</v>
      </c>
      <c r="B10" s="7" t="s">
        <v>8</v>
      </c>
      <c r="C10" s="252" t="s">
        <v>447</v>
      </c>
      <c r="D10" s="252" t="s">
        <v>448</v>
      </c>
      <c r="E10" s="252" t="s">
        <v>456</v>
      </c>
      <c r="F10" s="252" t="s">
        <v>93</v>
      </c>
    </row>
    <row r="11" spans="1:6" ht="11.25">
      <c r="A11" s="322"/>
      <c r="B11" s="236"/>
      <c r="C11" s="54"/>
      <c r="D11" s="54"/>
      <c r="E11" s="54"/>
      <c r="F11" s="54"/>
    </row>
    <row r="12" spans="1:6" s="79" customFormat="1" ht="11.25" customHeight="1">
      <c r="A12" s="67"/>
      <c r="B12" s="58"/>
      <c r="C12" s="115"/>
      <c r="D12" s="115"/>
      <c r="E12" s="115"/>
      <c r="F12" s="115"/>
    </row>
    <row r="13" spans="1:6" ht="11.25">
      <c r="A13" s="67"/>
      <c r="B13" s="119" t="s">
        <v>85</v>
      </c>
      <c r="C13" s="56"/>
      <c r="D13" s="56"/>
      <c r="E13" s="56"/>
      <c r="F13" s="56"/>
    </row>
    <row r="14" spans="1:6" ht="11.25">
      <c r="A14" s="67">
        <v>1</v>
      </c>
      <c r="B14" s="152" t="s">
        <v>170</v>
      </c>
      <c r="C14" s="61">
        <f>SUM(C16:C17)</f>
        <v>0</v>
      </c>
      <c r="D14" s="61">
        <f>SUM(D16:D17)</f>
        <v>25000</v>
      </c>
      <c r="E14" s="61">
        <f>SUM(E16:E17)</f>
        <v>0</v>
      </c>
      <c r="F14" s="61">
        <f>SUM(C14:E14)</f>
        <v>25000</v>
      </c>
    </row>
    <row r="15" spans="1:6" ht="11.25">
      <c r="A15" s="67"/>
      <c r="B15" s="119"/>
      <c r="C15" s="56"/>
      <c r="D15" s="56"/>
      <c r="E15" s="56"/>
      <c r="F15" s="61"/>
    </row>
    <row r="16" spans="1:6" ht="11.25">
      <c r="A16" s="67">
        <v>2</v>
      </c>
      <c r="B16" s="119" t="s">
        <v>553</v>
      </c>
      <c r="C16" s="56"/>
      <c r="D16" s="56">
        <v>10000</v>
      </c>
      <c r="E16" s="56"/>
      <c r="F16" s="61">
        <f>SUM(C16:E16)</f>
        <v>10000</v>
      </c>
    </row>
    <row r="17" spans="1:6" ht="11.25">
      <c r="A17" s="67">
        <f>A16+1</f>
        <v>3</v>
      </c>
      <c r="B17" s="119" t="s">
        <v>557</v>
      </c>
      <c r="C17" s="56"/>
      <c r="D17" s="56">
        <v>15000</v>
      </c>
      <c r="E17" s="56"/>
      <c r="F17" s="61">
        <f>SUM(C17:E17)</f>
        <v>15000</v>
      </c>
    </row>
    <row r="18" spans="1:6" ht="11.25">
      <c r="A18" s="67"/>
      <c r="B18" s="119"/>
      <c r="C18" s="56"/>
      <c r="D18" s="56"/>
      <c r="E18" s="56"/>
      <c r="F18" s="61"/>
    </row>
    <row r="19" spans="1:6" ht="11.25">
      <c r="A19" s="67"/>
      <c r="B19" s="119"/>
      <c r="C19" s="56"/>
      <c r="D19" s="56"/>
      <c r="E19" s="56"/>
      <c r="F19" s="61"/>
    </row>
    <row r="20" spans="1:6" s="52" customFormat="1" ht="21">
      <c r="A20" s="67">
        <v>4</v>
      </c>
      <c r="B20" s="152" t="s">
        <v>552</v>
      </c>
      <c r="C20" s="61">
        <f>SUM(C22:C23)</f>
        <v>153</v>
      </c>
      <c r="D20" s="61">
        <f>SUM(D22:D23)</f>
        <v>0</v>
      </c>
      <c r="E20" s="61">
        <f>SUM(E22:E23)</f>
        <v>2000</v>
      </c>
      <c r="F20" s="61">
        <f>SUM(C20:E20)</f>
        <v>2153</v>
      </c>
    </row>
    <row r="21" spans="1:6" ht="11.25">
      <c r="A21" s="67"/>
      <c r="B21" s="119"/>
      <c r="C21" s="56"/>
      <c r="D21" s="56"/>
      <c r="E21" s="56"/>
      <c r="F21" s="61">
        <f>SUM(C21:E21)</f>
        <v>0</v>
      </c>
    </row>
    <row r="22" spans="1:6" ht="13.5" customHeight="1">
      <c r="A22" s="67">
        <v>5</v>
      </c>
      <c r="B22" s="119" t="s">
        <v>558</v>
      </c>
      <c r="C22" s="56">
        <v>153</v>
      </c>
      <c r="D22" s="56"/>
      <c r="E22" s="56"/>
      <c r="F22" s="61">
        <f>SUM(C22:E22)</f>
        <v>153</v>
      </c>
    </row>
    <row r="23" spans="1:6" ht="24" customHeight="1">
      <c r="A23" s="67">
        <v>6</v>
      </c>
      <c r="B23" s="119" t="s">
        <v>559</v>
      </c>
      <c r="C23" s="56"/>
      <c r="D23" s="56"/>
      <c r="E23" s="56">
        <v>2000</v>
      </c>
      <c r="F23" s="61">
        <f>SUM(C23:E23)</f>
        <v>2000</v>
      </c>
    </row>
    <row r="24" spans="1:6" ht="11.25">
      <c r="A24" s="67"/>
      <c r="B24" s="119"/>
      <c r="C24" s="56"/>
      <c r="D24" s="56"/>
      <c r="E24" s="56"/>
      <c r="F24" s="61"/>
    </row>
    <row r="25" spans="1:6" ht="11.25">
      <c r="A25" s="67"/>
      <c r="B25" s="119"/>
      <c r="C25" s="56"/>
      <c r="D25" s="56"/>
      <c r="E25" s="56"/>
      <c r="F25" s="61"/>
    </row>
    <row r="26" spans="1:6" s="52" customFormat="1" ht="24" customHeight="1">
      <c r="A26" s="20">
        <v>7</v>
      </c>
      <c r="B26" s="18" t="s">
        <v>492</v>
      </c>
      <c r="C26" s="57">
        <f>SUM(C14,C20)</f>
        <v>153</v>
      </c>
      <c r="D26" s="57">
        <f>SUM(D14,D20)</f>
        <v>25000</v>
      </c>
      <c r="E26" s="57">
        <f>SUM(E14,E20)</f>
        <v>2000</v>
      </c>
      <c r="F26" s="57">
        <f>SUM(F14,F20)</f>
        <v>27153</v>
      </c>
    </row>
    <row r="27" ht="11.25">
      <c r="F27" s="27"/>
    </row>
    <row r="28" ht="11.25">
      <c r="F28" s="27"/>
    </row>
    <row r="29" ht="11.25">
      <c r="F29" s="27"/>
    </row>
    <row r="30" ht="11.25">
      <c r="F30" s="27"/>
    </row>
    <row r="31" ht="11.25">
      <c r="F31" s="60"/>
    </row>
    <row r="32" ht="11.25">
      <c r="F32" s="60"/>
    </row>
    <row r="33" ht="11.25">
      <c r="F33" s="60"/>
    </row>
    <row r="34" ht="11.25">
      <c r="F34" s="60"/>
    </row>
    <row r="35" ht="11.25">
      <c r="F35" s="60"/>
    </row>
    <row r="36" ht="11.25">
      <c r="F36" s="60"/>
    </row>
    <row r="37" ht="11.25">
      <c r="F37" s="60"/>
    </row>
    <row r="38" ht="11.25">
      <c r="F38" s="60"/>
    </row>
    <row r="39" ht="11.25">
      <c r="F39" s="60"/>
    </row>
  </sheetData>
  <sheetProtection/>
  <mergeCells count="2">
    <mergeCell ref="A1:F1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28125" style="6" customWidth="1"/>
    <col min="2" max="2" width="34.28125" style="217" customWidth="1"/>
    <col min="3" max="3" width="11.140625" style="217" customWidth="1"/>
    <col min="4" max="4" width="12.00390625" style="217" customWidth="1"/>
    <col min="5" max="5" width="11.421875" style="217" customWidth="1"/>
    <col min="6" max="6" width="10.8515625" style="4" customWidth="1"/>
    <col min="7" max="16384" width="9.140625" style="4" customWidth="1"/>
  </cols>
  <sheetData>
    <row r="1" spans="1:6" ht="11.25">
      <c r="A1" s="354" t="s">
        <v>621</v>
      </c>
      <c r="B1" s="354"/>
      <c r="C1" s="354"/>
      <c r="D1" s="354"/>
      <c r="E1" s="354"/>
      <c r="F1" s="354"/>
    </row>
    <row r="2" spans="2:6" ht="11.25">
      <c r="B2" s="253"/>
      <c r="C2" s="253"/>
      <c r="D2" s="253"/>
      <c r="E2" s="253"/>
      <c r="F2" s="3"/>
    </row>
    <row r="3" spans="2:6" ht="11.25">
      <c r="B3" s="253"/>
      <c r="C3" s="253"/>
      <c r="D3" s="253"/>
      <c r="E3" s="253"/>
      <c r="F3" s="3"/>
    </row>
    <row r="5" spans="1:6" ht="12" customHeight="1">
      <c r="A5" s="391" t="s">
        <v>556</v>
      </c>
      <c r="B5" s="391"/>
      <c r="C5" s="391"/>
      <c r="D5" s="391"/>
      <c r="E5" s="391"/>
      <c r="F5" s="391"/>
    </row>
    <row r="6" spans="1:6" ht="11.25">
      <c r="A6" s="53"/>
      <c r="B6" s="53"/>
      <c r="C6" s="53"/>
      <c r="D6" s="53"/>
      <c r="E6" s="53"/>
      <c r="F6" s="53"/>
    </row>
    <row r="7" spans="1:6" ht="11.25">
      <c r="A7" s="53"/>
      <c r="B7" s="53"/>
      <c r="C7" s="53"/>
      <c r="D7" s="53"/>
      <c r="E7" s="53"/>
      <c r="F7" s="53"/>
    </row>
    <row r="8" spans="1:6" ht="11.25">
      <c r="A8" s="53"/>
      <c r="B8" s="53"/>
      <c r="C8" s="53"/>
      <c r="D8" s="53"/>
      <c r="E8" s="53"/>
      <c r="F8" s="3" t="s">
        <v>27</v>
      </c>
    </row>
    <row r="9" spans="1:6" ht="11.25">
      <c r="A9" s="8"/>
      <c r="B9" s="235" t="s">
        <v>107</v>
      </c>
      <c r="C9" s="235" t="s">
        <v>108</v>
      </c>
      <c r="D9" s="235" t="s">
        <v>109</v>
      </c>
      <c r="E9" s="235" t="s">
        <v>110</v>
      </c>
      <c r="F9" s="8" t="s">
        <v>445</v>
      </c>
    </row>
    <row r="10" spans="1:6" ht="24">
      <c r="A10" s="7" t="s">
        <v>7</v>
      </c>
      <c r="B10" s="7" t="s">
        <v>8</v>
      </c>
      <c r="C10" s="252" t="s">
        <v>447</v>
      </c>
      <c r="D10" s="252" t="s">
        <v>448</v>
      </c>
      <c r="E10" s="252" t="s">
        <v>456</v>
      </c>
      <c r="F10" s="252" t="s">
        <v>93</v>
      </c>
    </row>
    <row r="11" spans="1:6" ht="11.25">
      <c r="A11" s="9"/>
      <c r="B11" s="236"/>
      <c r="C11" s="54"/>
      <c r="D11" s="54"/>
      <c r="E11" s="54"/>
      <c r="F11" s="54"/>
    </row>
    <row r="12" spans="1:6" ht="11.25">
      <c r="A12" s="14">
        <v>1</v>
      </c>
      <c r="B12" s="152" t="s">
        <v>168</v>
      </c>
      <c r="C12" s="61">
        <f>SUM(C14:C18)</f>
        <v>76200</v>
      </c>
      <c r="D12" s="61">
        <f>SUM(D14:D18)</f>
        <v>313663</v>
      </c>
      <c r="E12" s="61">
        <f>SUM(E14:E18)</f>
        <v>0</v>
      </c>
      <c r="F12" s="61">
        <f>SUM(F14:F18)</f>
        <v>389863</v>
      </c>
    </row>
    <row r="13" spans="1:6" ht="11.25">
      <c r="A13" s="14"/>
      <c r="B13" s="119"/>
      <c r="C13" s="55"/>
      <c r="D13" s="55"/>
      <c r="E13" s="55"/>
      <c r="F13" s="61"/>
    </row>
    <row r="14" spans="1:6" s="79" customFormat="1" ht="11.25" customHeight="1">
      <c r="A14" s="67">
        <v>2</v>
      </c>
      <c r="B14" s="58" t="s">
        <v>228</v>
      </c>
      <c r="C14" s="115">
        <v>76200</v>
      </c>
      <c r="D14" s="115"/>
      <c r="E14" s="115"/>
      <c r="F14" s="61">
        <f>SUM(C14:E14)</f>
        <v>76200</v>
      </c>
    </row>
    <row r="15" spans="1:6" s="79" customFormat="1" ht="11.25" customHeight="1">
      <c r="A15" s="67">
        <f>A14+1</f>
        <v>3</v>
      </c>
      <c r="B15" s="58" t="s">
        <v>490</v>
      </c>
      <c r="C15" s="115"/>
      <c r="D15" s="115">
        <v>260313</v>
      </c>
      <c r="E15" s="115"/>
      <c r="F15" s="61">
        <f>SUM(C15:E15)</f>
        <v>260313</v>
      </c>
    </row>
    <row r="16" spans="1:6" s="79" customFormat="1" ht="11.25" customHeight="1">
      <c r="A16" s="67">
        <f>A15+1</f>
        <v>4</v>
      </c>
      <c r="B16" s="58" t="s">
        <v>491</v>
      </c>
      <c r="C16" s="115"/>
      <c r="D16" s="115">
        <v>44000</v>
      </c>
      <c r="E16" s="115"/>
      <c r="F16" s="61">
        <f>SUM(C16:E16)</f>
        <v>44000</v>
      </c>
    </row>
    <row r="17" spans="1:6" s="79" customFormat="1" ht="11.25" customHeight="1">
      <c r="A17" s="67">
        <f>A16+1</f>
        <v>5</v>
      </c>
      <c r="B17" s="58" t="s">
        <v>555</v>
      </c>
      <c r="C17" s="115"/>
      <c r="D17" s="115">
        <v>3000</v>
      </c>
      <c r="E17" s="115"/>
      <c r="F17" s="61">
        <f>SUM(C17:E17)</f>
        <v>3000</v>
      </c>
    </row>
    <row r="18" spans="1:6" ht="11.25">
      <c r="A18" s="67">
        <f>A17+1</f>
        <v>6</v>
      </c>
      <c r="B18" s="119" t="s">
        <v>554</v>
      </c>
      <c r="C18" s="56"/>
      <c r="D18" s="56">
        <v>6350</v>
      </c>
      <c r="E18" s="56"/>
      <c r="F18" s="61">
        <f>SUM(C18:E18)</f>
        <v>6350</v>
      </c>
    </row>
    <row r="19" spans="1:6" ht="11.25">
      <c r="A19" s="14"/>
      <c r="B19" s="119"/>
      <c r="C19" s="56"/>
      <c r="D19" s="56"/>
      <c r="E19" s="56"/>
      <c r="F19" s="56"/>
    </row>
    <row r="20" spans="1:6" ht="11.25">
      <c r="A20" s="14"/>
      <c r="B20" s="119"/>
      <c r="C20" s="56"/>
      <c r="D20" s="56"/>
      <c r="E20" s="56"/>
      <c r="F20" s="56"/>
    </row>
    <row r="21" spans="1:6" s="52" customFormat="1" ht="24" customHeight="1">
      <c r="A21" s="20">
        <v>7</v>
      </c>
      <c r="B21" s="18" t="s">
        <v>493</v>
      </c>
      <c r="C21" s="57">
        <f>SUM(C12)</f>
        <v>76200</v>
      </c>
      <c r="D21" s="57">
        <f>SUM(D12)</f>
        <v>313663</v>
      </c>
      <c r="E21" s="57">
        <f>SUM(E12)</f>
        <v>0</v>
      </c>
      <c r="F21" s="57">
        <f>SUM(F12)</f>
        <v>389863</v>
      </c>
    </row>
    <row r="22" ht="11.25">
      <c r="F22" s="27"/>
    </row>
    <row r="23" ht="11.25">
      <c r="F23" s="27"/>
    </row>
    <row r="24" ht="11.25">
      <c r="F24" s="27"/>
    </row>
    <row r="25" ht="11.25">
      <c r="F25" s="27"/>
    </row>
    <row r="26" ht="11.25">
      <c r="F26" s="60"/>
    </row>
    <row r="27" ht="11.25">
      <c r="F27" s="60"/>
    </row>
    <row r="28" ht="11.25">
      <c r="F28" s="60"/>
    </row>
    <row r="29" ht="11.25">
      <c r="F29" s="60"/>
    </row>
    <row r="30" ht="11.25">
      <c r="F30" s="60"/>
    </row>
    <row r="31" ht="11.25">
      <c r="F31" s="60"/>
    </row>
    <row r="32" ht="11.25">
      <c r="F32" s="60"/>
    </row>
    <row r="33" ht="11.25">
      <c r="F33" s="60"/>
    </row>
    <row r="34" ht="11.25">
      <c r="F34" s="60"/>
    </row>
  </sheetData>
  <sheetProtection/>
  <mergeCells count="2">
    <mergeCell ref="A1:F1"/>
    <mergeCell ref="A5:F5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421875" style="6" customWidth="1"/>
    <col min="2" max="2" width="37.28125" style="4" customWidth="1"/>
    <col min="3" max="9" width="12.7109375" style="4" customWidth="1"/>
    <col min="10" max="16384" width="9.140625" style="4" customWidth="1"/>
  </cols>
  <sheetData>
    <row r="1" spans="1:9" ht="11.25">
      <c r="A1" s="354" t="s">
        <v>622</v>
      </c>
      <c r="B1" s="354"/>
      <c r="C1" s="354"/>
      <c r="D1" s="354"/>
      <c r="E1" s="354"/>
      <c r="F1" s="354"/>
      <c r="G1" s="354"/>
      <c r="H1" s="354"/>
      <c r="I1" s="354"/>
    </row>
    <row r="3" spans="1:9" s="31" customFormat="1" ht="12.75">
      <c r="A3" s="383" t="s">
        <v>560</v>
      </c>
      <c r="B3" s="383"/>
      <c r="C3" s="383"/>
      <c r="D3" s="383"/>
      <c r="E3" s="383"/>
      <c r="F3" s="383"/>
      <c r="G3" s="383"/>
      <c r="H3" s="383"/>
      <c r="I3" s="383"/>
    </row>
    <row r="4" spans="1:9" s="31" customFormat="1" ht="12.75">
      <c r="A4" s="5"/>
      <c r="B4" s="5"/>
      <c r="C4" s="5"/>
      <c r="D4" s="5"/>
      <c r="E4" s="5"/>
      <c r="F4" s="5"/>
      <c r="G4" s="5"/>
      <c r="H4" s="5"/>
      <c r="I4" s="27" t="s">
        <v>27</v>
      </c>
    </row>
    <row r="5" spans="1:9" s="6" customFormat="1" ht="10.5">
      <c r="A5" s="8"/>
      <c r="B5" s="8" t="s">
        <v>107</v>
      </c>
      <c r="C5" s="122" t="s">
        <v>108</v>
      </c>
      <c r="D5" s="122" t="s">
        <v>109</v>
      </c>
      <c r="E5" s="122" t="s">
        <v>110</v>
      </c>
      <c r="F5" s="122" t="s">
        <v>111</v>
      </c>
      <c r="G5" s="122" t="s">
        <v>112</v>
      </c>
      <c r="H5" s="122" t="s">
        <v>113</v>
      </c>
      <c r="I5" s="8" t="s">
        <v>114</v>
      </c>
    </row>
    <row r="6" spans="1:9" ht="15" customHeight="1">
      <c r="A6" s="379" t="s">
        <v>7</v>
      </c>
      <c r="B6" s="379" t="s">
        <v>8</v>
      </c>
      <c r="C6" s="380" t="s">
        <v>90</v>
      </c>
      <c r="D6" s="381"/>
      <c r="E6" s="381"/>
      <c r="F6" s="382"/>
      <c r="G6" s="392" t="s">
        <v>91</v>
      </c>
      <c r="H6" s="392"/>
      <c r="I6" s="392"/>
    </row>
    <row r="7" spans="1:9" ht="30" customHeight="1">
      <c r="A7" s="379"/>
      <c r="B7" s="379"/>
      <c r="C7" s="35" t="s">
        <v>86</v>
      </c>
      <c r="D7" s="116" t="s">
        <v>97</v>
      </c>
      <c r="E7" s="35" t="s">
        <v>98</v>
      </c>
      <c r="F7" s="35" t="s">
        <v>99</v>
      </c>
      <c r="G7" s="35" t="s">
        <v>88</v>
      </c>
      <c r="H7" s="35" t="s">
        <v>89</v>
      </c>
      <c r="I7" s="35" t="s">
        <v>87</v>
      </c>
    </row>
    <row r="8" spans="1:9" s="59" customFormat="1" ht="11.25">
      <c r="A8" s="11"/>
      <c r="B8" s="117"/>
      <c r="C8" s="106"/>
      <c r="D8" s="107"/>
      <c r="E8" s="106"/>
      <c r="F8" s="106"/>
      <c r="G8" s="107"/>
      <c r="H8" s="106"/>
      <c r="I8" s="106"/>
    </row>
    <row r="9" spans="1:9" ht="11.25">
      <c r="A9" s="11"/>
      <c r="B9" s="117"/>
      <c r="C9" s="106"/>
      <c r="D9" s="109"/>
      <c r="E9" s="106"/>
      <c r="F9" s="106"/>
      <c r="G9" s="109"/>
      <c r="H9" s="106"/>
      <c r="I9" s="106"/>
    </row>
    <row r="10" spans="1:9" ht="52.5">
      <c r="A10" s="11">
        <v>1</v>
      </c>
      <c r="B10" s="117" t="s">
        <v>495</v>
      </c>
      <c r="C10" s="106">
        <f>SUM(D10:F10)</f>
        <v>307257</v>
      </c>
      <c r="D10" s="109">
        <v>157003</v>
      </c>
      <c r="E10" s="106">
        <v>150254</v>
      </c>
      <c r="F10" s="106"/>
      <c r="G10" s="109">
        <v>78218</v>
      </c>
      <c r="H10" s="106">
        <v>214270</v>
      </c>
      <c r="I10" s="106"/>
    </row>
    <row r="11" spans="1:9" ht="11.25">
      <c r="A11" s="11"/>
      <c r="B11" s="117"/>
      <c r="C11" s="106"/>
      <c r="D11" s="109"/>
      <c r="E11" s="106"/>
      <c r="F11" s="106"/>
      <c r="G11" s="109"/>
      <c r="H11" s="106"/>
      <c r="I11" s="106"/>
    </row>
    <row r="12" spans="1:9" ht="21">
      <c r="A12" s="11">
        <v>2</v>
      </c>
      <c r="B12" s="117" t="s">
        <v>496</v>
      </c>
      <c r="C12" s="106">
        <f>SUM(D12:F12)</f>
        <v>25925</v>
      </c>
      <c r="D12" s="109"/>
      <c r="E12" s="106">
        <v>25925</v>
      </c>
      <c r="F12" s="106"/>
      <c r="G12" s="109"/>
      <c r="H12" s="106">
        <v>44000</v>
      </c>
      <c r="I12" s="106"/>
    </row>
    <row r="13" spans="1:9" ht="11.25">
      <c r="A13" s="11"/>
      <c r="B13" s="117"/>
      <c r="C13" s="106"/>
      <c r="D13" s="109"/>
      <c r="E13" s="106"/>
      <c r="F13" s="106"/>
      <c r="G13" s="109"/>
      <c r="H13" s="106"/>
      <c r="I13" s="106"/>
    </row>
    <row r="14" spans="1:9" ht="11.25">
      <c r="A14" s="11"/>
      <c r="B14" s="117"/>
      <c r="C14" s="106"/>
      <c r="D14" s="109"/>
      <c r="E14" s="106"/>
      <c r="F14" s="106"/>
      <c r="G14" s="109"/>
      <c r="H14" s="106"/>
      <c r="I14" s="106"/>
    </row>
    <row r="15" spans="1:9" ht="24" customHeight="1">
      <c r="A15" s="38">
        <v>3</v>
      </c>
      <c r="B15" s="77" t="s">
        <v>92</v>
      </c>
      <c r="C15" s="19">
        <f aca="true" t="shared" si="0" ref="C15:I15">SUM(C8:C14)</f>
        <v>333182</v>
      </c>
      <c r="D15" s="19">
        <f t="shared" si="0"/>
        <v>157003</v>
      </c>
      <c r="E15" s="19">
        <f t="shared" si="0"/>
        <v>176179</v>
      </c>
      <c r="F15" s="19">
        <f t="shared" si="0"/>
        <v>0</v>
      </c>
      <c r="G15" s="19">
        <f t="shared" si="0"/>
        <v>78218</v>
      </c>
      <c r="H15" s="19">
        <f t="shared" si="0"/>
        <v>258270</v>
      </c>
      <c r="I15" s="19">
        <f t="shared" si="0"/>
        <v>0</v>
      </c>
    </row>
  </sheetData>
  <sheetProtection/>
  <mergeCells count="6">
    <mergeCell ref="A1:I1"/>
    <mergeCell ref="A3:I3"/>
    <mergeCell ref="A6:A7"/>
    <mergeCell ref="B6:B7"/>
    <mergeCell ref="C6:F6"/>
    <mergeCell ref="G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321" customWidth="1"/>
    <col min="2" max="2" width="42.8515625" style="334" customWidth="1"/>
    <col min="3" max="5" width="12.7109375" style="324" customWidth="1"/>
    <col min="6" max="16384" width="9.140625" style="324" customWidth="1"/>
  </cols>
  <sheetData>
    <row r="1" spans="1:5" ht="11.25">
      <c r="A1" s="397" t="s">
        <v>623</v>
      </c>
      <c r="B1" s="397"/>
      <c r="C1" s="397"/>
      <c r="D1" s="397"/>
      <c r="E1" s="397"/>
    </row>
    <row r="3" spans="1:5" ht="25.5" customHeight="1">
      <c r="A3" s="391" t="s">
        <v>561</v>
      </c>
      <c r="B3" s="391"/>
      <c r="C3" s="391"/>
      <c r="D3" s="391"/>
      <c r="E3" s="391"/>
    </row>
    <row r="7" spans="1:5" ht="12.75" customHeight="1">
      <c r="A7" s="379" t="s">
        <v>94</v>
      </c>
      <c r="B7" s="393" t="s">
        <v>8</v>
      </c>
      <c r="C7" s="394" t="s">
        <v>96</v>
      </c>
      <c r="D7" s="395"/>
      <c r="E7" s="396"/>
    </row>
    <row r="8" spans="1:5" ht="11.25">
      <c r="A8" s="379"/>
      <c r="B8" s="393"/>
      <c r="C8" s="7" t="s">
        <v>32</v>
      </c>
      <c r="D8" s="7" t="s">
        <v>33</v>
      </c>
      <c r="E8" s="7" t="s">
        <v>93</v>
      </c>
    </row>
    <row r="9" spans="1:5" ht="19.5" customHeight="1">
      <c r="A9" s="322"/>
      <c r="B9" s="328"/>
      <c r="C9" s="325"/>
      <c r="D9" s="325"/>
      <c r="E9" s="325"/>
    </row>
    <row r="10" spans="1:5" s="321" customFormat="1" ht="19.5" customHeight="1">
      <c r="A10" s="67">
        <v>1</v>
      </c>
      <c r="B10" s="329" t="s">
        <v>3</v>
      </c>
      <c r="C10" s="29">
        <f>SUM(C12:C14)</f>
        <v>20</v>
      </c>
      <c r="D10" s="29">
        <f>SUM(D12:D14)</f>
        <v>0</v>
      </c>
      <c r="E10" s="29">
        <f>SUM(C10:D10)</f>
        <v>20</v>
      </c>
    </row>
    <row r="11" spans="1:5" s="326" customFormat="1" ht="19.5" customHeight="1">
      <c r="A11" s="67">
        <f>A10+1</f>
        <v>2</v>
      </c>
      <c r="B11" s="330" t="s">
        <v>95</v>
      </c>
      <c r="C11" s="113">
        <v>2</v>
      </c>
      <c r="D11" s="113">
        <v>0</v>
      </c>
      <c r="E11" s="29">
        <f aca="true" t="shared" si="0" ref="E11:E24">SUM(C11:D11)</f>
        <v>2</v>
      </c>
    </row>
    <row r="12" spans="1:5" s="326" customFormat="1" ht="19.5" customHeight="1">
      <c r="A12" s="67">
        <f>A11+1</f>
        <v>3</v>
      </c>
      <c r="B12" s="331" t="s">
        <v>0</v>
      </c>
      <c r="C12" s="113">
        <v>0</v>
      </c>
      <c r="D12" s="113">
        <v>0</v>
      </c>
      <c r="E12" s="29">
        <f t="shared" si="0"/>
        <v>0</v>
      </c>
    </row>
    <row r="13" spans="1:5" s="326" customFormat="1" ht="19.5" customHeight="1">
      <c r="A13" s="67">
        <f>A12+1</f>
        <v>4</v>
      </c>
      <c r="B13" s="331" t="s">
        <v>1</v>
      </c>
      <c r="C13" s="113">
        <v>0</v>
      </c>
      <c r="D13" s="113">
        <v>0</v>
      </c>
      <c r="E13" s="29">
        <f t="shared" si="0"/>
        <v>0</v>
      </c>
    </row>
    <row r="14" spans="1:5" s="326" customFormat="1" ht="19.5" customHeight="1">
      <c r="A14" s="67">
        <f>A13+1</f>
        <v>5</v>
      </c>
      <c r="B14" s="331" t="s">
        <v>2</v>
      </c>
      <c r="C14" s="113">
        <v>20</v>
      </c>
      <c r="D14" s="113">
        <v>0</v>
      </c>
      <c r="E14" s="29">
        <f t="shared" si="0"/>
        <v>20</v>
      </c>
    </row>
    <row r="15" spans="1:5" s="326" customFormat="1" ht="19.5" customHeight="1">
      <c r="A15" s="67"/>
      <c r="B15" s="330"/>
      <c r="C15" s="113"/>
      <c r="D15" s="113"/>
      <c r="E15" s="29"/>
    </row>
    <row r="16" spans="1:5" s="321" customFormat="1" ht="19.5" customHeight="1">
      <c r="A16" s="67">
        <v>10</v>
      </c>
      <c r="B16" s="329" t="s">
        <v>185</v>
      </c>
      <c r="C16" s="29">
        <f>SUM(C17:C19)</f>
        <v>0</v>
      </c>
      <c r="D16" s="29">
        <f>SUM(D17:D19)</f>
        <v>9</v>
      </c>
      <c r="E16" s="29">
        <f t="shared" si="0"/>
        <v>9</v>
      </c>
    </row>
    <row r="17" spans="1:5" ht="19.5" customHeight="1">
      <c r="A17" s="67">
        <v>11</v>
      </c>
      <c r="B17" s="331" t="s">
        <v>0</v>
      </c>
      <c r="C17" s="46">
        <v>0</v>
      </c>
      <c r="D17" s="46">
        <v>7</v>
      </c>
      <c r="E17" s="29">
        <f t="shared" si="0"/>
        <v>7</v>
      </c>
    </row>
    <row r="18" spans="1:5" ht="19.5" customHeight="1">
      <c r="A18" s="67">
        <v>12</v>
      </c>
      <c r="B18" s="331" t="s">
        <v>1</v>
      </c>
      <c r="C18" s="46">
        <v>0</v>
      </c>
      <c r="D18" s="46">
        <v>2</v>
      </c>
      <c r="E18" s="29">
        <f t="shared" si="0"/>
        <v>2</v>
      </c>
    </row>
    <row r="19" spans="1:5" ht="19.5" customHeight="1">
      <c r="A19" s="67">
        <v>13</v>
      </c>
      <c r="B19" s="331" t="s">
        <v>2</v>
      </c>
      <c r="C19" s="46">
        <v>0</v>
      </c>
      <c r="D19" s="46">
        <v>0</v>
      </c>
      <c r="E19" s="29">
        <f t="shared" si="0"/>
        <v>0</v>
      </c>
    </row>
    <row r="20" spans="1:5" ht="19.5" customHeight="1">
      <c r="A20" s="67"/>
      <c r="B20" s="331"/>
      <c r="C20" s="46"/>
      <c r="D20" s="46"/>
      <c r="E20" s="29"/>
    </row>
    <row r="21" spans="1:5" s="321" customFormat="1" ht="19.5" customHeight="1">
      <c r="A21" s="67">
        <v>14</v>
      </c>
      <c r="B21" s="329" t="s">
        <v>184</v>
      </c>
      <c r="C21" s="29">
        <f>SUM(C22:C24)</f>
        <v>2</v>
      </c>
      <c r="D21" s="29">
        <f>SUM(D22:D24)</f>
        <v>5</v>
      </c>
      <c r="E21" s="29">
        <f t="shared" si="0"/>
        <v>7</v>
      </c>
    </row>
    <row r="22" spans="1:5" ht="19.5" customHeight="1">
      <c r="A22" s="67">
        <v>15</v>
      </c>
      <c r="B22" s="331" t="s">
        <v>0</v>
      </c>
      <c r="C22" s="46">
        <v>1</v>
      </c>
      <c r="D22" s="46">
        <v>0</v>
      </c>
      <c r="E22" s="29">
        <f t="shared" si="0"/>
        <v>1</v>
      </c>
    </row>
    <row r="23" spans="1:5" ht="19.5" customHeight="1">
      <c r="A23" s="67">
        <v>16</v>
      </c>
      <c r="B23" s="331" t="s">
        <v>1</v>
      </c>
      <c r="C23" s="46">
        <v>0</v>
      </c>
      <c r="D23" s="46">
        <v>5</v>
      </c>
      <c r="E23" s="29">
        <f t="shared" si="0"/>
        <v>5</v>
      </c>
    </row>
    <row r="24" spans="1:5" ht="19.5" customHeight="1">
      <c r="A24" s="67">
        <v>17</v>
      </c>
      <c r="B24" s="331" t="s">
        <v>2</v>
      </c>
      <c r="C24" s="46">
        <v>1</v>
      </c>
      <c r="D24" s="46">
        <v>0</v>
      </c>
      <c r="E24" s="29">
        <f t="shared" si="0"/>
        <v>1</v>
      </c>
    </row>
    <row r="25" spans="1:5" ht="19.5" customHeight="1">
      <c r="A25" s="67"/>
      <c r="B25" s="333"/>
      <c r="C25" s="303"/>
      <c r="D25" s="303"/>
      <c r="E25" s="48"/>
    </row>
    <row r="26" spans="1:5" ht="24.75" customHeight="1">
      <c r="A26" s="20">
        <v>18</v>
      </c>
      <c r="B26" s="332" t="s">
        <v>229</v>
      </c>
      <c r="C26" s="19">
        <f>SUM(C10,C16,C21)</f>
        <v>22</v>
      </c>
      <c r="D26" s="19">
        <f>SUM(D10,D16,D21)</f>
        <v>14</v>
      </c>
      <c r="E26" s="19">
        <f>SUM(E10,E16,E21)</f>
        <v>36</v>
      </c>
    </row>
    <row r="27" spans="1:5" ht="19.5" customHeight="1">
      <c r="A27" s="322">
        <v>19</v>
      </c>
      <c r="B27" s="328" t="s">
        <v>0</v>
      </c>
      <c r="C27" s="327">
        <f aca="true" t="shared" si="1" ref="C27:E29">SUM(C12,C17,C22)</f>
        <v>1</v>
      </c>
      <c r="D27" s="327">
        <f t="shared" si="1"/>
        <v>7</v>
      </c>
      <c r="E27" s="327">
        <f t="shared" si="1"/>
        <v>8</v>
      </c>
    </row>
    <row r="28" spans="1:5" ht="19.5" customHeight="1">
      <c r="A28" s="67">
        <v>20</v>
      </c>
      <c r="B28" s="331" t="s">
        <v>1</v>
      </c>
      <c r="C28" s="46">
        <f t="shared" si="1"/>
        <v>0</v>
      </c>
      <c r="D28" s="46">
        <f t="shared" si="1"/>
        <v>7</v>
      </c>
      <c r="E28" s="46">
        <f t="shared" si="1"/>
        <v>7</v>
      </c>
    </row>
    <row r="29" spans="1:5" ht="19.5" customHeight="1">
      <c r="A29" s="155">
        <v>21</v>
      </c>
      <c r="B29" s="333" t="s">
        <v>2</v>
      </c>
      <c r="C29" s="303">
        <f t="shared" si="1"/>
        <v>21</v>
      </c>
      <c r="D29" s="303">
        <f t="shared" si="1"/>
        <v>0</v>
      </c>
      <c r="E29" s="303">
        <f t="shared" si="1"/>
        <v>21</v>
      </c>
    </row>
  </sheetData>
  <sheetProtection/>
  <mergeCells count="5">
    <mergeCell ref="A7:A8"/>
    <mergeCell ref="B7:B8"/>
    <mergeCell ref="C7:E7"/>
    <mergeCell ref="A1:E1"/>
    <mergeCell ref="A3:E3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7109375" style="6" customWidth="1"/>
    <col min="2" max="2" width="40.8515625" style="4" customWidth="1"/>
    <col min="3" max="3" width="12.421875" style="4" customWidth="1"/>
    <col min="4" max="4" width="11.421875" style="4" customWidth="1"/>
    <col min="5" max="5" width="12.7109375" style="4" customWidth="1"/>
    <col min="6" max="16384" width="9.140625" style="4" customWidth="1"/>
  </cols>
  <sheetData>
    <row r="1" spans="1:5" ht="11.25">
      <c r="A1" s="354" t="s">
        <v>624</v>
      </c>
      <c r="B1" s="354"/>
      <c r="C1" s="354"/>
      <c r="D1" s="354"/>
      <c r="E1" s="354"/>
    </row>
    <row r="3" spans="1:5" ht="25.5" customHeight="1">
      <c r="A3" s="368" t="s">
        <v>562</v>
      </c>
      <c r="B3" s="368"/>
      <c r="C3" s="368"/>
      <c r="D3" s="368"/>
      <c r="E3" s="368"/>
    </row>
    <row r="7" spans="1:5" ht="12.75" customHeight="1">
      <c r="A7" s="379" t="s">
        <v>94</v>
      </c>
      <c r="B7" s="379" t="s">
        <v>8</v>
      </c>
      <c r="C7" s="398" t="s">
        <v>96</v>
      </c>
      <c r="D7" s="399"/>
      <c r="E7" s="400"/>
    </row>
    <row r="8" spans="1:5" ht="11.25">
      <c r="A8" s="379"/>
      <c r="B8" s="379"/>
      <c r="C8" s="7" t="s">
        <v>32</v>
      </c>
      <c r="D8" s="7" t="s">
        <v>33</v>
      </c>
      <c r="E8" s="7" t="s">
        <v>93</v>
      </c>
    </row>
    <row r="9" spans="1:5" ht="19.5" customHeight="1">
      <c r="A9" s="9"/>
      <c r="B9" s="10"/>
      <c r="C9" s="10"/>
      <c r="D9" s="10"/>
      <c r="E9" s="10"/>
    </row>
    <row r="10" spans="1:5" ht="19.5" customHeight="1">
      <c r="A10" s="14"/>
      <c r="B10" s="15"/>
      <c r="C10" s="16"/>
      <c r="D10" s="16"/>
      <c r="E10" s="16"/>
    </row>
    <row r="11" spans="1:5" ht="19.5" customHeight="1">
      <c r="A11" s="14"/>
      <c r="B11" s="15"/>
      <c r="C11" s="16"/>
      <c r="D11" s="16"/>
      <c r="E11" s="16"/>
    </row>
    <row r="12" spans="1:5" ht="19.5" customHeight="1">
      <c r="A12" s="14">
        <v>1</v>
      </c>
      <c r="B12" s="323" t="s">
        <v>4</v>
      </c>
      <c r="C12" s="16"/>
      <c r="D12" s="16"/>
      <c r="E12" s="16"/>
    </row>
    <row r="13" spans="1:5" ht="19.5" customHeight="1">
      <c r="A13" s="14">
        <f>A12+1</f>
        <v>2</v>
      </c>
      <c r="B13" s="15" t="s">
        <v>0</v>
      </c>
      <c r="C13" s="16">
        <v>0</v>
      </c>
      <c r="D13" s="16">
        <v>0</v>
      </c>
      <c r="E13" s="16">
        <v>0</v>
      </c>
    </row>
    <row r="14" spans="1:5" ht="19.5" customHeight="1">
      <c r="A14" s="14">
        <f>A13+1</f>
        <v>3</v>
      </c>
      <c r="B14" s="15" t="s">
        <v>1</v>
      </c>
      <c r="C14" s="113">
        <v>0</v>
      </c>
      <c r="D14" s="113">
        <v>2</v>
      </c>
      <c r="E14" s="112">
        <f>C14+D14</f>
        <v>2</v>
      </c>
    </row>
    <row r="15" spans="1:5" ht="19.5" customHeight="1">
      <c r="A15" s="14">
        <f>A14+1</f>
        <v>4</v>
      </c>
      <c r="B15" s="15" t="s">
        <v>2</v>
      </c>
      <c r="C15" s="46">
        <v>0</v>
      </c>
      <c r="D15" s="46">
        <v>0</v>
      </c>
      <c r="E15" s="112">
        <f>C15+D15</f>
        <v>0</v>
      </c>
    </row>
    <row r="16" spans="1:5" ht="19.5" customHeight="1">
      <c r="A16" s="14">
        <f>A15+1</f>
        <v>5</v>
      </c>
      <c r="B16" s="45" t="s">
        <v>5</v>
      </c>
      <c r="C16" s="46">
        <f>SUM(C13:C15)</f>
        <v>0</v>
      </c>
      <c r="D16" s="46">
        <f>SUM(D13:D15)</f>
        <v>2</v>
      </c>
      <c r="E16" s="46">
        <f>SUM(E13:E15)</f>
        <v>2</v>
      </c>
    </row>
    <row r="17" spans="1:5" ht="19.5" customHeight="1">
      <c r="A17" s="67"/>
      <c r="B17" s="45"/>
      <c r="C17" s="303"/>
      <c r="D17" s="303"/>
      <c r="E17" s="335"/>
    </row>
    <row r="18" spans="1:5" ht="24.75" customHeight="1">
      <c r="A18" s="20">
        <v>6</v>
      </c>
      <c r="B18" s="18" t="s">
        <v>6</v>
      </c>
      <c r="C18" s="19">
        <f>SUM(C16)</f>
        <v>0</v>
      </c>
      <c r="D18" s="19">
        <f>SUM(D16)</f>
        <v>2</v>
      </c>
      <c r="E18" s="19">
        <f>SUM(E16)</f>
        <v>2</v>
      </c>
    </row>
  </sheetData>
  <sheetProtection/>
  <mergeCells count="5">
    <mergeCell ref="A1:E1"/>
    <mergeCell ref="A3:E3"/>
    <mergeCell ref="A7:A8"/>
    <mergeCell ref="B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57421875" style="250" customWidth="1"/>
    <col min="2" max="2" width="37.8515625" style="217" customWidth="1"/>
    <col min="3" max="3" width="10.57421875" style="217" customWidth="1"/>
    <col min="4" max="4" width="11.8515625" style="217" customWidth="1"/>
    <col min="5" max="5" width="11.7109375" style="217" customWidth="1"/>
    <col min="6" max="6" width="10.140625" style="305" customWidth="1"/>
    <col min="7" max="16384" width="9.140625" style="217" customWidth="1"/>
  </cols>
  <sheetData>
    <row r="1" spans="1:6" ht="11.25">
      <c r="A1" s="353" t="s">
        <v>625</v>
      </c>
      <c r="B1" s="353"/>
      <c r="C1" s="353"/>
      <c r="D1" s="353"/>
      <c r="E1" s="353"/>
      <c r="F1" s="353"/>
    </row>
    <row r="2" spans="1:6" ht="11.25">
      <c r="A2" s="253"/>
      <c r="B2" s="253"/>
      <c r="C2" s="253"/>
      <c r="D2" s="253"/>
      <c r="E2" s="253"/>
      <c r="F2" s="336"/>
    </row>
    <row r="4" spans="1:6" ht="24.75" customHeight="1">
      <c r="A4" s="391" t="s">
        <v>563</v>
      </c>
      <c r="B4" s="391"/>
      <c r="C4" s="391"/>
      <c r="D4" s="391"/>
      <c r="E4" s="391"/>
      <c r="F4" s="391"/>
    </row>
    <row r="5" spans="1:6" ht="12.75" customHeight="1">
      <c r="A5" s="40"/>
      <c r="B5" s="40"/>
      <c r="C5" s="40"/>
      <c r="D5" s="40"/>
      <c r="E5" s="40"/>
      <c r="F5" s="40"/>
    </row>
    <row r="6" spans="1:6" ht="12.75" customHeight="1">
      <c r="A6" s="40"/>
      <c r="B6" s="40"/>
      <c r="C6" s="40"/>
      <c r="D6" s="40"/>
      <c r="E6" s="40"/>
      <c r="F6" s="40"/>
    </row>
    <row r="7" spans="1:6" s="6" customFormat="1" ht="10.5">
      <c r="A7" s="8"/>
      <c r="B7" s="235" t="s">
        <v>107</v>
      </c>
      <c r="C7" s="8" t="s">
        <v>108</v>
      </c>
      <c r="D7" s="8" t="s">
        <v>109</v>
      </c>
      <c r="E7" s="8" t="s">
        <v>110</v>
      </c>
      <c r="F7" s="8" t="s">
        <v>111</v>
      </c>
    </row>
    <row r="8" spans="1:6" s="4" customFormat="1" ht="24">
      <c r="A8" s="7" t="s">
        <v>7</v>
      </c>
      <c r="B8" s="7" t="s">
        <v>8</v>
      </c>
      <c r="C8" s="252" t="s">
        <v>447</v>
      </c>
      <c r="D8" s="252" t="s">
        <v>448</v>
      </c>
      <c r="E8" s="252" t="s">
        <v>456</v>
      </c>
      <c r="F8" s="252" t="s">
        <v>93</v>
      </c>
    </row>
    <row r="9" spans="1:6" ht="11.25">
      <c r="A9" s="258"/>
      <c r="B9" s="236"/>
      <c r="C9" s="236"/>
      <c r="D9" s="236"/>
      <c r="E9" s="236"/>
      <c r="F9" s="297"/>
    </row>
    <row r="10" spans="1:6" ht="11.25">
      <c r="A10" s="66">
        <v>1</v>
      </c>
      <c r="B10" s="152" t="s">
        <v>9</v>
      </c>
      <c r="C10" s="242"/>
      <c r="D10" s="242"/>
      <c r="E10" s="242"/>
      <c r="F10" s="241"/>
    </row>
    <row r="11" spans="1:6" ht="11.25">
      <c r="A11" s="66"/>
      <c r="B11" s="119"/>
      <c r="C11" s="242"/>
      <c r="D11" s="242"/>
      <c r="E11" s="242"/>
      <c r="F11" s="241"/>
    </row>
    <row r="12" spans="1:6" ht="26.25" customHeight="1">
      <c r="A12" s="66">
        <v>2</v>
      </c>
      <c r="B12" s="119" t="s">
        <v>143</v>
      </c>
      <c r="C12" s="242">
        <v>0</v>
      </c>
      <c r="D12" s="242">
        <v>2553</v>
      </c>
      <c r="E12" s="242">
        <v>3656</v>
      </c>
      <c r="F12" s="241">
        <f>SUM(C12:E12)</f>
        <v>6209</v>
      </c>
    </row>
    <row r="13" spans="1:6" ht="11.25">
      <c r="A13" s="66">
        <f>A12+1</f>
        <v>3</v>
      </c>
      <c r="B13" s="119" t="s">
        <v>146</v>
      </c>
      <c r="C13" s="242">
        <v>113500</v>
      </c>
      <c r="D13" s="242"/>
      <c r="E13" s="242"/>
      <c r="F13" s="241">
        <f aca="true" t="shared" si="0" ref="F13:F19">SUM(C13:E13)</f>
        <v>113500</v>
      </c>
    </row>
    <row r="14" spans="1:6" ht="12.75" customHeight="1">
      <c r="A14" s="66">
        <f aca="true" t="shared" si="1" ref="A14:A19">A13+1</f>
        <v>4</v>
      </c>
      <c r="B14" s="119" t="s">
        <v>191</v>
      </c>
      <c r="C14" s="242">
        <v>38</v>
      </c>
      <c r="D14" s="242">
        <v>26877</v>
      </c>
      <c r="E14" s="242"/>
      <c r="F14" s="241">
        <f t="shared" si="0"/>
        <v>26915</v>
      </c>
    </row>
    <row r="15" spans="1:6" ht="11.25">
      <c r="A15" s="66">
        <f t="shared" si="1"/>
        <v>5</v>
      </c>
      <c r="B15" s="119" t="s">
        <v>502</v>
      </c>
      <c r="C15" s="242">
        <v>134321</v>
      </c>
      <c r="D15" s="242"/>
      <c r="E15" s="242"/>
      <c r="F15" s="241">
        <f t="shared" si="0"/>
        <v>134321</v>
      </c>
    </row>
    <row r="16" spans="1:6" ht="11.25">
      <c r="A16" s="66">
        <f t="shared" si="1"/>
        <v>6</v>
      </c>
      <c r="B16" s="119" t="s">
        <v>18</v>
      </c>
      <c r="C16" s="242">
        <v>7011</v>
      </c>
      <c r="D16" s="242">
        <v>3918</v>
      </c>
      <c r="E16" s="242">
        <v>29221</v>
      </c>
      <c r="F16" s="241">
        <f t="shared" si="0"/>
        <v>40150</v>
      </c>
    </row>
    <row r="17" spans="1:6" ht="11.25">
      <c r="A17" s="66">
        <f t="shared" si="1"/>
        <v>7</v>
      </c>
      <c r="B17" s="119" t="s">
        <v>21</v>
      </c>
      <c r="C17" s="242"/>
      <c r="D17" s="242"/>
      <c r="E17" s="242"/>
      <c r="F17" s="241">
        <f t="shared" si="0"/>
        <v>0</v>
      </c>
    </row>
    <row r="18" spans="1:6" ht="11.25">
      <c r="A18" s="66">
        <f t="shared" si="1"/>
        <v>8</v>
      </c>
      <c r="B18" s="119" t="s">
        <v>503</v>
      </c>
      <c r="C18" s="242"/>
      <c r="D18" s="242">
        <v>6312</v>
      </c>
      <c r="E18" s="242"/>
      <c r="F18" s="241">
        <f t="shared" si="0"/>
        <v>6312</v>
      </c>
    </row>
    <row r="19" spans="1:6" ht="11.25">
      <c r="A19" s="66">
        <f t="shared" si="1"/>
        <v>9</v>
      </c>
      <c r="B19" s="119" t="s">
        <v>106</v>
      </c>
      <c r="C19" s="242">
        <v>0</v>
      </c>
      <c r="D19" s="242">
        <v>2620</v>
      </c>
      <c r="E19" s="242"/>
      <c r="F19" s="241">
        <f t="shared" si="0"/>
        <v>2620</v>
      </c>
    </row>
    <row r="20" spans="1:6" ht="11.25">
      <c r="A20" s="66"/>
      <c r="B20" s="119"/>
      <c r="C20" s="242"/>
      <c r="D20" s="242"/>
      <c r="E20" s="242"/>
      <c r="F20" s="241"/>
    </row>
    <row r="21" spans="1:6" ht="22.5" customHeight="1">
      <c r="A21" s="7">
        <v>10</v>
      </c>
      <c r="B21" s="18" t="s">
        <v>564</v>
      </c>
      <c r="C21" s="35">
        <f>SUM(C12:C20)</f>
        <v>254870</v>
      </c>
      <c r="D21" s="35">
        <f>SUM(D12:D20)</f>
        <v>42280</v>
      </c>
      <c r="E21" s="35">
        <f>SUM(E12:E20)</f>
        <v>32877</v>
      </c>
      <c r="F21" s="35">
        <f>SUM(C21:E21)</f>
        <v>330027</v>
      </c>
    </row>
    <row r="22" spans="1:6" ht="11.25">
      <c r="A22" s="66"/>
      <c r="B22" s="119"/>
      <c r="C22" s="242"/>
      <c r="D22" s="242"/>
      <c r="E22" s="242"/>
      <c r="F22" s="241"/>
    </row>
    <row r="23" spans="1:6" ht="11.25">
      <c r="A23" s="66">
        <v>11</v>
      </c>
      <c r="B23" s="152" t="s">
        <v>22</v>
      </c>
      <c r="C23" s="242"/>
      <c r="D23" s="242"/>
      <c r="E23" s="242"/>
      <c r="F23" s="241"/>
    </row>
    <row r="24" spans="1:6" ht="11.25">
      <c r="A24" s="66"/>
      <c r="B24" s="119"/>
      <c r="C24" s="242"/>
      <c r="D24" s="242"/>
      <c r="E24" s="242"/>
      <c r="F24" s="241"/>
    </row>
    <row r="25" spans="1:6" ht="22.5">
      <c r="A25" s="66">
        <v>12</v>
      </c>
      <c r="B25" s="119" t="s">
        <v>153</v>
      </c>
      <c r="C25" s="242">
        <v>26896</v>
      </c>
      <c r="D25" s="242">
        <v>10014</v>
      </c>
      <c r="E25" s="242">
        <v>95191</v>
      </c>
      <c r="F25" s="241">
        <f>SUM(C25:E25)</f>
        <v>132101</v>
      </c>
    </row>
    <row r="26" spans="1:6" ht="11.25">
      <c r="A26" s="66">
        <f>A25+1</f>
        <v>13</v>
      </c>
      <c r="B26" s="119" t="s">
        <v>161</v>
      </c>
      <c r="C26" s="242">
        <v>112867</v>
      </c>
      <c r="D26" s="242">
        <v>53102</v>
      </c>
      <c r="E26" s="242">
        <v>17844</v>
      </c>
      <c r="F26" s="241">
        <f>SUM(C26:E26)</f>
        <v>183813</v>
      </c>
    </row>
    <row r="27" spans="1:6" ht="11.25">
      <c r="A27" s="66">
        <f>A26+1</f>
        <v>14</v>
      </c>
      <c r="B27" s="119" t="s">
        <v>59</v>
      </c>
      <c r="C27" s="242"/>
      <c r="D27" s="242">
        <v>10300</v>
      </c>
      <c r="E27" s="242"/>
      <c r="F27" s="241">
        <f>SUM(C27:E27)</f>
        <v>10300</v>
      </c>
    </row>
    <row r="28" spans="1:6" ht="11.25">
      <c r="A28" s="66">
        <f>A27+1</f>
        <v>15</v>
      </c>
      <c r="B28" s="119" t="s">
        <v>120</v>
      </c>
      <c r="C28" s="242"/>
      <c r="D28" s="242"/>
      <c r="E28" s="242"/>
      <c r="F28" s="241">
        <f>SUM(C28:E28)</f>
        <v>0</v>
      </c>
    </row>
    <row r="29" spans="1:6" ht="11.25">
      <c r="A29" s="66"/>
      <c r="B29" s="119"/>
      <c r="C29" s="242"/>
      <c r="D29" s="242"/>
      <c r="E29" s="242"/>
      <c r="F29" s="241"/>
    </row>
    <row r="30" spans="1:6" ht="22.5" customHeight="1">
      <c r="A30" s="7">
        <v>16</v>
      </c>
      <c r="B30" s="18" t="s">
        <v>565</v>
      </c>
      <c r="C30" s="35">
        <f>SUM(C25:C29)</f>
        <v>139763</v>
      </c>
      <c r="D30" s="35">
        <f>SUM(D25:D29)</f>
        <v>73416</v>
      </c>
      <c r="E30" s="35">
        <f>SUM(E25:E29)</f>
        <v>113035</v>
      </c>
      <c r="F30" s="35">
        <f>SUM(C30:E30)</f>
        <v>326214</v>
      </c>
    </row>
    <row r="31" spans="1:6" ht="11.25">
      <c r="A31" s="66"/>
      <c r="B31" s="119"/>
      <c r="C31" s="242"/>
      <c r="D31" s="242"/>
      <c r="E31" s="242"/>
      <c r="F31" s="241"/>
    </row>
    <row r="32" spans="1:6" ht="11.25">
      <c r="A32" s="66">
        <v>17</v>
      </c>
      <c r="B32" s="152" t="s">
        <v>54</v>
      </c>
      <c r="C32" s="242"/>
      <c r="D32" s="242"/>
      <c r="E32" s="242"/>
      <c r="F32" s="241"/>
    </row>
    <row r="33" spans="1:6" ht="11.25">
      <c r="A33" s="66"/>
      <c r="B33" s="119"/>
      <c r="C33" s="242"/>
      <c r="D33" s="242"/>
      <c r="E33" s="242"/>
      <c r="F33" s="241"/>
    </row>
    <row r="34" spans="1:6" ht="11.25">
      <c r="A34" s="66">
        <v>18</v>
      </c>
      <c r="B34" s="119" t="s">
        <v>72</v>
      </c>
      <c r="C34" s="242"/>
      <c r="D34" s="242">
        <v>3552</v>
      </c>
      <c r="E34" s="242"/>
      <c r="F34" s="241">
        <f aca="true" t="shared" si="2" ref="F34:F39">SUM(C34:E34)</f>
        <v>3552</v>
      </c>
    </row>
    <row r="35" spans="1:6" ht="11.25">
      <c r="A35" s="66">
        <f>A34+1</f>
        <v>19</v>
      </c>
      <c r="B35" s="119" t="s">
        <v>176</v>
      </c>
      <c r="C35" s="242"/>
      <c r="D35" s="242">
        <v>183179</v>
      </c>
      <c r="E35" s="242"/>
      <c r="F35" s="241">
        <f t="shared" si="2"/>
        <v>183179</v>
      </c>
    </row>
    <row r="36" spans="1:6" ht="11.25">
      <c r="A36" s="66">
        <f>A35+1</f>
        <v>20</v>
      </c>
      <c r="B36" s="119" t="s">
        <v>174</v>
      </c>
      <c r="C36" s="242"/>
      <c r="D36" s="242">
        <v>100</v>
      </c>
      <c r="E36" s="242"/>
      <c r="F36" s="241">
        <f t="shared" si="2"/>
        <v>100</v>
      </c>
    </row>
    <row r="37" spans="1:6" ht="11.25">
      <c r="A37" s="66">
        <f>A36+1</f>
        <v>21</v>
      </c>
      <c r="B37" s="153" t="s">
        <v>256</v>
      </c>
      <c r="C37" s="242"/>
      <c r="D37" s="242">
        <v>12999</v>
      </c>
      <c r="E37" s="242"/>
      <c r="F37" s="241">
        <f t="shared" si="2"/>
        <v>12999</v>
      </c>
    </row>
    <row r="38" spans="1:6" ht="11.25">
      <c r="A38" s="66">
        <f>A37+1</f>
        <v>22</v>
      </c>
      <c r="B38" s="217" t="s">
        <v>50</v>
      </c>
      <c r="C38" s="242"/>
      <c r="D38" s="242"/>
      <c r="E38" s="242"/>
      <c r="F38" s="241">
        <f t="shared" si="2"/>
        <v>0</v>
      </c>
    </row>
    <row r="39" spans="1:6" ht="11.25">
      <c r="A39" s="66">
        <f>A38+1</f>
        <v>23</v>
      </c>
      <c r="B39" s="217" t="s">
        <v>106</v>
      </c>
      <c r="C39" s="242"/>
      <c r="D39" s="242">
        <v>299071</v>
      </c>
      <c r="E39" s="242"/>
      <c r="F39" s="241">
        <f t="shared" si="2"/>
        <v>299071</v>
      </c>
    </row>
    <row r="40" spans="1:6" ht="11.25">
      <c r="A40" s="66"/>
      <c r="B40" s="119"/>
      <c r="C40" s="242"/>
      <c r="D40" s="242"/>
      <c r="E40" s="242"/>
      <c r="F40" s="241"/>
    </row>
    <row r="41" spans="1:6" ht="22.5" customHeight="1">
      <c r="A41" s="7">
        <v>24</v>
      </c>
      <c r="B41" s="18" t="s">
        <v>435</v>
      </c>
      <c r="C41" s="35">
        <f>SUM(C34:C40)</f>
        <v>0</v>
      </c>
      <c r="D41" s="35">
        <f>SUM(D34:D40)</f>
        <v>498901</v>
      </c>
      <c r="E41" s="35">
        <f>SUM(E34:E40)</f>
        <v>0</v>
      </c>
      <c r="F41" s="35">
        <f>SUM(C41:E41)</f>
        <v>498901</v>
      </c>
    </row>
    <row r="42" spans="1:6" ht="11.25">
      <c r="A42" s="66"/>
      <c r="B42" s="119"/>
      <c r="C42" s="242"/>
      <c r="D42" s="242"/>
      <c r="E42" s="242"/>
      <c r="F42" s="241"/>
    </row>
    <row r="43" spans="1:6" ht="11.25">
      <c r="A43" s="66">
        <v>25</v>
      </c>
      <c r="B43" s="152" t="s">
        <v>55</v>
      </c>
      <c r="C43" s="242"/>
      <c r="D43" s="242"/>
      <c r="E43" s="242"/>
      <c r="F43" s="241"/>
    </row>
    <row r="44" spans="1:6" ht="11.25">
      <c r="A44" s="66"/>
      <c r="B44" s="119"/>
      <c r="C44" s="242"/>
      <c r="D44" s="242"/>
      <c r="E44" s="242"/>
      <c r="F44" s="241"/>
    </row>
    <row r="45" spans="1:6" ht="11.25">
      <c r="A45" s="66">
        <v>26</v>
      </c>
      <c r="B45" s="119" t="s">
        <v>25</v>
      </c>
      <c r="C45" s="242">
        <v>153</v>
      </c>
      <c r="D45" s="242">
        <v>25000</v>
      </c>
      <c r="E45" s="242">
        <v>2000</v>
      </c>
      <c r="F45" s="241">
        <f>SUM(C45:E45)</f>
        <v>27153</v>
      </c>
    </row>
    <row r="46" spans="1:6" ht="11.25">
      <c r="A46" s="66">
        <f aca="true" t="shared" si="3" ref="A46:A51">A45+1</f>
        <v>27</v>
      </c>
      <c r="B46" s="119" t="s">
        <v>56</v>
      </c>
      <c r="C46" s="242">
        <v>76200</v>
      </c>
      <c r="D46" s="242">
        <v>313663</v>
      </c>
      <c r="E46" s="242"/>
      <c r="F46" s="241">
        <f aca="true" t="shared" si="4" ref="F46:F51">SUM(C46:E46)</f>
        <v>389863</v>
      </c>
    </row>
    <row r="47" spans="1:6" ht="11.25">
      <c r="A47" s="66">
        <f t="shared" si="3"/>
        <v>28</v>
      </c>
      <c r="B47" s="119" t="s">
        <v>164</v>
      </c>
      <c r="C47" s="242"/>
      <c r="D47" s="242">
        <v>8180</v>
      </c>
      <c r="E47" s="242"/>
      <c r="F47" s="241">
        <f t="shared" si="4"/>
        <v>8180</v>
      </c>
    </row>
    <row r="48" spans="1:6" ht="11.25">
      <c r="A48" s="66">
        <f t="shared" si="3"/>
        <v>29</v>
      </c>
      <c r="B48" s="153" t="s">
        <v>241</v>
      </c>
      <c r="C48" s="242"/>
      <c r="D48" s="242">
        <v>2000</v>
      </c>
      <c r="E48" s="242"/>
      <c r="F48" s="241">
        <f t="shared" si="4"/>
        <v>2000</v>
      </c>
    </row>
    <row r="49" spans="1:6" ht="11.25">
      <c r="A49" s="66">
        <f t="shared" si="3"/>
        <v>30</v>
      </c>
      <c r="B49" s="119" t="s">
        <v>242</v>
      </c>
      <c r="C49" s="242">
        <v>270</v>
      </c>
      <c r="D49" s="242"/>
      <c r="E49" s="242"/>
      <c r="F49" s="241">
        <f t="shared" si="4"/>
        <v>270</v>
      </c>
    </row>
    <row r="50" spans="1:6" ht="11.25">
      <c r="A50" s="66">
        <f t="shared" si="3"/>
        <v>31</v>
      </c>
      <c r="B50" s="119" t="s">
        <v>73</v>
      </c>
      <c r="C50" s="242"/>
      <c r="D50" s="242"/>
      <c r="E50" s="242"/>
      <c r="F50" s="241">
        <f t="shared" si="4"/>
        <v>0</v>
      </c>
    </row>
    <row r="51" spans="1:6" ht="11.25">
      <c r="A51" s="66">
        <f t="shared" si="3"/>
        <v>32</v>
      </c>
      <c r="B51" s="119" t="s">
        <v>77</v>
      </c>
      <c r="C51" s="242"/>
      <c r="D51" s="242">
        <v>75248</v>
      </c>
      <c r="E51" s="242"/>
      <c r="F51" s="241">
        <f t="shared" si="4"/>
        <v>75248</v>
      </c>
    </row>
    <row r="52" spans="1:6" ht="11.25">
      <c r="A52" s="66"/>
      <c r="B52" s="119"/>
      <c r="C52" s="242"/>
      <c r="D52" s="242"/>
      <c r="E52" s="242"/>
      <c r="F52" s="241"/>
    </row>
    <row r="53" spans="1:6" ht="22.5" customHeight="1">
      <c r="A53" s="7">
        <v>33</v>
      </c>
      <c r="B53" s="18" t="s">
        <v>566</v>
      </c>
      <c r="C53" s="35">
        <f>SUM(C45:C51)</f>
        <v>76623</v>
      </c>
      <c r="D53" s="35">
        <f>SUM(D45:D51)</f>
        <v>424091</v>
      </c>
      <c r="E53" s="35">
        <f>SUM(E45:E51)</f>
        <v>2000</v>
      </c>
      <c r="F53" s="35">
        <f>SUM(C53:E53)</f>
        <v>502714</v>
      </c>
    </row>
    <row r="54" spans="3:6" ht="11.25">
      <c r="C54" s="251"/>
      <c r="D54" s="251"/>
      <c r="E54" s="251"/>
      <c r="F54" s="337"/>
    </row>
    <row r="55" spans="3:6" ht="11.25">
      <c r="C55" s="251"/>
      <c r="D55" s="251"/>
      <c r="E55" s="251"/>
      <c r="F55" s="337"/>
    </row>
  </sheetData>
  <sheetProtection/>
  <mergeCells count="2">
    <mergeCell ref="A4:F4"/>
    <mergeCell ref="A1:F1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4.8515625" style="4" customWidth="1"/>
    <col min="2" max="2" width="32.00390625" style="4" customWidth="1"/>
    <col min="3" max="3" width="6.421875" style="4" customWidth="1"/>
    <col min="4" max="4" width="7.57421875" style="4" customWidth="1"/>
    <col min="5" max="5" width="8.00390625" style="4" customWidth="1"/>
    <col min="6" max="14" width="6.140625" style="4" bestFit="1" customWidth="1"/>
    <col min="15" max="15" width="6.28125" style="4" customWidth="1"/>
    <col min="16" max="16" width="5.8515625" style="4" customWidth="1"/>
    <col min="17" max="16384" width="9.140625" style="4" customWidth="1"/>
  </cols>
  <sheetData>
    <row r="1" spans="2:16" ht="11.25">
      <c r="B1" s="354" t="s">
        <v>626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3" spans="2:16" ht="29.25" customHeight="1">
      <c r="B3" s="368" t="s">
        <v>230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5" spans="13:16" ht="11.25">
      <c r="M5" s="401" t="s">
        <v>27</v>
      </c>
      <c r="N5" s="401"/>
      <c r="O5" s="401"/>
      <c r="P5" s="401"/>
    </row>
    <row r="6" spans="1:16" s="6" customFormat="1" ht="10.5">
      <c r="A6" s="8"/>
      <c r="B6" s="8" t="s">
        <v>107</v>
      </c>
      <c r="C6" s="8" t="s">
        <v>108</v>
      </c>
      <c r="D6" s="8" t="s">
        <v>109</v>
      </c>
      <c r="E6" s="8" t="s">
        <v>111</v>
      </c>
      <c r="F6" s="8" t="s">
        <v>112</v>
      </c>
      <c r="G6" s="8" t="s">
        <v>113</v>
      </c>
      <c r="H6" s="8" t="s">
        <v>114</v>
      </c>
      <c r="I6" s="8" t="s">
        <v>115</v>
      </c>
      <c r="J6" s="8" t="s">
        <v>116</v>
      </c>
      <c r="K6" s="8" t="s">
        <v>117</v>
      </c>
      <c r="L6" s="8" t="s">
        <v>118</v>
      </c>
      <c r="M6" s="8" t="s">
        <v>121</v>
      </c>
      <c r="N6" s="8" t="s">
        <v>122</v>
      </c>
      <c r="O6" s="8" t="s">
        <v>123</v>
      </c>
      <c r="P6" s="8" t="s">
        <v>124</v>
      </c>
    </row>
    <row r="7" spans="1:16" ht="12.75" customHeight="1">
      <c r="A7" s="384" t="s">
        <v>7</v>
      </c>
      <c r="B7" s="384" t="s">
        <v>8</v>
      </c>
      <c r="C7" s="384" t="s">
        <v>40</v>
      </c>
      <c r="D7" s="384" t="s">
        <v>100</v>
      </c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</row>
    <row r="8" spans="1:16" ht="31.5">
      <c r="A8" s="385"/>
      <c r="B8" s="385"/>
      <c r="C8" s="385"/>
      <c r="D8" s="385"/>
      <c r="E8" s="7" t="s">
        <v>41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48</v>
      </c>
      <c r="M8" s="7" t="s">
        <v>49</v>
      </c>
      <c r="N8" s="7" t="s">
        <v>74</v>
      </c>
      <c r="O8" s="7" t="s">
        <v>75</v>
      </c>
      <c r="P8" s="7" t="s">
        <v>76</v>
      </c>
    </row>
    <row r="9" spans="1:16" ht="12.75" customHeight="1">
      <c r="A9" s="15"/>
      <c r="B9" s="50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customHeight="1">
      <c r="A10" s="44">
        <v>1</v>
      </c>
      <c r="B10" s="74" t="s">
        <v>50</v>
      </c>
      <c r="C10" s="75"/>
      <c r="D10" s="75">
        <v>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.75" customHeight="1">
      <c r="A11" s="44"/>
      <c r="B11" s="4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2.75" customHeight="1">
      <c r="A12" s="44"/>
      <c r="B12" s="4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2.75" customHeight="1">
      <c r="A13" s="44">
        <v>2</v>
      </c>
      <c r="B13" s="74" t="s">
        <v>51</v>
      </c>
      <c r="C13" s="75"/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 customHeight="1">
      <c r="A14" s="44"/>
      <c r="B14" s="4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 customHeight="1">
      <c r="A15" s="44"/>
      <c r="B15" s="4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 customHeight="1">
      <c r="A16" s="44"/>
      <c r="B16" s="47"/>
      <c r="C16" s="76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19.5" customHeight="1">
      <c r="A17" s="20">
        <v>3</v>
      </c>
      <c r="B17" s="77" t="s">
        <v>52</v>
      </c>
      <c r="C17" s="78"/>
      <c r="D17" s="78">
        <f>SUM(D10:D16)</f>
        <v>0</v>
      </c>
      <c r="E17" s="78">
        <f aca="true" t="shared" si="0" ref="E17:P17">SUM(E10:E16)</f>
        <v>0</v>
      </c>
      <c r="F17" s="78">
        <f t="shared" si="0"/>
        <v>0</v>
      </c>
      <c r="G17" s="78">
        <f t="shared" si="0"/>
        <v>0</v>
      </c>
      <c r="H17" s="78">
        <f t="shared" si="0"/>
        <v>0</v>
      </c>
      <c r="I17" s="78">
        <f t="shared" si="0"/>
        <v>0</v>
      </c>
      <c r="J17" s="78">
        <f t="shared" si="0"/>
        <v>0</v>
      </c>
      <c r="K17" s="78">
        <f t="shared" si="0"/>
        <v>0</v>
      </c>
      <c r="L17" s="78">
        <f t="shared" si="0"/>
        <v>0</v>
      </c>
      <c r="M17" s="78">
        <f t="shared" si="0"/>
        <v>0</v>
      </c>
      <c r="N17" s="78">
        <f t="shared" si="0"/>
        <v>0</v>
      </c>
      <c r="O17" s="78">
        <f t="shared" si="0"/>
        <v>0</v>
      </c>
      <c r="P17" s="78">
        <f t="shared" si="0"/>
        <v>0</v>
      </c>
    </row>
    <row r="18" spans="2:16" ht="19.5" customHeigh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3:16" ht="11.25"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3:16" ht="11.25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3:16" ht="11.25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3:16" ht="11.2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3:16" ht="11.2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3:16" ht="11.25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3:16" ht="11.25"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3:16" ht="11.25"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3:16" ht="11.2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3:16" ht="11.2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3:16" ht="11.25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3:16" ht="11.2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3:16" ht="11.25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3:16" ht="11.2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3:16" ht="11.2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3:16" ht="11.2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3:16" ht="11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</sheetData>
  <sheetProtection/>
  <mergeCells count="8">
    <mergeCell ref="B1:P1"/>
    <mergeCell ref="B3:P3"/>
    <mergeCell ref="M5:P5"/>
    <mergeCell ref="A7:A8"/>
    <mergeCell ref="B7:B8"/>
    <mergeCell ref="C7:C8"/>
    <mergeCell ref="D7:D8"/>
    <mergeCell ref="E7:P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140625" style="6" customWidth="1"/>
    <col min="2" max="2" width="45.00390625" style="4" customWidth="1"/>
    <col min="3" max="3" width="12.28125" style="23" customWidth="1"/>
    <col min="4" max="4" width="18.8515625" style="4" customWidth="1"/>
    <col min="5" max="16384" width="9.140625" style="4" customWidth="1"/>
  </cols>
  <sheetData>
    <row r="1" spans="1:4" ht="11.25">
      <c r="A1" s="354" t="s">
        <v>627</v>
      </c>
      <c r="B1" s="354"/>
      <c r="C1" s="354"/>
      <c r="D1" s="354"/>
    </row>
    <row r="3" spans="1:4" ht="12.75">
      <c r="A3" s="383" t="s">
        <v>567</v>
      </c>
      <c r="B3" s="383"/>
      <c r="C3" s="383"/>
      <c r="D3" s="383"/>
    </row>
    <row r="5" ht="11.25">
      <c r="D5" s="3" t="s">
        <v>27</v>
      </c>
    </row>
    <row r="6" spans="1:4" s="6" customFormat="1" ht="10.5">
      <c r="A6" s="8"/>
      <c r="B6" s="8" t="s">
        <v>107</v>
      </c>
      <c r="C6" s="8" t="s">
        <v>108</v>
      </c>
      <c r="D6" s="8" t="s">
        <v>109</v>
      </c>
    </row>
    <row r="7" spans="1:5" s="93" customFormat="1" ht="24.75" customHeight="1">
      <c r="A7" s="7" t="s">
        <v>7</v>
      </c>
      <c r="B7" s="7" t="s">
        <v>78</v>
      </c>
      <c r="C7" s="7" t="s">
        <v>568</v>
      </c>
      <c r="D7" s="7" t="s">
        <v>79</v>
      </c>
      <c r="E7" s="111"/>
    </row>
    <row r="8" spans="1:4" ht="11.25">
      <c r="A8" s="9"/>
      <c r="B8" s="10"/>
      <c r="C8" s="90"/>
      <c r="D8" s="25"/>
    </row>
    <row r="9" spans="1:4" ht="11.25">
      <c r="A9" s="14">
        <v>1</v>
      </c>
      <c r="B9" s="21" t="s">
        <v>59</v>
      </c>
      <c r="C9" s="91"/>
      <c r="D9" s="92"/>
    </row>
    <row r="10" spans="1:4" ht="11.25">
      <c r="A10" s="14"/>
      <c r="B10" s="15"/>
      <c r="C10" s="91"/>
      <c r="D10" s="92"/>
    </row>
    <row r="11" spans="1:4" ht="11.25">
      <c r="A11" s="14"/>
      <c r="B11" s="15"/>
      <c r="C11" s="1"/>
      <c r="D11" s="92"/>
    </row>
    <row r="12" spans="1:4" ht="11.25">
      <c r="A12" s="14">
        <v>2</v>
      </c>
      <c r="B12" s="28" t="s">
        <v>250</v>
      </c>
      <c r="C12" s="1">
        <v>10300</v>
      </c>
      <c r="D12" s="92" t="s">
        <v>80</v>
      </c>
    </row>
    <row r="13" spans="1:4" ht="11.25">
      <c r="A13" s="14"/>
      <c r="B13" s="15"/>
      <c r="C13" s="1"/>
      <c r="D13" s="92"/>
    </row>
    <row r="14" spans="1:4" ht="11.25">
      <c r="A14" s="14"/>
      <c r="B14" s="15"/>
      <c r="C14" s="1"/>
      <c r="D14" s="92"/>
    </row>
    <row r="15" spans="1:4" ht="11.25">
      <c r="A15" s="14"/>
      <c r="B15" s="15"/>
      <c r="C15" s="1"/>
      <c r="D15" s="92"/>
    </row>
    <row r="16" spans="1:4" s="93" customFormat="1" ht="24.75" customHeight="1">
      <c r="A16" s="20">
        <v>3</v>
      </c>
      <c r="B16" s="37" t="s">
        <v>81</v>
      </c>
      <c r="C16" s="49">
        <f>SUM(C12)</f>
        <v>10300</v>
      </c>
      <c r="D16" s="20"/>
    </row>
    <row r="17" spans="1:4" ht="11.25">
      <c r="A17" s="14"/>
      <c r="B17" s="15"/>
      <c r="C17" s="91"/>
      <c r="D17" s="92"/>
    </row>
    <row r="18" spans="1:4" ht="11.25">
      <c r="A18" s="14"/>
      <c r="B18" s="15"/>
      <c r="C18" s="91"/>
      <c r="D18" s="92"/>
    </row>
    <row r="19" spans="1:4" ht="11.25">
      <c r="A19" s="14"/>
      <c r="B19" s="15"/>
      <c r="C19" s="91"/>
      <c r="D19" s="92"/>
    </row>
    <row r="20" spans="1:4" ht="11.25">
      <c r="A20" s="14">
        <v>4</v>
      </c>
      <c r="B20" s="21" t="s">
        <v>77</v>
      </c>
      <c r="C20" s="91"/>
      <c r="D20" s="92"/>
    </row>
    <row r="21" spans="1:4" ht="11.25">
      <c r="A21" s="14"/>
      <c r="B21" s="15"/>
      <c r="C21" s="91"/>
      <c r="D21" s="92"/>
    </row>
    <row r="22" spans="1:4" ht="11.25">
      <c r="A22" s="14"/>
      <c r="B22" s="15"/>
      <c r="C22" s="1"/>
      <c r="D22" s="110"/>
    </row>
    <row r="23" spans="1:4" ht="11.25">
      <c r="A23" s="14">
        <v>5</v>
      </c>
      <c r="B23" s="15" t="s">
        <v>569</v>
      </c>
      <c r="C23" s="1">
        <v>75248</v>
      </c>
      <c r="D23" s="110" t="s">
        <v>80</v>
      </c>
    </row>
    <row r="24" spans="1:4" ht="11.25">
      <c r="A24" s="14"/>
      <c r="B24" s="15"/>
      <c r="C24" s="1"/>
      <c r="D24" s="92"/>
    </row>
    <row r="25" spans="1:4" ht="11.25">
      <c r="A25" s="14"/>
      <c r="B25" s="15"/>
      <c r="C25" s="1"/>
      <c r="D25" s="92"/>
    </row>
    <row r="26" spans="1:4" ht="11.25">
      <c r="A26" s="22"/>
      <c r="B26" s="17"/>
      <c r="C26" s="89"/>
      <c r="D26" s="94"/>
    </row>
    <row r="27" spans="1:4" ht="24.75" customHeight="1">
      <c r="A27" s="20">
        <v>7</v>
      </c>
      <c r="B27" s="72" t="s">
        <v>127</v>
      </c>
      <c r="C27" s="19">
        <f>SUM(C22:C26)</f>
        <v>75248</v>
      </c>
      <c r="D27" s="95"/>
    </row>
    <row r="28" spans="1:4" ht="24.75" customHeight="1">
      <c r="A28" s="20">
        <v>8</v>
      </c>
      <c r="B28" s="71" t="s">
        <v>128</v>
      </c>
      <c r="C28" s="48">
        <f>C16+C27</f>
        <v>85548</v>
      </c>
      <c r="D28" s="96"/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8.8515625" style="0" customWidth="1"/>
    <col min="2" max="2" width="30.140625" style="0" customWidth="1"/>
    <col min="3" max="3" width="14.57421875" style="0" customWidth="1"/>
    <col min="4" max="4" width="13.57421875" style="0" customWidth="1"/>
    <col min="5" max="5" width="16.57421875" style="0" customWidth="1"/>
  </cols>
  <sheetData>
    <row r="2" spans="1:10" ht="12.75">
      <c r="A2" s="358" t="s">
        <v>610</v>
      </c>
      <c r="B2" s="359"/>
      <c r="C2" s="359"/>
      <c r="D2" s="359"/>
      <c r="E2" s="359"/>
      <c r="F2" s="212"/>
      <c r="G2" s="212"/>
      <c r="H2" s="212"/>
      <c r="I2" s="212"/>
      <c r="J2" s="212"/>
    </row>
    <row r="4" spans="2:10" ht="12.75">
      <c r="B4" s="356" t="s">
        <v>437</v>
      </c>
      <c r="C4" s="356"/>
      <c r="D4" s="356"/>
      <c r="E4" s="356"/>
      <c r="F4" s="212"/>
      <c r="G4" s="212"/>
      <c r="H4" s="212"/>
      <c r="I4" s="212"/>
      <c r="J4" s="212"/>
    </row>
    <row r="5" spans="2:10" ht="28.5" customHeight="1">
      <c r="B5" s="357" t="s">
        <v>438</v>
      </c>
      <c r="C5" s="357"/>
      <c r="D5" s="357"/>
      <c r="E5" s="357"/>
      <c r="F5" s="139"/>
      <c r="G5" s="139"/>
      <c r="H5" s="139"/>
      <c r="I5" s="139"/>
      <c r="J5" s="139"/>
    </row>
    <row r="6" spans="2:10" ht="28.5" customHeight="1">
      <c r="B6" s="211"/>
      <c r="C6" s="211"/>
      <c r="D6" s="211"/>
      <c r="E6" s="211"/>
      <c r="F6" s="139"/>
      <c r="G6" s="139"/>
      <c r="H6" s="139"/>
      <c r="I6" s="139"/>
      <c r="J6" s="139"/>
    </row>
    <row r="7" spans="1:10" s="167" customFormat="1" ht="12.75" customHeight="1">
      <c r="A7" s="140" t="s">
        <v>107</v>
      </c>
      <c r="B7" s="143" t="s">
        <v>108</v>
      </c>
      <c r="C7" s="143" t="s">
        <v>109</v>
      </c>
      <c r="D7" s="143" t="s">
        <v>110</v>
      </c>
      <c r="E7" s="143" t="s">
        <v>445</v>
      </c>
      <c r="F7" s="211"/>
      <c r="G7" s="211"/>
      <c r="H7" s="211"/>
      <c r="I7" s="211"/>
      <c r="J7" s="211"/>
    </row>
    <row r="8" spans="1:5" s="139" customFormat="1" ht="63" customHeight="1">
      <c r="A8" s="142" t="s">
        <v>94</v>
      </c>
      <c r="B8" s="142" t="s">
        <v>444</v>
      </c>
      <c r="C8" s="143" t="s">
        <v>439</v>
      </c>
      <c r="D8" s="143" t="s">
        <v>441</v>
      </c>
      <c r="E8" s="143" t="s">
        <v>442</v>
      </c>
    </row>
    <row r="9" spans="1:5" ht="12.75">
      <c r="A9" s="213"/>
      <c r="B9" s="176"/>
      <c r="C9" s="176"/>
      <c r="D9" s="176"/>
      <c r="E9" s="176"/>
    </row>
    <row r="10" spans="1:5" ht="12.75">
      <c r="A10" s="214">
        <v>1</v>
      </c>
      <c r="B10" s="178" t="s">
        <v>440</v>
      </c>
      <c r="C10" s="178">
        <v>2620</v>
      </c>
      <c r="D10" s="178">
        <v>2620</v>
      </c>
      <c r="E10" s="178">
        <v>0</v>
      </c>
    </row>
    <row r="11" spans="1:5" ht="12.75">
      <c r="A11" s="214">
        <v>2</v>
      </c>
      <c r="B11" s="178" t="s">
        <v>443</v>
      </c>
      <c r="C11" s="178">
        <v>299071</v>
      </c>
      <c r="D11" s="178">
        <v>0</v>
      </c>
      <c r="E11" s="178">
        <v>299071</v>
      </c>
    </row>
    <row r="12" spans="1:5" ht="12.75">
      <c r="A12" s="214"/>
      <c r="B12" s="178"/>
      <c r="C12" s="178"/>
      <c r="D12" s="178"/>
      <c r="E12" s="178"/>
    </row>
    <row r="13" spans="1:5" s="215" customFormat="1" ht="24.75" customHeight="1">
      <c r="A13" s="144">
        <v>3</v>
      </c>
      <c r="B13" s="216" t="s">
        <v>93</v>
      </c>
      <c r="C13" s="216">
        <f>SUM(C10:C12)</f>
        <v>301691</v>
      </c>
      <c r="D13" s="216">
        <f>SUM(D10:D12)</f>
        <v>2620</v>
      </c>
      <c r="E13" s="216">
        <f>SUM(E10:E12)</f>
        <v>299071</v>
      </c>
    </row>
  </sheetData>
  <sheetProtection/>
  <mergeCells count="3">
    <mergeCell ref="B4:E4"/>
    <mergeCell ref="B5:E5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20" sqref="H20"/>
    </sheetView>
  </sheetViews>
  <sheetFormatPr defaultColWidth="9.140625" defaultRowHeight="18" customHeight="1"/>
  <cols>
    <col min="2" max="2" width="18.7109375" style="0" customWidth="1"/>
    <col min="3" max="3" width="7.8515625" style="0" customWidth="1"/>
    <col min="4" max="4" width="7.57421875" style="0" customWidth="1"/>
    <col min="5" max="6" width="7.8515625" style="0" customWidth="1"/>
    <col min="7" max="7" width="8.7109375" style="0" customWidth="1"/>
    <col min="8" max="8" width="8.00390625" style="0" customWidth="1"/>
    <col min="9" max="9" width="7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4" width="8.00390625" style="0" customWidth="1"/>
    <col min="15" max="15" width="8.7109375" style="0" customWidth="1"/>
    <col min="16" max="17" width="7.7109375" style="0" customWidth="1"/>
  </cols>
  <sheetData>
    <row r="1" ht="18" customHeight="1">
      <c r="N1" s="158"/>
    </row>
    <row r="2" spans="1:15" ht="18" customHeight="1">
      <c r="A2" s="358" t="s">
        <v>628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5" s="158" customFormat="1" ht="18" customHeight="1">
      <c r="A3" s="361" t="s">
        <v>570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s="158" customFormat="1" ht="18" customHeight="1">
      <c r="A4" s="361" t="s">
        <v>257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s="158" customFormat="1" ht="18" customHeight="1">
      <c r="A5" s="361" t="s">
        <v>514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</row>
    <row r="6" ht="18" customHeight="1">
      <c r="N6" s="158"/>
    </row>
    <row r="7" spans="1:15" ht="18" customHeight="1">
      <c r="A7" s="140"/>
      <c r="B7" s="159" t="s">
        <v>107</v>
      </c>
      <c r="C7" s="159" t="s">
        <v>108</v>
      </c>
      <c r="D7" s="159" t="s">
        <v>109</v>
      </c>
      <c r="E7" s="159" t="s">
        <v>110</v>
      </c>
      <c r="F7" s="159" t="s">
        <v>111</v>
      </c>
      <c r="G7" s="159" t="s">
        <v>112</v>
      </c>
      <c r="H7" s="159" t="s">
        <v>113</v>
      </c>
      <c r="I7" s="159" t="s">
        <v>114</v>
      </c>
      <c r="J7" s="159" t="s">
        <v>115</v>
      </c>
      <c r="K7" s="159" t="s">
        <v>116</v>
      </c>
      <c r="L7" s="159" t="s">
        <v>117</v>
      </c>
      <c r="M7" s="160" t="s">
        <v>118</v>
      </c>
      <c r="N7" s="159" t="s">
        <v>121</v>
      </c>
      <c r="O7" s="159" t="s">
        <v>122</v>
      </c>
    </row>
    <row r="8" spans="1:15" s="158" customFormat="1" ht="18" customHeight="1">
      <c r="A8" s="161" t="s">
        <v>94</v>
      </c>
      <c r="B8" s="162" t="s">
        <v>8</v>
      </c>
      <c r="C8" s="162" t="s">
        <v>258</v>
      </c>
      <c r="D8" s="162" t="s">
        <v>259</v>
      </c>
      <c r="E8" s="162" t="s">
        <v>260</v>
      </c>
      <c r="F8" s="162" t="s">
        <v>261</v>
      </c>
      <c r="G8" s="162" t="s">
        <v>262</v>
      </c>
      <c r="H8" s="162" t="s">
        <v>263</v>
      </c>
      <c r="I8" s="162" t="s">
        <v>264</v>
      </c>
      <c r="J8" s="162" t="s">
        <v>265</v>
      </c>
      <c r="K8" s="162" t="s">
        <v>266</v>
      </c>
      <c r="L8" s="162" t="s">
        <v>267</v>
      </c>
      <c r="M8" s="162" t="s">
        <v>268</v>
      </c>
      <c r="N8" s="162" t="s">
        <v>269</v>
      </c>
      <c r="O8" s="162" t="s">
        <v>270</v>
      </c>
    </row>
    <row r="9" spans="1:15" s="158" customFormat="1" ht="18" customHeight="1">
      <c r="A9" s="161"/>
      <c r="B9" s="163" t="s">
        <v>57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41"/>
    </row>
    <row r="10" spans="1:15" ht="18" customHeight="1">
      <c r="A10" s="140">
        <v>1</v>
      </c>
      <c r="B10" s="141" t="s">
        <v>10</v>
      </c>
      <c r="C10" s="141">
        <v>7320</v>
      </c>
      <c r="D10" s="141">
        <v>5970</v>
      </c>
      <c r="E10" s="141">
        <v>36447</v>
      </c>
      <c r="F10" s="141">
        <v>5597</v>
      </c>
      <c r="G10" s="141">
        <v>3986</v>
      </c>
      <c r="H10" s="141">
        <v>3335</v>
      </c>
      <c r="I10" s="141">
        <v>4701</v>
      </c>
      <c r="J10" s="141">
        <v>15340</v>
      </c>
      <c r="K10" s="141">
        <v>31365</v>
      </c>
      <c r="L10" s="141">
        <v>10523</v>
      </c>
      <c r="M10" s="141">
        <v>6923</v>
      </c>
      <c r="N10" s="141">
        <v>12081</v>
      </c>
      <c r="O10" s="164">
        <f>SUM(C10:N10)</f>
        <v>143588</v>
      </c>
    </row>
    <row r="11" spans="1:15" ht="18" customHeight="1">
      <c r="A11" s="140">
        <v>2</v>
      </c>
      <c r="B11" s="141" t="s">
        <v>271</v>
      </c>
      <c r="C11" s="141">
        <v>50071</v>
      </c>
      <c r="D11" s="141">
        <v>55814</v>
      </c>
      <c r="E11" s="141">
        <v>12077</v>
      </c>
      <c r="F11" s="141">
        <v>5129</v>
      </c>
      <c r="G11" s="141">
        <v>63030</v>
      </c>
      <c r="H11" s="141">
        <v>2467</v>
      </c>
      <c r="I11" s="141">
        <v>2447</v>
      </c>
      <c r="J11" s="141">
        <v>2447</v>
      </c>
      <c r="K11" s="141">
        <v>35607</v>
      </c>
      <c r="L11" s="141">
        <v>2447</v>
      </c>
      <c r="M11" s="141">
        <v>2447</v>
      </c>
      <c r="N11" s="141">
        <v>8711</v>
      </c>
      <c r="O11" s="164">
        <f>SUM(C11:N11)</f>
        <v>242694</v>
      </c>
    </row>
    <row r="12" spans="1:15" ht="18" customHeight="1">
      <c r="A12" s="140">
        <v>3</v>
      </c>
      <c r="B12" s="141" t="s">
        <v>494</v>
      </c>
      <c r="C12" s="141">
        <v>15910</v>
      </c>
      <c r="D12" s="141">
        <v>10864</v>
      </c>
      <c r="E12" s="141">
        <v>13264</v>
      </c>
      <c r="F12" s="141">
        <v>10864</v>
      </c>
      <c r="G12" s="141">
        <v>10864</v>
      </c>
      <c r="H12" s="141">
        <v>10864</v>
      </c>
      <c r="I12" s="141">
        <v>10864</v>
      </c>
      <c r="J12" s="141">
        <v>10964</v>
      </c>
      <c r="K12" s="141">
        <v>13164</v>
      </c>
      <c r="L12" s="141">
        <v>10964</v>
      </c>
      <c r="M12" s="141">
        <v>10864</v>
      </c>
      <c r="N12" s="141">
        <v>10871</v>
      </c>
      <c r="O12" s="164">
        <f>SUM(C12:N12)</f>
        <v>140321</v>
      </c>
    </row>
    <row r="13" spans="1:15" ht="18" customHeight="1">
      <c r="A13" s="140">
        <v>4</v>
      </c>
      <c r="B13" s="141" t="s">
        <v>272</v>
      </c>
      <c r="C13" s="141">
        <v>302325</v>
      </c>
      <c r="D13" s="141">
        <f aca="true" t="shared" si="0" ref="D13:N13">SUM(C23)</f>
        <v>354122</v>
      </c>
      <c r="E13" s="141">
        <f t="shared" si="0"/>
        <v>286855</v>
      </c>
      <c r="F13" s="141">
        <f t="shared" si="0"/>
        <v>173455</v>
      </c>
      <c r="G13" s="141">
        <f t="shared" si="0"/>
        <v>107842</v>
      </c>
      <c r="H13" s="141">
        <f t="shared" si="0"/>
        <v>115097</v>
      </c>
      <c r="I13" s="141">
        <f t="shared" si="0"/>
        <v>64343</v>
      </c>
      <c r="J13" s="141">
        <f t="shared" si="0"/>
        <v>61474</v>
      </c>
      <c r="K13" s="141">
        <f t="shared" si="0"/>
        <v>56745</v>
      </c>
      <c r="L13" s="141">
        <f t="shared" si="0"/>
        <v>83167</v>
      </c>
      <c r="M13" s="141">
        <f t="shared" si="0"/>
        <v>49455</v>
      </c>
      <c r="N13" s="141">
        <f t="shared" si="0"/>
        <v>10668</v>
      </c>
      <c r="O13" s="164">
        <f>SUM(C13)</f>
        <v>302325</v>
      </c>
    </row>
    <row r="14" spans="1:15" s="158" customFormat="1" ht="18" customHeight="1">
      <c r="A14" s="140">
        <v>5</v>
      </c>
      <c r="B14" s="164" t="s">
        <v>273</v>
      </c>
      <c r="C14" s="164">
        <f aca="true" t="shared" si="1" ref="C14:O14">SUM(C10:C13)</f>
        <v>375626</v>
      </c>
      <c r="D14" s="164">
        <f t="shared" si="1"/>
        <v>426770</v>
      </c>
      <c r="E14" s="164">
        <f t="shared" si="1"/>
        <v>348643</v>
      </c>
      <c r="F14" s="164">
        <f t="shared" si="1"/>
        <v>195045</v>
      </c>
      <c r="G14" s="164">
        <f t="shared" si="1"/>
        <v>185722</v>
      </c>
      <c r="H14" s="164">
        <f t="shared" si="1"/>
        <v>131763</v>
      </c>
      <c r="I14" s="164">
        <f t="shared" si="1"/>
        <v>82355</v>
      </c>
      <c r="J14" s="164">
        <f t="shared" si="1"/>
        <v>90225</v>
      </c>
      <c r="K14" s="164">
        <f t="shared" si="1"/>
        <v>136881</v>
      </c>
      <c r="L14" s="164">
        <f t="shared" si="1"/>
        <v>107101</v>
      </c>
      <c r="M14" s="164">
        <f t="shared" si="1"/>
        <v>69689</v>
      </c>
      <c r="N14" s="164">
        <f t="shared" si="1"/>
        <v>42331</v>
      </c>
      <c r="O14" s="164">
        <f t="shared" si="1"/>
        <v>828928</v>
      </c>
    </row>
    <row r="15" spans="1:15" s="158" customFormat="1" ht="18" customHeight="1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6" spans="1:15" ht="18" customHeight="1">
      <c r="A16" s="167"/>
      <c r="O16" s="158"/>
    </row>
    <row r="17" spans="1:15" ht="18" customHeight="1">
      <c r="A17" s="140"/>
      <c r="B17" s="163" t="s">
        <v>58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64"/>
    </row>
    <row r="18" spans="1:15" ht="18" customHeight="1">
      <c r="A18" s="140">
        <v>6</v>
      </c>
      <c r="B18" s="141" t="s">
        <v>22</v>
      </c>
      <c r="C18" s="141">
        <v>21504</v>
      </c>
      <c r="D18" s="141">
        <v>39462</v>
      </c>
      <c r="E18" s="141">
        <v>28688</v>
      </c>
      <c r="F18" s="141">
        <v>34103</v>
      </c>
      <c r="G18" s="141">
        <v>23862</v>
      </c>
      <c r="H18" s="141">
        <v>23420</v>
      </c>
      <c r="I18" s="141">
        <v>20881</v>
      </c>
      <c r="J18" s="141">
        <v>33480</v>
      </c>
      <c r="K18" s="141">
        <v>33714</v>
      </c>
      <c r="L18" s="141">
        <v>21446</v>
      </c>
      <c r="M18" s="141">
        <v>24021</v>
      </c>
      <c r="N18" s="141">
        <v>21783</v>
      </c>
      <c r="O18" s="164">
        <f>SUM(C18:N18)</f>
        <v>326364</v>
      </c>
    </row>
    <row r="19" spans="1:15" ht="18" customHeight="1">
      <c r="A19" s="140">
        <v>7</v>
      </c>
      <c r="B19" s="141" t="s">
        <v>56</v>
      </c>
      <c r="C19" s="141">
        <v>0</v>
      </c>
      <c r="D19" s="141">
        <v>100000</v>
      </c>
      <c r="E19" s="141">
        <v>130000</v>
      </c>
      <c r="F19" s="141">
        <v>53000</v>
      </c>
      <c r="G19" s="141">
        <v>36663</v>
      </c>
      <c r="H19" s="141">
        <v>44000</v>
      </c>
      <c r="I19" s="141">
        <v>0</v>
      </c>
      <c r="J19" s="141">
        <v>0</v>
      </c>
      <c r="K19" s="141">
        <v>20000</v>
      </c>
      <c r="L19" s="141">
        <v>6200</v>
      </c>
      <c r="M19" s="141">
        <v>0</v>
      </c>
      <c r="N19" s="141">
        <v>0</v>
      </c>
      <c r="O19" s="164">
        <f>SUM(C19:N19)</f>
        <v>389863</v>
      </c>
    </row>
    <row r="20" spans="1:15" ht="18" customHeight="1">
      <c r="A20" s="140">
        <v>8</v>
      </c>
      <c r="B20" s="141" t="s">
        <v>274</v>
      </c>
      <c r="C20" s="141">
        <v>0</v>
      </c>
      <c r="D20" s="141">
        <v>453</v>
      </c>
      <c r="E20" s="141">
        <v>16500</v>
      </c>
      <c r="F20" s="141">
        <v>100</v>
      </c>
      <c r="G20" s="141">
        <v>10100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64">
        <f>SUM(C20:N20)</f>
        <v>27153</v>
      </c>
    </row>
    <row r="21" spans="1:15" ht="18" customHeight="1">
      <c r="A21" s="140">
        <v>9</v>
      </c>
      <c r="B21" s="141" t="s">
        <v>275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30000</v>
      </c>
      <c r="M21" s="141">
        <v>35000</v>
      </c>
      <c r="N21" s="141">
        <v>20548</v>
      </c>
      <c r="O21" s="164">
        <f>SUM(C21:N21)</f>
        <v>85548</v>
      </c>
    </row>
    <row r="22" spans="1:15" s="158" customFormat="1" ht="18" customHeight="1">
      <c r="A22" s="140">
        <v>10</v>
      </c>
      <c r="B22" s="168" t="s">
        <v>276</v>
      </c>
      <c r="C22" s="168">
        <f aca="true" t="shared" si="2" ref="C22:O22">SUM(C18:C21)</f>
        <v>21504</v>
      </c>
      <c r="D22" s="168">
        <f t="shared" si="2"/>
        <v>139915</v>
      </c>
      <c r="E22" s="168">
        <f t="shared" si="2"/>
        <v>175188</v>
      </c>
      <c r="F22" s="168">
        <f t="shared" si="2"/>
        <v>87203</v>
      </c>
      <c r="G22" s="168">
        <f t="shared" si="2"/>
        <v>70625</v>
      </c>
      <c r="H22" s="168">
        <f t="shared" si="2"/>
        <v>67420</v>
      </c>
      <c r="I22" s="168">
        <f t="shared" si="2"/>
        <v>20881</v>
      </c>
      <c r="J22" s="168">
        <f t="shared" si="2"/>
        <v>33480</v>
      </c>
      <c r="K22" s="168">
        <f t="shared" si="2"/>
        <v>53714</v>
      </c>
      <c r="L22" s="168">
        <f t="shared" si="2"/>
        <v>57646</v>
      </c>
      <c r="M22" s="168">
        <f t="shared" si="2"/>
        <v>59021</v>
      </c>
      <c r="N22" s="168">
        <f t="shared" si="2"/>
        <v>42331</v>
      </c>
      <c r="O22" s="168">
        <f t="shared" si="2"/>
        <v>828928</v>
      </c>
    </row>
    <row r="23" spans="1:15" s="158" customFormat="1" ht="18" customHeight="1">
      <c r="A23" s="402">
        <v>11</v>
      </c>
      <c r="B23" s="168" t="s">
        <v>277</v>
      </c>
      <c r="C23" s="169">
        <f aca="true" t="shared" si="3" ref="C23:O23">C14-C22</f>
        <v>354122</v>
      </c>
      <c r="D23" s="168">
        <f t="shared" si="3"/>
        <v>286855</v>
      </c>
      <c r="E23" s="169">
        <f t="shared" si="3"/>
        <v>173455</v>
      </c>
      <c r="F23" s="168">
        <f t="shared" si="3"/>
        <v>107842</v>
      </c>
      <c r="G23" s="169">
        <f t="shared" si="3"/>
        <v>115097</v>
      </c>
      <c r="H23" s="168">
        <f t="shared" si="3"/>
        <v>64343</v>
      </c>
      <c r="I23" s="169">
        <f t="shared" si="3"/>
        <v>61474</v>
      </c>
      <c r="J23" s="168">
        <f t="shared" si="3"/>
        <v>56745</v>
      </c>
      <c r="K23" s="169">
        <f t="shared" si="3"/>
        <v>83167</v>
      </c>
      <c r="L23" s="168">
        <f t="shared" si="3"/>
        <v>49455</v>
      </c>
      <c r="M23" s="169">
        <f t="shared" si="3"/>
        <v>10668</v>
      </c>
      <c r="N23" s="168">
        <f t="shared" si="3"/>
        <v>0</v>
      </c>
      <c r="O23" s="170">
        <f t="shared" si="3"/>
        <v>0</v>
      </c>
    </row>
    <row r="24" spans="1:15" s="158" customFormat="1" ht="18" customHeight="1">
      <c r="A24" s="402"/>
      <c r="B24" s="171" t="s">
        <v>278</v>
      </c>
      <c r="C24" s="172"/>
      <c r="D24" s="171"/>
      <c r="E24" s="172"/>
      <c r="F24" s="171"/>
      <c r="G24" s="172"/>
      <c r="H24" s="171"/>
      <c r="I24" s="172"/>
      <c r="J24" s="171"/>
      <c r="K24" s="172"/>
      <c r="L24" s="171"/>
      <c r="M24" s="172"/>
      <c r="N24" s="171"/>
      <c r="O24" s="173"/>
    </row>
  </sheetData>
  <sheetProtection/>
  <mergeCells count="5">
    <mergeCell ref="A23:A24"/>
    <mergeCell ref="A2:O2"/>
    <mergeCell ref="A3:O3"/>
    <mergeCell ref="A4:O4"/>
    <mergeCell ref="A5:O5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.7109375" style="6" customWidth="1"/>
    <col min="2" max="2" width="36.28125" style="4" customWidth="1"/>
    <col min="3" max="3" width="7.7109375" style="4" customWidth="1"/>
    <col min="4" max="5" width="6.140625" style="4" customWidth="1"/>
    <col min="6" max="6" width="7.57421875" style="4" customWidth="1"/>
    <col min="7" max="7" width="6.7109375" style="4" customWidth="1"/>
    <col min="8" max="16" width="5.7109375" style="4" customWidth="1"/>
    <col min="17" max="16384" width="9.140625" style="4" customWidth="1"/>
  </cols>
  <sheetData>
    <row r="1" spans="1:16" ht="11.25">
      <c r="A1" s="354" t="s">
        <v>629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3" spans="1:16" ht="30.75" customHeight="1">
      <c r="A3" s="368" t="s">
        <v>231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03" t="s">
        <v>82</v>
      </c>
      <c r="P4" s="403"/>
    </row>
    <row r="5" spans="1:16" s="23" customFormat="1" ht="11.25">
      <c r="A5" s="68"/>
      <c r="B5" s="68" t="s">
        <v>107</v>
      </c>
      <c r="C5" s="68" t="s">
        <v>108</v>
      </c>
      <c r="D5" s="68" t="s">
        <v>109</v>
      </c>
      <c r="E5" s="68" t="s">
        <v>110</v>
      </c>
      <c r="F5" s="68" t="s">
        <v>111</v>
      </c>
      <c r="G5" s="68" t="s">
        <v>113</v>
      </c>
      <c r="H5" s="68" t="s">
        <v>114</v>
      </c>
      <c r="I5" s="68" t="s">
        <v>115</v>
      </c>
      <c r="J5" s="68" t="s">
        <v>116</v>
      </c>
      <c r="K5" s="68" t="s">
        <v>117</v>
      </c>
      <c r="L5" s="68" t="s">
        <v>118</v>
      </c>
      <c r="M5" s="68" t="s">
        <v>121</v>
      </c>
      <c r="N5" s="68" t="s">
        <v>122</v>
      </c>
      <c r="O5" s="68" t="s">
        <v>123</v>
      </c>
      <c r="P5" s="68" t="s">
        <v>124</v>
      </c>
    </row>
    <row r="6" spans="1:16" ht="12.75" customHeight="1">
      <c r="A6" s="379" t="s">
        <v>7</v>
      </c>
      <c r="B6" s="379" t="s">
        <v>34</v>
      </c>
      <c r="C6" s="379" t="s">
        <v>36</v>
      </c>
      <c r="D6" s="404" t="s">
        <v>39</v>
      </c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</row>
    <row r="7" spans="1:16" ht="56.25" customHeight="1">
      <c r="A7" s="379"/>
      <c r="B7" s="379"/>
      <c r="C7" s="379"/>
      <c r="D7" s="379" t="s">
        <v>53</v>
      </c>
      <c r="E7" s="379" t="s">
        <v>125</v>
      </c>
      <c r="F7" s="379" t="s">
        <v>35</v>
      </c>
      <c r="G7" s="7">
        <v>2015</v>
      </c>
      <c r="H7" s="7">
        <v>2016</v>
      </c>
      <c r="I7" s="7">
        <v>2017</v>
      </c>
      <c r="J7" s="7">
        <v>2018</v>
      </c>
      <c r="K7" s="7">
        <v>2019</v>
      </c>
      <c r="L7" s="7">
        <v>2020</v>
      </c>
      <c r="M7" s="7">
        <v>2021</v>
      </c>
      <c r="N7" s="7">
        <v>2022</v>
      </c>
      <c r="O7" s="7">
        <v>2023</v>
      </c>
      <c r="P7" s="7">
        <v>2024</v>
      </c>
    </row>
    <row r="8" spans="1:16" ht="11.25">
      <c r="A8" s="379"/>
      <c r="B8" s="379"/>
      <c r="C8" s="379"/>
      <c r="D8" s="379"/>
      <c r="E8" s="379"/>
      <c r="F8" s="379"/>
      <c r="G8" s="405"/>
      <c r="H8" s="405"/>
      <c r="I8" s="405"/>
      <c r="J8" s="405"/>
      <c r="K8" s="405"/>
      <c r="L8" s="405"/>
      <c r="M8" s="405"/>
      <c r="N8" s="405"/>
      <c r="O8" s="405"/>
      <c r="P8" s="405"/>
    </row>
    <row r="9" spans="1:16" ht="11.25">
      <c r="A9" s="14">
        <v>1</v>
      </c>
      <c r="B9" s="21" t="s">
        <v>126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11.25">
      <c r="A10" s="14"/>
      <c r="B10" s="1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22.5" customHeight="1">
      <c r="A11" s="67">
        <v>2</v>
      </c>
      <c r="B11" s="58"/>
      <c r="C11" s="83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22.5" customHeight="1">
      <c r="A12" s="67">
        <v>3</v>
      </c>
      <c r="B12" s="45"/>
      <c r="C12" s="83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1.25">
      <c r="A13" s="14"/>
      <c r="B13" s="15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11.25">
      <c r="A14" s="14">
        <v>4</v>
      </c>
      <c r="B14" s="21" t="s">
        <v>37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6" ht="11.25">
      <c r="A15" s="14"/>
      <c r="B15" s="15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1.25">
      <c r="A16" s="14">
        <v>5</v>
      </c>
      <c r="B16" s="15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1:16" ht="11.25">
      <c r="A17" s="14"/>
      <c r="B17" s="15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16" ht="11.25">
      <c r="A18" s="11">
        <v>6</v>
      </c>
      <c r="B18" s="85" t="s">
        <v>38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1.25">
      <c r="A19" s="14"/>
      <c r="B19" s="15"/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25.5">
      <c r="A20" s="14">
        <v>7</v>
      </c>
      <c r="B20" s="174" t="s">
        <v>279</v>
      </c>
      <c r="C20" s="175">
        <v>4200</v>
      </c>
      <c r="D20" s="75">
        <v>2415</v>
      </c>
      <c r="E20" s="75"/>
      <c r="F20" s="75">
        <v>420</v>
      </c>
      <c r="G20" s="75">
        <v>420</v>
      </c>
      <c r="H20" s="75">
        <v>420</v>
      </c>
      <c r="I20" s="75">
        <v>420</v>
      </c>
      <c r="J20" s="75">
        <v>105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1:16" ht="11.25">
      <c r="A21" s="11"/>
      <c r="B21" s="5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1.25">
      <c r="A22" s="11"/>
      <c r="B22" s="58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24.75" customHeight="1">
      <c r="A23" s="20">
        <v>8</v>
      </c>
      <c r="B23" s="37" t="s">
        <v>93</v>
      </c>
      <c r="C23" s="86">
        <f aca="true" t="shared" si="0" ref="C23:P23">SUM(C11:C21)</f>
        <v>4200</v>
      </c>
      <c r="D23" s="86">
        <f t="shared" si="0"/>
        <v>2415</v>
      </c>
      <c r="E23" s="86">
        <f t="shared" si="0"/>
        <v>0</v>
      </c>
      <c r="F23" s="86">
        <f t="shared" si="0"/>
        <v>420</v>
      </c>
      <c r="G23" s="86">
        <f t="shared" si="0"/>
        <v>420</v>
      </c>
      <c r="H23" s="86">
        <f t="shared" si="0"/>
        <v>420</v>
      </c>
      <c r="I23" s="86">
        <f t="shared" si="0"/>
        <v>420</v>
      </c>
      <c r="J23" s="86">
        <f t="shared" si="0"/>
        <v>105</v>
      </c>
      <c r="K23" s="86">
        <f t="shared" si="0"/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</row>
    <row r="24" spans="3:16" ht="11.25">
      <c r="C24" s="87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ht="24.75" customHeight="1"/>
    <row r="26" spans="3:16" ht="11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3:16" ht="11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3:16" ht="11.25"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3:16" ht="11.25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3:16" ht="11.25"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3:16" ht="11.25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3:16" ht="11.25"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3:16" ht="11.25"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16" ht="11.2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3:16" ht="11.25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3:16" ht="11.2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3:16" ht="11.25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3:16" ht="11.25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3:16" ht="11.25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3:16" ht="11.25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3:16" ht="11.25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3:16" ht="11.2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3:16" ht="11.2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3:16" ht="11.25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3:16" ht="11.25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3:16" ht="11.25"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3:16" ht="11.25"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3:16" ht="11.25"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3:16" ht="11.25"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3:16" ht="11.25"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3:16" ht="11.25"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3:16" ht="11.25"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3:16" ht="11.25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3:16" ht="11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3:16" ht="11.25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3:16" ht="11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3:16" ht="11.25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3:16" ht="11.2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3:16" ht="11.2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</sheetData>
  <sheetProtection/>
  <mergeCells count="11">
    <mergeCell ref="E7:E8"/>
    <mergeCell ref="F7:F8"/>
    <mergeCell ref="A3:P3"/>
    <mergeCell ref="O4:P4"/>
    <mergeCell ref="A1:P1"/>
    <mergeCell ref="D6:P6"/>
    <mergeCell ref="G8:P8"/>
    <mergeCell ref="A6:A8"/>
    <mergeCell ref="B6:B8"/>
    <mergeCell ref="C6:C8"/>
    <mergeCell ref="D7:D8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8.7109375" style="0" customWidth="1"/>
    <col min="4" max="4" width="4.7109375" style="0" customWidth="1"/>
    <col min="5" max="5" width="25.7109375" style="0" customWidth="1"/>
    <col min="6" max="6" width="8.7109375" style="0" customWidth="1"/>
  </cols>
  <sheetData>
    <row r="1" ht="15" customHeight="1">
      <c r="E1" s="158"/>
    </row>
    <row r="2" spans="1:3" ht="15" customHeight="1">
      <c r="A2" t="s">
        <v>281</v>
      </c>
      <c r="C2" s="344" t="s">
        <v>630</v>
      </c>
    </row>
    <row r="3" spans="1:6" s="158" customFormat="1" ht="15" customHeight="1">
      <c r="A3" s="361" t="s">
        <v>282</v>
      </c>
      <c r="B3" s="361"/>
      <c r="C3" s="361"/>
      <c r="D3" s="361"/>
      <c r="E3" s="361"/>
      <c r="F3" s="361"/>
    </row>
    <row r="4" s="158" customFormat="1" ht="15" customHeight="1">
      <c r="B4" s="158" t="s">
        <v>573</v>
      </c>
    </row>
    <row r="5" spans="1:6" ht="15" customHeight="1">
      <c r="A5" s="140" t="s">
        <v>281</v>
      </c>
      <c r="B5" s="140" t="s">
        <v>107</v>
      </c>
      <c r="C5" s="140" t="s">
        <v>108</v>
      </c>
      <c r="D5" s="140"/>
      <c r="E5" s="140" t="s">
        <v>109</v>
      </c>
      <c r="F5" s="140" t="s">
        <v>110</v>
      </c>
    </row>
    <row r="6" spans="1:6" s="158" customFormat="1" ht="15" customHeight="1">
      <c r="A6" s="179" t="s">
        <v>283</v>
      </c>
      <c r="B6" s="168" t="s">
        <v>284</v>
      </c>
      <c r="C6" s="169" t="s">
        <v>285</v>
      </c>
      <c r="D6" s="168" t="s">
        <v>286</v>
      </c>
      <c r="E6" s="169" t="s">
        <v>287</v>
      </c>
      <c r="F6" s="168" t="s">
        <v>285</v>
      </c>
    </row>
    <row r="7" spans="1:6" s="158" customFormat="1" ht="15" customHeight="1">
      <c r="A7" s="180"/>
      <c r="B7" s="171" t="s">
        <v>288</v>
      </c>
      <c r="C7" s="172"/>
      <c r="D7" s="171"/>
      <c r="E7" s="172"/>
      <c r="F7" s="171"/>
    </row>
    <row r="8" spans="1:6" ht="15" customHeight="1">
      <c r="A8" s="176">
        <v>1</v>
      </c>
      <c r="B8" s="176" t="s">
        <v>289</v>
      </c>
      <c r="C8" s="176">
        <f>SUM(C11,C13,C15)</f>
        <v>0</v>
      </c>
      <c r="D8" s="176">
        <v>1</v>
      </c>
      <c r="E8" s="176" t="s">
        <v>290</v>
      </c>
      <c r="F8" s="176">
        <f>SUM(F11,F13,F15)</f>
        <v>0</v>
      </c>
    </row>
    <row r="9" spans="1:6" ht="15" customHeight="1">
      <c r="A9" s="177"/>
      <c r="B9" s="177"/>
      <c r="C9" s="177"/>
      <c r="D9" s="177"/>
      <c r="E9" s="177" t="s">
        <v>291</v>
      </c>
      <c r="F9" s="177"/>
    </row>
    <row r="10" spans="1:6" ht="15" customHeight="1">
      <c r="A10" s="141" t="s">
        <v>292</v>
      </c>
      <c r="B10" s="141" t="s">
        <v>293</v>
      </c>
      <c r="C10" s="141" t="s">
        <v>294</v>
      </c>
      <c r="D10" s="141" t="s">
        <v>292</v>
      </c>
      <c r="E10" s="141" t="s">
        <v>293</v>
      </c>
      <c r="F10" s="141" t="s">
        <v>294</v>
      </c>
    </row>
    <row r="11" spans="1:6" ht="15" customHeight="1">
      <c r="A11" s="176">
        <v>2</v>
      </c>
      <c r="B11" s="176" t="s">
        <v>295</v>
      </c>
      <c r="C11" s="176">
        <v>0</v>
      </c>
      <c r="D11" s="176">
        <v>2</v>
      </c>
      <c r="E11" s="176" t="s">
        <v>296</v>
      </c>
      <c r="F11" s="176">
        <v>0</v>
      </c>
    </row>
    <row r="12" spans="1:6" ht="15" customHeight="1">
      <c r="A12" s="177"/>
      <c r="B12" s="177"/>
      <c r="C12" s="177"/>
      <c r="D12" s="177"/>
      <c r="E12" s="177" t="s">
        <v>297</v>
      </c>
      <c r="F12" s="177"/>
    </row>
    <row r="13" spans="1:6" ht="15" customHeight="1">
      <c r="A13" s="176">
        <v>3</v>
      </c>
      <c r="B13" s="176" t="s">
        <v>298</v>
      </c>
      <c r="C13" s="176">
        <v>0</v>
      </c>
      <c r="D13" s="176">
        <v>3</v>
      </c>
      <c r="E13" s="176" t="s">
        <v>299</v>
      </c>
      <c r="F13" s="176">
        <v>0</v>
      </c>
    </row>
    <row r="14" spans="1:6" ht="15" customHeight="1">
      <c r="A14" s="178"/>
      <c r="B14" s="177"/>
      <c r="C14" s="177"/>
      <c r="D14" s="178"/>
      <c r="E14" s="177" t="s">
        <v>300</v>
      </c>
      <c r="F14" s="177"/>
    </row>
    <row r="15" spans="1:6" ht="15" customHeight="1">
      <c r="A15" s="176">
        <v>4</v>
      </c>
      <c r="B15" s="181" t="s">
        <v>301</v>
      </c>
      <c r="C15" s="176">
        <v>0</v>
      </c>
      <c r="D15" s="176">
        <v>4</v>
      </c>
      <c r="E15" s="176" t="s">
        <v>302</v>
      </c>
      <c r="F15" s="176">
        <v>0</v>
      </c>
    </row>
    <row r="16" spans="1:6" ht="15" customHeight="1">
      <c r="A16" s="178"/>
      <c r="B16" s="182" t="s">
        <v>303</v>
      </c>
      <c r="C16" s="178"/>
      <c r="D16" s="178"/>
      <c r="E16" s="178" t="s">
        <v>304</v>
      </c>
      <c r="F16" s="178"/>
    </row>
    <row r="17" spans="1:6" ht="15" customHeight="1">
      <c r="A17" s="177"/>
      <c r="B17" s="183" t="s">
        <v>305</v>
      </c>
      <c r="C17" s="177"/>
      <c r="D17" s="177"/>
      <c r="E17" s="177" t="s">
        <v>306</v>
      </c>
      <c r="F17" s="177"/>
    </row>
    <row r="18" spans="1:6" ht="15" customHeight="1">
      <c r="A18" s="176">
        <v>5</v>
      </c>
      <c r="B18" s="176" t="s">
        <v>307</v>
      </c>
      <c r="C18" s="176"/>
      <c r="D18" s="176">
        <v>5</v>
      </c>
      <c r="E18" s="176" t="s">
        <v>308</v>
      </c>
      <c r="F18" s="176">
        <v>0</v>
      </c>
    </row>
    <row r="19" spans="1:6" ht="15" customHeight="1">
      <c r="A19" s="177" t="s">
        <v>281</v>
      </c>
      <c r="B19" s="177" t="s">
        <v>309</v>
      </c>
      <c r="C19" s="177"/>
      <c r="D19" s="177" t="s">
        <v>281</v>
      </c>
      <c r="E19" s="177" t="s">
        <v>310</v>
      </c>
      <c r="F19" s="177"/>
    </row>
    <row r="20" spans="1:6" ht="15" customHeight="1">
      <c r="A20" s="176">
        <v>6</v>
      </c>
      <c r="B20" s="176" t="s">
        <v>311</v>
      </c>
      <c r="C20" s="176">
        <f>SUM(C23,C25)</f>
        <v>1500</v>
      </c>
      <c r="D20" s="176">
        <v>6</v>
      </c>
      <c r="E20" s="176" t="s">
        <v>312</v>
      </c>
      <c r="F20" s="176">
        <v>0</v>
      </c>
    </row>
    <row r="21" spans="1:6" ht="15" customHeight="1">
      <c r="A21" s="177"/>
      <c r="B21" s="177" t="s">
        <v>313</v>
      </c>
      <c r="C21" s="177"/>
      <c r="D21" s="177"/>
      <c r="E21" s="177" t="s">
        <v>310</v>
      </c>
      <c r="F21" s="177"/>
    </row>
    <row r="22" spans="1:6" ht="15" customHeight="1">
      <c r="A22" s="141" t="s">
        <v>281</v>
      </c>
      <c r="B22" s="141" t="s">
        <v>293</v>
      </c>
      <c r="C22" s="141" t="s">
        <v>294</v>
      </c>
      <c r="D22" s="141" t="s">
        <v>281</v>
      </c>
      <c r="E22" s="141" t="s">
        <v>314</v>
      </c>
      <c r="F22" s="141" t="s">
        <v>294</v>
      </c>
    </row>
    <row r="23" spans="1:6" ht="15" customHeight="1">
      <c r="A23" s="176">
        <v>7</v>
      </c>
      <c r="B23" s="176" t="s">
        <v>315</v>
      </c>
      <c r="C23" s="176">
        <v>1500</v>
      </c>
      <c r="D23" s="176">
        <v>7</v>
      </c>
      <c r="E23" s="176" t="s">
        <v>315</v>
      </c>
      <c r="F23" s="176">
        <v>0</v>
      </c>
    </row>
    <row r="24" spans="1:6" ht="15" customHeight="1">
      <c r="A24" s="177"/>
      <c r="B24" s="177" t="s">
        <v>316</v>
      </c>
      <c r="C24" s="177"/>
      <c r="D24" s="177"/>
      <c r="E24" s="177" t="s">
        <v>317</v>
      </c>
      <c r="F24" s="177"/>
    </row>
    <row r="25" spans="1:6" ht="15" customHeight="1">
      <c r="A25" s="176">
        <v>8</v>
      </c>
      <c r="B25" s="176" t="s">
        <v>318</v>
      </c>
      <c r="C25" s="176">
        <v>0</v>
      </c>
      <c r="D25" s="176">
        <v>8</v>
      </c>
      <c r="E25" s="176" t="s">
        <v>318</v>
      </c>
      <c r="F25" s="176" t="s">
        <v>281</v>
      </c>
    </row>
    <row r="26" spans="1:6" ht="15" customHeight="1">
      <c r="A26" s="177" t="s">
        <v>281</v>
      </c>
      <c r="B26" s="177" t="s">
        <v>319</v>
      </c>
      <c r="C26" s="177" t="s">
        <v>281</v>
      </c>
      <c r="D26" s="177" t="s">
        <v>281</v>
      </c>
      <c r="E26" s="177" t="s">
        <v>320</v>
      </c>
      <c r="F26" s="177" t="s">
        <v>281</v>
      </c>
    </row>
    <row r="27" spans="1:6" ht="15" customHeight="1">
      <c r="A27" s="176">
        <v>9</v>
      </c>
      <c r="B27" s="176"/>
      <c r="C27" s="176"/>
      <c r="D27" s="176">
        <v>9</v>
      </c>
      <c r="E27" s="176" t="s">
        <v>321</v>
      </c>
      <c r="F27" s="176"/>
    </row>
    <row r="28" spans="1:6" ht="15" customHeight="1">
      <c r="A28" s="177"/>
      <c r="B28" s="177"/>
      <c r="C28" s="177"/>
      <c r="D28" s="177"/>
      <c r="E28" s="177" t="s">
        <v>322</v>
      </c>
      <c r="F28" s="177"/>
    </row>
    <row r="29" spans="1:6" ht="15" customHeight="1">
      <c r="A29" s="176">
        <v>10</v>
      </c>
      <c r="B29" s="176" t="s">
        <v>323</v>
      </c>
      <c r="C29" s="176">
        <f>SUM(C32)</f>
        <v>119776</v>
      </c>
      <c r="D29" s="176">
        <v>10</v>
      </c>
      <c r="E29" s="176" t="s">
        <v>324</v>
      </c>
      <c r="F29" s="176">
        <f>SUM(F32)</f>
        <v>13776</v>
      </c>
    </row>
    <row r="30" spans="1:6" ht="15" customHeight="1">
      <c r="A30" s="177"/>
      <c r="B30" s="177"/>
      <c r="C30" s="177"/>
      <c r="D30" s="177"/>
      <c r="E30" s="177" t="s">
        <v>325</v>
      </c>
      <c r="F30" s="177"/>
    </row>
    <row r="31" spans="1:6" ht="15" customHeight="1">
      <c r="A31" s="176" t="s">
        <v>281</v>
      </c>
      <c r="B31" s="176" t="s">
        <v>293</v>
      </c>
      <c r="C31" s="176" t="s">
        <v>294</v>
      </c>
      <c r="D31" s="176" t="s">
        <v>281</v>
      </c>
      <c r="E31" s="176" t="s">
        <v>293</v>
      </c>
      <c r="F31" s="176" t="s">
        <v>294</v>
      </c>
    </row>
    <row r="32" spans="1:6" ht="15" customHeight="1">
      <c r="A32" s="141">
        <v>11</v>
      </c>
      <c r="B32" s="141" t="s">
        <v>326</v>
      </c>
      <c r="C32" s="141">
        <f>SUM(C33:C36)</f>
        <v>119776</v>
      </c>
      <c r="D32" s="141">
        <v>11</v>
      </c>
      <c r="E32" s="141" t="s">
        <v>327</v>
      </c>
      <c r="F32" s="141">
        <f>SUM(F33:F36)</f>
        <v>13776</v>
      </c>
    </row>
    <row r="33" spans="1:6" ht="15" customHeight="1">
      <c r="A33" s="141">
        <v>12</v>
      </c>
      <c r="B33" s="141" t="s">
        <v>328</v>
      </c>
      <c r="C33" s="141">
        <v>4500</v>
      </c>
      <c r="D33" s="141">
        <v>12</v>
      </c>
      <c r="E33" s="141" t="s">
        <v>329</v>
      </c>
      <c r="F33" s="141"/>
    </row>
    <row r="34" spans="1:6" ht="15" customHeight="1">
      <c r="A34" s="141">
        <v>13</v>
      </c>
      <c r="B34" s="141" t="s">
        <v>330</v>
      </c>
      <c r="C34" s="141">
        <v>66721</v>
      </c>
      <c r="D34" s="141">
        <v>13</v>
      </c>
      <c r="E34" s="141" t="s">
        <v>331</v>
      </c>
      <c r="F34" s="141">
        <v>11721</v>
      </c>
    </row>
    <row r="35" spans="1:6" ht="15" customHeight="1">
      <c r="A35" s="141">
        <v>14</v>
      </c>
      <c r="B35" s="141" t="s">
        <v>332</v>
      </c>
      <c r="C35" s="141">
        <v>18555</v>
      </c>
      <c r="D35" s="141">
        <v>14</v>
      </c>
      <c r="E35" s="141" t="s">
        <v>333</v>
      </c>
      <c r="F35" s="141">
        <v>2055</v>
      </c>
    </row>
    <row r="36" spans="1:6" ht="15" customHeight="1">
      <c r="A36" s="141">
        <v>15</v>
      </c>
      <c r="B36" s="141" t="s">
        <v>334</v>
      </c>
      <c r="C36" s="141">
        <v>30000</v>
      </c>
      <c r="D36" s="141">
        <v>15</v>
      </c>
      <c r="E36" s="141" t="s">
        <v>335</v>
      </c>
      <c r="F36" s="141"/>
    </row>
    <row r="37" spans="1:6" ht="15" customHeight="1">
      <c r="A37" s="176">
        <v>16</v>
      </c>
      <c r="B37" s="176" t="s">
        <v>336</v>
      </c>
      <c r="C37" s="176">
        <f>SUM(C40)</f>
        <v>6000</v>
      </c>
      <c r="D37" s="176">
        <v>16</v>
      </c>
      <c r="E37" s="176" t="s">
        <v>337</v>
      </c>
      <c r="F37" s="176">
        <v>0</v>
      </c>
    </row>
    <row r="38" spans="1:6" ht="15" customHeight="1">
      <c r="A38" s="177"/>
      <c r="B38" s="177"/>
      <c r="C38" s="177"/>
      <c r="D38" s="177"/>
      <c r="E38" s="177" t="s">
        <v>291</v>
      </c>
      <c r="F38" s="177"/>
    </row>
    <row r="39" spans="1:6" ht="15" customHeight="1">
      <c r="A39" s="141" t="s">
        <v>281</v>
      </c>
      <c r="B39" s="141" t="s">
        <v>293</v>
      </c>
      <c r="C39" s="141" t="s">
        <v>294</v>
      </c>
      <c r="D39" s="141" t="s">
        <v>281</v>
      </c>
      <c r="E39" s="141" t="s">
        <v>293</v>
      </c>
      <c r="F39" s="141" t="s">
        <v>281</v>
      </c>
    </row>
    <row r="40" spans="1:6" ht="15" customHeight="1">
      <c r="A40" s="176">
        <v>17</v>
      </c>
      <c r="B40" s="176" t="s">
        <v>338</v>
      </c>
      <c r="C40" s="176">
        <v>6000</v>
      </c>
      <c r="D40" s="176">
        <v>17</v>
      </c>
      <c r="E40" s="176" t="s">
        <v>339</v>
      </c>
      <c r="F40" s="176">
        <v>0</v>
      </c>
    </row>
    <row r="41" spans="1:6" ht="15" customHeight="1">
      <c r="A41" s="177"/>
      <c r="B41" s="177"/>
      <c r="C41" s="177"/>
      <c r="D41" s="177"/>
      <c r="E41" s="177" t="s">
        <v>297</v>
      </c>
      <c r="F41" s="177"/>
    </row>
    <row r="42" spans="1:6" ht="15" customHeight="1">
      <c r="A42" s="176">
        <v>18</v>
      </c>
      <c r="B42" s="176" t="s">
        <v>340</v>
      </c>
      <c r="C42" s="176">
        <v>0</v>
      </c>
      <c r="D42" s="176">
        <v>18</v>
      </c>
      <c r="E42" s="176" t="s">
        <v>341</v>
      </c>
      <c r="F42" s="176">
        <v>0</v>
      </c>
    </row>
    <row r="43" spans="1:6" ht="15" customHeight="1">
      <c r="A43" s="177"/>
      <c r="B43" s="177"/>
      <c r="C43" s="177"/>
      <c r="D43" s="177"/>
      <c r="E43" s="177" t="s">
        <v>291</v>
      </c>
      <c r="F43" s="171"/>
    </row>
    <row r="44" spans="1:3" ht="15" customHeight="1">
      <c r="A44" t="s">
        <v>342</v>
      </c>
      <c r="C44">
        <f>SUM(C8,C18,C20,C29,C37,C42)</f>
        <v>127276</v>
      </c>
    </row>
    <row r="45" ht="15" customHeight="1">
      <c r="A45" t="s">
        <v>343</v>
      </c>
    </row>
    <row r="46" spans="1:5" ht="15" customHeight="1">
      <c r="A46" t="s">
        <v>344</v>
      </c>
      <c r="C46">
        <v>113500</v>
      </c>
      <c r="E46" s="158" t="s">
        <v>345</v>
      </c>
    </row>
    <row r="47" spans="1:6" s="158" customFormat="1" ht="15" customHeight="1">
      <c r="A47" s="158" t="s">
        <v>346</v>
      </c>
      <c r="C47" s="158">
        <f>C44-C46</f>
        <v>13776</v>
      </c>
      <c r="E47" s="158" t="s">
        <v>347</v>
      </c>
      <c r="F47" s="158">
        <f>SUM(F8,F18,F20,F29,F37,F42)</f>
        <v>13776</v>
      </c>
    </row>
    <row r="48" s="158" customFormat="1" ht="15" customHeight="1"/>
    <row r="49" s="158" customFormat="1" ht="15" customHeight="1">
      <c r="A49" s="158" t="s">
        <v>348</v>
      </c>
    </row>
    <row r="50" s="158" customFormat="1" ht="15" customHeight="1">
      <c r="A50" s="158" t="s">
        <v>184</v>
      </c>
    </row>
    <row r="51" ht="12.75" customHeight="1">
      <c r="A51" t="s">
        <v>281</v>
      </c>
    </row>
    <row r="52" ht="12.75" customHeight="1"/>
    <row r="53" ht="12.75" customHeight="1"/>
    <row r="54" s="158" customFormat="1" ht="12.75" customHeight="1">
      <c r="A54" s="158" t="s">
        <v>349</v>
      </c>
    </row>
    <row r="55" ht="12.75" customHeight="1">
      <c r="A55" t="s">
        <v>350</v>
      </c>
    </row>
    <row r="56" ht="12.75" customHeight="1">
      <c r="A56" t="s">
        <v>351</v>
      </c>
    </row>
    <row r="57" ht="12.75" customHeight="1">
      <c r="A57" t="s">
        <v>352</v>
      </c>
    </row>
    <row r="58" spans="1:5" ht="12.75" customHeight="1">
      <c r="A58" t="s">
        <v>353</v>
      </c>
      <c r="E58" s="184">
        <v>0</v>
      </c>
    </row>
    <row r="59" ht="12.75" customHeight="1">
      <c r="A59" t="s">
        <v>354</v>
      </c>
    </row>
    <row r="60" ht="12.75" customHeight="1">
      <c r="A60" t="s">
        <v>355</v>
      </c>
    </row>
    <row r="61" ht="12.75" customHeight="1">
      <c r="A61" t="s">
        <v>356</v>
      </c>
    </row>
    <row r="62" ht="12.75" customHeight="1">
      <c r="A62" t="s">
        <v>357</v>
      </c>
    </row>
    <row r="63" ht="12.75" customHeight="1">
      <c r="A63" t="s">
        <v>358</v>
      </c>
    </row>
    <row r="64" spans="1:5" ht="12.75" customHeight="1">
      <c r="A64" t="s">
        <v>571</v>
      </c>
      <c r="E64">
        <v>11721000</v>
      </c>
    </row>
    <row r="65" ht="12.75" customHeight="1"/>
    <row r="66" ht="12.75" customHeight="1">
      <c r="A66" t="s">
        <v>359</v>
      </c>
    </row>
    <row r="67" ht="12.75" customHeight="1"/>
    <row r="68" spans="1:5" s="185" customFormat="1" ht="12.75" customHeight="1">
      <c r="A68" s="185" t="s">
        <v>372</v>
      </c>
      <c r="E68" s="185">
        <f>SUM(E64)</f>
        <v>11721000</v>
      </c>
    </row>
    <row r="69" ht="12.75" customHeight="1">
      <c r="A69" t="s">
        <v>572</v>
      </c>
    </row>
    <row r="70" ht="12.75" customHeight="1">
      <c r="A70" t="s">
        <v>360</v>
      </c>
    </row>
    <row r="71" s="158" customFormat="1" ht="12.75" customHeight="1">
      <c r="A71" s="158" t="s">
        <v>361</v>
      </c>
    </row>
    <row r="72" ht="12.75" customHeight="1">
      <c r="A72" t="s">
        <v>362</v>
      </c>
    </row>
    <row r="73" ht="12.75" customHeight="1">
      <c r="A73" t="s">
        <v>363</v>
      </c>
    </row>
    <row r="74" ht="12.75" customHeight="1">
      <c r="A74" t="s">
        <v>364</v>
      </c>
    </row>
    <row r="75" ht="12.75" customHeight="1">
      <c r="A75" t="s">
        <v>365</v>
      </c>
    </row>
    <row r="76" ht="12.75" customHeight="1">
      <c r="A76" t="s">
        <v>366</v>
      </c>
    </row>
    <row r="77" ht="12.75" customHeight="1"/>
    <row r="78" ht="12.75" customHeight="1">
      <c r="A78" t="s">
        <v>367</v>
      </c>
    </row>
    <row r="79" ht="12.75" customHeight="1">
      <c r="A79" t="s">
        <v>368</v>
      </c>
    </row>
    <row r="80" ht="12.75" customHeight="1">
      <c r="A80" t="s">
        <v>369</v>
      </c>
    </row>
    <row r="81" ht="12.75" customHeight="1">
      <c r="A81" t="s">
        <v>370</v>
      </c>
    </row>
    <row r="82" spans="1:5" ht="12.75" customHeight="1">
      <c r="A82" t="s">
        <v>373</v>
      </c>
      <c r="E82">
        <v>2055000</v>
      </c>
    </row>
    <row r="83" ht="12.75" customHeight="1"/>
    <row r="84" ht="12.75" customHeight="1"/>
    <row r="85" ht="12.75" customHeight="1"/>
    <row r="86" spans="1:5" s="185" customFormat="1" ht="12.75" customHeight="1">
      <c r="A86" s="185" t="s">
        <v>375</v>
      </c>
      <c r="E86" s="185">
        <f>SUM(E82)</f>
        <v>2055000</v>
      </c>
    </row>
    <row r="87" ht="12.75" customHeight="1">
      <c r="A87" t="s">
        <v>374</v>
      </c>
    </row>
    <row r="88" ht="12.75" customHeight="1"/>
    <row r="89" ht="12.75" customHeight="1">
      <c r="A89" t="s">
        <v>371</v>
      </c>
    </row>
    <row r="90" ht="12.75" customHeight="1">
      <c r="A90" t="s">
        <v>281</v>
      </c>
    </row>
  </sheetData>
  <sheetProtection/>
  <mergeCells count="1">
    <mergeCell ref="A3:F3"/>
  </mergeCells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8515625" style="0" customWidth="1"/>
    <col min="2" max="2" width="35.140625" style="0" customWidth="1"/>
    <col min="3" max="3" width="16.140625" style="0" customWidth="1"/>
    <col min="4" max="4" width="16.57421875" style="0" customWidth="1"/>
  </cols>
  <sheetData>
    <row r="2" spans="1:9" ht="12.75">
      <c r="A2" s="358" t="s">
        <v>611</v>
      </c>
      <c r="B2" s="359"/>
      <c r="C2" s="359"/>
      <c r="D2" s="359"/>
      <c r="E2" s="212"/>
      <c r="F2" s="212"/>
      <c r="G2" s="212"/>
      <c r="H2" s="212"/>
      <c r="I2" s="212"/>
    </row>
    <row r="4" spans="1:9" ht="12.75">
      <c r="A4" s="356" t="s">
        <v>437</v>
      </c>
      <c r="B4" s="356"/>
      <c r="C4" s="356"/>
      <c r="D4" s="356"/>
      <c r="E4" s="212"/>
      <c r="F4" s="212"/>
      <c r="G4" s="212"/>
      <c r="H4" s="212"/>
      <c r="I4" s="212"/>
    </row>
    <row r="5" spans="1:9" ht="28.5" customHeight="1">
      <c r="A5" s="357" t="s">
        <v>451</v>
      </c>
      <c r="B5" s="357"/>
      <c r="C5" s="357"/>
      <c r="D5" s="357"/>
      <c r="E5" s="139"/>
      <c r="F5" s="139"/>
      <c r="G5" s="139"/>
      <c r="H5" s="139"/>
      <c r="I5" s="139"/>
    </row>
    <row r="6" spans="2:9" ht="28.5" customHeight="1">
      <c r="B6" s="211"/>
      <c r="C6" s="211"/>
      <c r="D6" s="211" t="s">
        <v>452</v>
      </c>
      <c r="E6" s="139"/>
      <c r="F6" s="139"/>
      <c r="G6" s="139"/>
      <c r="H6" s="139"/>
      <c r="I6" s="139"/>
    </row>
    <row r="7" spans="1:9" s="167" customFormat="1" ht="12.75" customHeight="1">
      <c r="A7" s="140" t="s">
        <v>107</v>
      </c>
      <c r="B7" s="143" t="s">
        <v>108</v>
      </c>
      <c r="C7" s="143" t="s">
        <v>109</v>
      </c>
      <c r="D7" s="143" t="s">
        <v>110</v>
      </c>
      <c r="E7" s="211"/>
      <c r="F7" s="211"/>
      <c r="G7" s="211"/>
      <c r="H7" s="211"/>
      <c r="I7" s="211"/>
    </row>
    <row r="8" spans="1:4" s="139" customFormat="1" ht="45" customHeight="1">
      <c r="A8" s="142" t="s">
        <v>94</v>
      </c>
      <c r="B8" s="142" t="s">
        <v>444</v>
      </c>
      <c r="C8" s="143" t="s">
        <v>453</v>
      </c>
      <c r="D8" s="143" t="s">
        <v>454</v>
      </c>
    </row>
    <row r="9" spans="1:4" ht="12.75">
      <c r="A9" s="213"/>
      <c r="B9" s="176"/>
      <c r="C9" s="176"/>
      <c r="D9" s="176"/>
    </row>
    <row r="10" spans="1:4" ht="12.75">
      <c r="A10" s="214">
        <v>1</v>
      </c>
      <c r="B10" s="178" t="s">
        <v>455</v>
      </c>
      <c r="C10" s="178">
        <v>0</v>
      </c>
      <c r="D10" s="178">
        <v>0</v>
      </c>
    </row>
    <row r="11" spans="1:4" ht="12.75">
      <c r="A11" s="214"/>
      <c r="B11" s="178"/>
      <c r="C11" s="178"/>
      <c r="D11" s="178"/>
    </row>
    <row r="12" spans="1:4" s="215" customFormat="1" ht="24.75" customHeight="1">
      <c r="A12" s="144">
        <v>3</v>
      </c>
      <c r="B12" s="216" t="s">
        <v>93</v>
      </c>
      <c r="C12" s="216">
        <f>SUM(C10:C11)</f>
        <v>0</v>
      </c>
      <c r="D12" s="216">
        <f>SUM(D10:D11)</f>
        <v>0</v>
      </c>
    </row>
  </sheetData>
  <sheetProtection/>
  <mergeCells count="3"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" sqref="B1:E1"/>
    </sheetView>
  </sheetViews>
  <sheetFormatPr defaultColWidth="9.140625" defaultRowHeight="19.5" customHeight="1"/>
  <cols>
    <col min="1" max="1" width="37.00390625" style="341" customWidth="1"/>
    <col min="2" max="2" width="12.57421875" style="341" customWidth="1"/>
    <col min="3" max="3" width="12.00390625" style="341" customWidth="1"/>
    <col min="4" max="4" width="12.421875" style="341" customWidth="1"/>
    <col min="5" max="5" width="12.28125" style="341" customWidth="1"/>
    <col min="6" max="6" width="10.7109375" style="341" customWidth="1"/>
  </cols>
  <sheetData>
    <row r="1" spans="1:8" ht="15.75" customHeight="1">
      <c r="A1"/>
      <c r="B1" s="358" t="s">
        <v>612</v>
      </c>
      <c r="C1" s="359"/>
      <c r="D1" s="359"/>
      <c r="E1" s="359"/>
      <c r="F1" s="158"/>
      <c r="H1" s="158"/>
    </row>
    <row r="2" spans="1:6" ht="15.75" customHeight="1">
      <c r="A2"/>
      <c r="B2"/>
      <c r="C2" s="217"/>
      <c r="D2" s="217"/>
      <c r="E2" s="217"/>
      <c r="F2" s="217"/>
    </row>
    <row r="3" spans="1:7" ht="15.75" customHeight="1">
      <c r="A3" s="360" t="s">
        <v>574</v>
      </c>
      <c r="B3" s="360"/>
      <c r="C3" s="360"/>
      <c r="D3" s="360"/>
      <c r="E3" s="360"/>
      <c r="F3" s="158"/>
      <c r="G3" s="158"/>
    </row>
    <row r="4" spans="1:7" ht="15.75" customHeight="1">
      <c r="A4" s="361" t="s">
        <v>602</v>
      </c>
      <c r="B4" s="361"/>
      <c r="C4" s="361"/>
      <c r="D4" s="361"/>
      <c r="E4" s="361"/>
      <c r="F4" s="158"/>
      <c r="G4" s="158"/>
    </row>
    <row r="5" spans="1:6" ht="15.75" customHeight="1">
      <c r="A5"/>
      <c r="B5"/>
      <c r="C5"/>
      <c r="D5"/>
      <c r="E5"/>
      <c r="F5"/>
    </row>
    <row r="6" spans="1:9" ht="15.75" customHeight="1">
      <c r="A6" s="158" t="s">
        <v>575</v>
      </c>
      <c r="B6" s="158"/>
      <c r="C6" s="158"/>
      <c r="D6" s="158"/>
      <c r="E6" s="158"/>
      <c r="F6" s="158"/>
      <c r="G6" s="158"/>
      <c r="H6" s="158"/>
      <c r="I6" s="158"/>
    </row>
    <row r="7" spans="1:5" s="158" customFormat="1" ht="15.75" customHeight="1">
      <c r="A7" s="161" t="s">
        <v>576</v>
      </c>
      <c r="B7" s="161" t="s">
        <v>603</v>
      </c>
      <c r="C7" s="161" t="s">
        <v>604</v>
      </c>
      <c r="D7" s="161" t="s">
        <v>605</v>
      </c>
      <c r="E7" s="161" t="s">
        <v>606</v>
      </c>
    </row>
    <row r="8" spans="1:6" ht="15.75" customHeight="1">
      <c r="A8" s="339" t="s">
        <v>385</v>
      </c>
      <c r="B8" s="141">
        <v>28757</v>
      </c>
      <c r="C8" s="141">
        <v>28000</v>
      </c>
      <c r="D8" s="141">
        <v>29000</v>
      </c>
      <c r="E8" s="141">
        <v>29000</v>
      </c>
      <c r="F8"/>
    </row>
    <row r="9" spans="1:6" ht="15.75" customHeight="1">
      <c r="A9" s="141" t="s">
        <v>577</v>
      </c>
      <c r="B9" s="141">
        <v>113500</v>
      </c>
      <c r="C9" s="141">
        <v>113500</v>
      </c>
      <c r="D9" s="141">
        <v>113500</v>
      </c>
      <c r="E9" s="141">
        <v>113500</v>
      </c>
      <c r="F9"/>
    </row>
    <row r="10" spans="1:5" ht="15.75" customHeight="1">
      <c r="A10" s="340" t="s">
        <v>64</v>
      </c>
      <c r="B10" s="340">
        <v>134321</v>
      </c>
      <c r="C10" s="340">
        <v>140000</v>
      </c>
      <c r="D10" s="340">
        <v>140000</v>
      </c>
      <c r="E10" s="340">
        <v>138000</v>
      </c>
    </row>
    <row r="11" spans="1:5" ht="15.75" customHeight="1">
      <c r="A11" s="340" t="s">
        <v>67</v>
      </c>
      <c r="B11" s="340">
        <v>40150</v>
      </c>
      <c r="C11" s="340">
        <v>38000</v>
      </c>
      <c r="D11" s="340">
        <v>39000</v>
      </c>
      <c r="E11" s="340">
        <v>40000</v>
      </c>
    </row>
    <row r="12" spans="1:5" ht="15.75" customHeight="1">
      <c r="A12" s="340" t="s">
        <v>578</v>
      </c>
      <c r="B12" s="340">
        <v>0</v>
      </c>
      <c r="C12" s="340">
        <v>0</v>
      </c>
      <c r="D12" s="340">
        <v>0</v>
      </c>
      <c r="E12" s="340">
        <v>0</v>
      </c>
    </row>
    <row r="13" spans="1:5" ht="15.75" customHeight="1">
      <c r="A13" s="340" t="s">
        <v>455</v>
      </c>
      <c r="B13" s="340">
        <v>0</v>
      </c>
      <c r="C13" s="340">
        <v>0</v>
      </c>
      <c r="D13" s="340">
        <v>0</v>
      </c>
      <c r="E13" s="340">
        <v>0</v>
      </c>
    </row>
    <row r="14" spans="1:5" ht="15.75" customHeight="1">
      <c r="A14" s="340" t="s">
        <v>607</v>
      </c>
      <c r="B14" s="340">
        <v>6312</v>
      </c>
      <c r="C14" s="340">
        <v>0</v>
      </c>
      <c r="D14" s="340">
        <v>0</v>
      </c>
      <c r="E14" s="340">
        <v>0</v>
      </c>
    </row>
    <row r="15" spans="1:5" ht="15.75" customHeight="1">
      <c r="A15" s="340" t="s">
        <v>579</v>
      </c>
      <c r="B15" s="340">
        <v>6987</v>
      </c>
      <c r="C15" s="340">
        <v>5000</v>
      </c>
      <c r="D15" s="340">
        <v>6000</v>
      </c>
      <c r="E15" s="340">
        <v>5000</v>
      </c>
    </row>
    <row r="16" spans="1:6" s="158" customFormat="1" ht="15.75" customHeight="1">
      <c r="A16" s="342" t="s">
        <v>580</v>
      </c>
      <c r="B16" s="342">
        <f>SUM(B8:B15)</f>
        <v>330027</v>
      </c>
      <c r="C16" s="342">
        <f>SUM(C8:C15)</f>
        <v>324500</v>
      </c>
      <c r="D16" s="342">
        <f>SUM(D8:D15)</f>
        <v>327500</v>
      </c>
      <c r="E16" s="342">
        <f>SUM(E8:E15)</f>
        <v>325500</v>
      </c>
      <c r="F16" s="343"/>
    </row>
    <row r="17" spans="1:5" ht="15.75" customHeight="1">
      <c r="A17" s="340" t="s">
        <v>581</v>
      </c>
      <c r="B17" s="340">
        <v>98619</v>
      </c>
      <c r="C17" s="340">
        <v>104000</v>
      </c>
      <c r="D17" s="340">
        <v>104000</v>
      </c>
      <c r="E17" s="340">
        <v>104000</v>
      </c>
    </row>
    <row r="18" spans="1:5" ht="15.75" customHeight="1">
      <c r="A18" s="340" t="s">
        <v>386</v>
      </c>
      <c r="B18" s="340">
        <v>25815</v>
      </c>
      <c r="C18" s="340">
        <v>28000</v>
      </c>
      <c r="D18" s="340">
        <v>28000</v>
      </c>
      <c r="E18" s="340">
        <v>28000</v>
      </c>
    </row>
    <row r="19" spans="1:5" ht="15.75" customHeight="1">
      <c r="A19" s="340" t="s">
        <v>582</v>
      </c>
      <c r="B19" s="340">
        <v>110191</v>
      </c>
      <c r="C19" s="340">
        <v>100000</v>
      </c>
      <c r="D19" s="340">
        <v>105000</v>
      </c>
      <c r="E19" s="340">
        <v>105000</v>
      </c>
    </row>
    <row r="20" spans="1:5" ht="15.75" customHeight="1">
      <c r="A20" s="340" t="s">
        <v>398</v>
      </c>
      <c r="B20" s="340">
        <v>45733</v>
      </c>
      <c r="C20" s="340">
        <v>47000</v>
      </c>
      <c r="D20" s="340">
        <v>48000</v>
      </c>
      <c r="E20" s="340">
        <v>48000</v>
      </c>
    </row>
    <row r="21" spans="1:5" ht="15.75" customHeight="1">
      <c r="A21" s="340" t="s">
        <v>583</v>
      </c>
      <c r="B21" s="340">
        <v>14123</v>
      </c>
      <c r="C21" s="340">
        <v>15000</v>
      </c>
      <c r="D21" s="340">
        <v>14000</v>
      </c>
      <c r="E21" s="340">
        <v>13000</v>
      </c>
    </row>
    <row r="22" spans="1:5" ht="15.75" customHeight="1">
      <c r="A22" s="340" t="s">
        <v>584</v>
      </c>
      <c r="B22" s="340">
        <v>15167</v>
      </c>
      <c r="C22" s="340">
        <v>16000</v>
      </c>
      <c r="D22" s="340">
        <v>17000</v>
      </c>
      <c r="E22" s="340">
        <v>18000</v>
      </c>
    </row>
    <row r="23" spans="1:5" ht="15.75" customHeight="1">
      <c r="A23" s="340" t="s">
        <v>585</v>
      </c>
      <c r="B23" s="340">
        <v>0</v>
      </c>
      <c r="C23" s="340">
        <v>0</v>
      </c>
      <c r="D23" s="340">
        <v>0</v>
      </c>
      <c r="E23" s="340">
        <v>0</v>
      </c>
    </row>
    <row r="24" spans="1:5" ht="15.75" customHeight="1">
      <c r="A24" s="340" t="s">
        <v>608</v>
      </c>
      <c r="B24" s="340">
        <v>6266</v>
      </c>
      <c r="C24" s="340">
        <v>0</v>
      </c>
      <c r="D24" s="340">
        <v>0</v>
      </c>
      <c r="E24" s="340">
        <v>0</v>
      </c>
    </row>
    <row r="25" spans="1:5" ht="15.75" customHeight="1">
      <c r="A25" s="340" t="s">
        <v>586</v>
      </c>
      <c r="B25" s="340">
        <v>10300</v>
      </c>
      <c r="C25" s="340">
        <v>5000</v>
      </c>
      <c r="D25" s="340">
        <v>4000</v>
      </c>
      <c r="E25" s="340">
        <v>4330</v>
      </c>
    </row>
    <row r="26" spans="1:6" s="158" customFormat="1" ht="15.75" customHeight="1">
      <c r="A26" s="342" t="s">
        <v>587</v>
      </c>
      <c r="B26" s="342">
        <f>SUM(B17:B25)</f>
        <v>326214</v>
      </c>
      <c r="C26" s="342">
        <f>SUM(C17:C25)</f>
        <v>315000</v>
      </c>
      <c r="D26" s="342">
        <f>SUM(D17:D25)</f>
        <v>320000</v>
      </c>
      <c r="E26" s="342">
        <f>SUM(E17:E25)</f>
        <v>320330</v>
      </c>
      <c r="F26" s="343"/>
    </row>
    <row r="27" ht="15.75" customHeight="1"/>
    <row r="28" ht="15.75" customHeight="1">
      <c r="A28" s="343" t="s">
        <v>588</v>
      </c>
    </row>
    <row r="29" spans="1:5" ht="15.75" customHeight="1">
      <c r="A29" s="164" t="s">
        <v>576</v>
      </c>
      <c r="B29" s="161" t="s">
        <v>603</v>
      </c>
      <c r="C29" s="161" t="s">
        <v>604</v>
      </c>
      <c r="D29" s="161" t="s">
        <v>605</v>
      </c>
      <c r="E29" s="161" t="s">
        <v>606</v>
      </c>
    </row>
    <row r="30" spans="1:5" ht="15.75" customHeight="1">
      <c r="A30" s="340" t="s">
        <v>589</v>
      </c>
      <c r="B30" s="340">
        <v>3552</v>
      </c>
      <c r="C30" s="340">
        <v>0</v>
      </c>
      <c r="D30" s="340">
        <v>0</v>
      </c>
      <c r="E30" s="340">
        <v>0</v>
      </c>
    </row>
    <row r="31" spans="1:5" ht="15.75" customHeight="1">
      <c r="A31" s="340" t="s">
        <v>176</v>
      </c>
      <c r="B31" s="340">
        <v>183179</v>
      </c>
      <c r="C31" s="340">
        <v>50000</v>
      </c>
      <c r="D31" s="340">
        <v>30000</v>
      </c>
      <c r="E31" s="340">
        <v>30000</v>
      </c>
    </row>
    <row r="32" spans="1:5" ht="15.75" customHeight="1">
      <c r="A32" s="340" t="s">
        <v>590</v>
      </c>
      <c r="B32" s="340">
        <v>100</v>
      </c>
      <c r="C32" s="340">
        <v>100</v>
      </c>
      <c r="D32" s="340">
        <v>100</v>
      </c>
      <c r="E32" s="340">
        <v>100</v>
      </c>
    </row>
    <row r="33" spans="1:5" ht="15.75" customHeight="1">
      <c r="A33" s="340" t="s">
        <v>196</v>
      </c>
      <c r="B33" s="340">
        <v>12999</v>
      </c>
      <c r="C33" s="340">
        <v>0</v>
      </c>
      <c r="D33" s="340">
        <v>0</v>
      </c>
      <c r="E33" s="340">
        <v>0</v>
      </c>
    </row>
    <row r="34" spans="1:5" ht="15.75" customHeight="1">
      <c r="A34" s="340" t="s">
        <v>591</v>
      </c>
      <c r="B34" s="340">
        <v>299071</v>
      </c>
      <c r="C34" s="340">
        <v>20000</v>
      </c>
      <c r="D34" s="340">
        <v>20000</v>
      </c>
      <c r="E34" s="340">
        <v>20000</v>
      </c>
    </row>
    <row r="35" spans="1:6" s="158" customFormat="1" ht="15.75" customHeight="1">
      <c r="A35" s="342" t="s">
        <v>592</v>
      </c>
      <c r="B35" s="342">
        <f>SUM(B30:B34)</f>
        <v>498901</v>
      </c>
      <c r="C35" s="342">
        <f>SUM(C30:C34)</f>
        <v>70100</v>
      </c>
      <c r="D35" s="342">
        <f>SUM(D30:D34)</f>
        <v>50100</v>
      </c>
      <c r="E35" s="342">
        <f>SUM(E30:E34)</f>
        <v>50100</v>
      </c>
      <c r="F35" s="343"/>
    </row>
    <row r="36" spans="1:5" ht="15.75" customHeight="1">
      <c r="A36" s="340" t="s">
        <v>593</v>
      </c>
      <c r="B36" s="340">
        <v>27153</v>
      </c>
      <c r="C36" s="340">
        <v>30000</v>
      </c>
      <c r="D36" s="340">
        <v>20000</v>
      </c>
      <c r="E36" s="340">
        <v>20000</v>
      </c>
    </row>
    <row r="37" spans="1:5" ht="15.75" customHeight="1">
      <c r="A37" s="340" t="s">
        <v>594</v>
      </c>
      <c r="B37" s="340">
        <v>389863</v>
      </c>
      <c r="C37" s="340">
        <v>40000</v>
      </c>
      <c r="D37" s="340">
        <v>30000</v>
      </c>
      <c r="E37" s="340">
        <v>30000</v>
      </c>
    </row>
    <row r="38" spans="1:5" ht="15.75" customHeight="1">
      <c r="A38" s="340" t="s">
        <v>407</v>
      </c>
      <c r="B38" s="340">
        <v>8180</v>
      </c>
      <c r="C38" s="340">
        <v>0</v>
      </c>
      <c r="D38" s="340">
        <v>0</v>
      </c>
      <c r="E38" s="340">
        <v>0</v>
      </c>
    </row>
    <row r="39" spans="1:5" ht="15.75" customHeight="1">
      <c r="A39" s="340" t="s">
        <v>595</v>
      </c>
      <c r="B39" s="340">
        <v>0</v>
      </c>
      <c r="C39" s="340">
        <v>0</v>
      </c>
      <c r="D39" s="340">
        <v>0</v>
      </c>
      <c r="E39" s="340">
        <v>0</v>
      </c>
    </row>
    <row r="40" spans="1:5" ht="15.75" customHeight="1">
      <c r="A40" s="340" t="s">
        <v>596</v>
      </c>
      <c r="B40" s="340">
        <v>2000</v>
      </c>
      <c r="C40" s="340">
        <v>0</v>
      </c>
      <c r="D40" s="340">
        <v>0</v>
      </c>
      <c r="E40" s="340">
        <v>0</v>
      </c>
    </row>
    <row r="41" spans="1:5" ht="15.75" customHeight="1">
      <c r="A41" s="340" t="s">
        <v>597</v>
      </c>
      <c r="B41" s="340">
        <v>270</v>
      </c>
      <c r="C41" s="340">
        <v>270</v>
      </c>
      <c r="D41" s="340">
        <v>270</v>
      </c>
      <c r="E41" s="340">
        <v>270</v>
      </c>
    </row>
    <row r="42" spans="1:5" ht="15.75" customHeight="1">
      <c r="A42" s="340" t="s">
        <v>598</v>
      </c>
      <c r="B42" s="340">
        <v>75248</v>
      </c>
      <c r="C42" s="340">
        <v>9330</v>
      </c>
      <c r="D42" s="340">
        <v>7330</v>
      </c>
      <c r="E42" s="340">
        <v>5000</v>
      </c>
    </row>
    <row r="43" spans="1:6" s="158" customFormat="1" ht="15.75" customHeight="1">
      <c r="A43" s="342" t="s">
        <v>599</v>
      </c>
      <c r="B43" s="342">
        <f>SUM(B36:B42)</f>
        <v>502714</v>
      </c>
      <c r="C43" s="342">
        <f>SUM(C36:C42)</f>
        <v>79600</v>
      </c>
      <c r="D43" s="342">
        <f>SUM(D36:D42)</f>
        <v>57600</v>
      </c>
      <c r="E43" s="342">
        <f>SUM(E36:E42)</f>
        <v>55270</v>
      </c>
      <c r="F43" s="343"/>
    </row>
    <row r="44" spans="1:6" s="158" customFormat="1" ht="15.75" customHeight="1">
      <c r="A44" s="342" t="s">
        <v>600</v>
      </c>
      <c r="B44" s="342">
        <f>B16+B35</f>
        <v>828928</v>
      </c>
      <c r="C44" s="342">
        <f>C16+C35</f>
        <v>394600</v>
      </c>
      <c r="D44" s="342">
        <f>D16+D35</f>
        <v>377600</v>
      </c>
      <c r="E44" s="342">
        <f>E16+E35</f>
        <v>375600</v>
      </c>
      <c r="F44" s="343"/>
    </row>
    <row r="45" spans="1:6" s="158" customFormat="1" ht="15.75" customHeight="1">
      <c r="A45" s="342" t="s">
        <v>601</v>
      </c>
      <c r="B45" s="342">
        <f>B26+B43</f>
        <v>828928</v>
      </c>
      <c r="C45" s="342">
        <f>C26+C43</f>
        <v>394600</v>
      </c>
      <c r="D45" s="342">
        <f>D26+D43</f>
        <v>377600</v>
      </c>
      <c r="E45" s="342">
        <f>E26+E43</f>
        <v>375600</v>
      </c>
      <c r="F45" s="343"/>
    </row>
    <row r="46" ht="15.75" customHeight="1"/>
    <row r="47" ht="15.75" customHeight="1"/>
    <row r="48" ht="15.75" customHeight="1"/>
    <row r="49" ht="15.75" customHeight="1"/>
  </sheetData>
  <sheetProtection/>
  <mergeCells count="3">
    <mergeCell ref="A3:E3"/>
    <mergeCell ref="A4:E4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9.140625" style="186" customWidth="1"/>
    <col min="2" max="2" width="41.7109375" style="186" customWidth="1"/>
    <col min="3" max="3" width="13.421875" style="186" customWidth="1"/>
    <col min="4" max="4" width="9.421875" style="186" customWidth="1"/>
    <col min="5" max="5" width="40.7109375" style="186" customWidth="1"/>
    <col min="6" max="6" width="10.7109375" style="186" customWidth="1"/>
    <col min="7" max="16384" width="9.140625" style="186" customWidth="1"/>
  </cols>
  <sheetData>
    <row r="1" ht="12.75">
      <c r="E1" s="187"/>
    </row>
    <row r="2" spans="1:8" ht="12.75">
      <c r="A2" s="358" t="s">
        <v>613</v>
      </c>
      <c r="B2" s="362"/>
      <c r="C2" s="362"/>
      <c r="D2" s="362"/>
      <c r="E2" s="362"/>
      <c r="F2" s="362"/>
      <c r="G2" s="146"/>
      <c r="H2" s="146"/>
    </row>
    <row r="4" spans="1:6" ht="12.75">
      <c r="A4" s="363" t="s">
        <v>376</v>
      </c>
      <c r="B4" s="363"/>
      <c r="C4" s="363"/>
      <c r="D4" s="363"/>
      <c r="E4" s="363"/>
      <c r="F4" s="363"/>
    </row>
    <row r="5" spans="1:6" ht="12.75">
      <c r="A5" s="363" t="s">
        <v>514</v>
      </c>
      <c r="B5" s="363"/>
      <c r="C5" s="363"/>
      <c r="D5" s="363"/>
      <c r="E5" s="363"/>
      <c r="F5" s="363"/>
    </row>
    <row r="6" spans="1:6" ht="12.75">
      <c r="A6" s="188"/>
      <c r="B6" s="188"/>
      <c r="C6" s="188"/>
      <c r="D6" s="188"/>
      <c r="E6" s="188"/>
      <c r="F6" s="188"/>
    </row>
    <row r="7" spans="1:6" ht="12.75">
      <c r="A7" s="189"/>
      <c r="B7" s="189" t="s">
        <v>107</v>
      </c>
      <c r="C7" s="189" t="s">
        <v>108</v>
      </c>
      <c r="D7" s="189"/>
      <c r="E7" s="189" t="s">
        <v>109</v>
      </c>
      <c r="F7" s="189" t="s">
        <v>110</v>
      </c>
    </row>
    <row r="8" spans="1:6" s="185" customFormat="1" ht="12.75">
      <c r="A8" s="190" t="s">
        <v>94</v>
      </c>
      <c r="B8" s="364" t="s">
        <v>377</v>
      </c>
      <c r="C8" s="364"/>
      <c r="D8" s="191" t="s">
        <v>94</v>
      </c>
      <c r="E8" s="364" t="s">
        <v>378</v>
      </c>
      <c r="F8" s="364"/>
    </row>
    <row r="9" spans="1:6" ht="12.75">
      <c r="A9" s="192"/>
      <c r="B9" s="193" t="s">
        <v>8</v>
      </c>
      <c r="C9" s="194" t="s">
        <v>379</v>
      </c>
      <c r="D9" s="194"/>
      <c r="E9" s="193" t="s">
        <v>8</v>
      </c>
      <c r="F9" s="194" t="s">
        <v>379</v>
      </c>
    </row>
    <row r="10" spans="1:6" ht="12.75">
      <c r="A10" s="159">
        <v>1</v>
      </c>
      <c r="B10" s="195" t="s">
        <v>380</v>
      </c>
      <c r="C10" s="196">
        <f>SUM(C11)</f>
        <v>522870</v>
      </c>
      <c r="D10" s="197">
        <v>1</v>
      </c>
      <c r="E10" s="195" t="s">
        <v>381</v>
      </c>
      <c r="F10" s="196">
        <f>SUM(F11,F30)</f>
        <v>828928</v>
      </c>
    </row>
    <row r="11" spans="1:6" ht="12.75">
      <c r="A11" s="159">
        <v>2</v>
      </c>
      <c r="B11" s="198" t="s">
        <v>382</v>
      </c>
      <c r="C11" s="196">
        <f>SUM(C12,C23)</f>
        <v>522870</v>
      </c>
      <c r="D11" s="197">
        <v>2</v>
      </c>
      <c r="E11" s="198" t="s">
        <v>383</v>
      </c>
      <c r="F11" s="196">
        <f>SUM(F12,F23)</f>
        <v>743380</v>
      </c>
    </row>
    <row r="12" spans="1:6" ht="12.75">
      <c r="A12" s="159">
        <v>3</v>
      </c>
      <c r="B12" s="198" t="s">
        <v>384</v>
      </c>
      <c r="C12" s="196">
        <f>SUM(C13,C16,C17,C19:C21)</f>
        <v>323040</v>
      </c>
      <c r="D12" s="197">
        <v>3</v>
      </c>
      <c r="E12" s="198" t="s">
        <v>384</v>
      </c>
      <c r="F12" s="196">
        <f>SUM(F13:F22)</f>
        <v>315914</v>
      </c>
    </row>
    <row r="13" spans="1:6" ht="12.75">
      <c r="A13" s="159">
        <v>4</v>
      </c>
      <c r="B13" s="199" t="s">
        <v>9</v>
      </c>
      <c r="C13" s="200">
        <f>SUM(C14:C15)</f>
        <v>142257</v>
      </c>
      <c r="D13" s="197">
        <v>4</v>
      </c>
      <c r="E13" s="199" t="s">
        <v>28</v>
      </c>
      <c r="F13" s="200">
        <v>98619</v>
      </c>
    </row>
    <row r="14" spans="1:6" ht="12.75">
      <c r="A14" s="159">
        <v>5</v>
      </c>
      <c r="B14" s="201" t="s">
        <v>385</v>
      </c>
      <c r="C14" s="202">
        <v>28757</v>
      </c>
      <c r="D14" s="197">
        <v>5</v>
      </c>
      <c r="E14" s="199" t="s">
        <v>386</v>
      </c>
      <c r="F14" s="200">
        <v>25815</v>
      </c>
    </row>
    <row r="15" spans="1:6" ht="12.75">
      <c r="A15" s="159">
        <v>6</v>
      </c>
      <c r="B15" s="201" t="s">
        <v>387</v>
      </c>
      <c r="C15" s="202">
        <v>113500</v>
      </c>
      <c r="D15" s="197">
        <v>6</v>
      </c>
      <c r="E15" s="199" t="s">
        <v>388</v>
      </c>
      <c r="F15" s="200">
        <v>110191</v>
      </c>
    </row>
    <row r="16" spans="1:6" ht="12.75">
      <c r="A16" s="159">
        <v>7</v>
      </c>
      <c r="B16" s="199" t="s">
        <v>389</v>
      </c>
      <c r="C16" s="200">
        <v>0</v>
      </c>
      <c r="D16" s="197">
        <v>7</v>
      </c>
      <c r="E16" s="199" t="s">
        <v>390</v>
      </c>
      <c r="F16" s="200">
        <v>0</v>
      </c>
    </row>
    <row r="17" spans="1:6" ht="12.75">
      <c r="A17" s="159">
        <v>8</v>
      </c>
      <c r="B17" s="199" t="s">
        <v>391</v>
      </c>
      <c r="C17" s="338">
        <v>40150</v>
      </c>
      <c r="D17" s="197">
        <v>8</v>
      </c>
      <c r="E17" s="199" t="s">
        <v>392</v>
      </c>
      <c r="F17" s="200">
        <v>15167</v>
      </c>
    </row>
    <row r="18" spans="1:6" ht="12.75">
      <c r="A18" s="159">
        <v>9</v>
      </c>
      <c r="B18" s="201" t="s">
        <v>393</v>
      </c>
      <c r="C18" s="202">
        <v>0</v>
      </c>
      <c r="D18" s="197">
        <v>9</v>
      </c>
      <c r="E18" s="199" t="s">
        <v>394</v>
      </c>
      <c r="F18" s="200">
        <v>0</v>
      </c>
    </row>
    <row r="19" spans="1:6" ht="12.75">
      <c r="A19" s="159">
        <v>10</v>
      </c>
      <c r="B19" s="199" t="s">
        <v>395</v>
      </c>
      <c r="C19" s="200">
        <v>0</v>
      </c>
      <c r="D19" s="197">
        <v>10</v>
      </c>
      <c r="E19" s="199" t="s">
        <v>396</v>
      </c>
      <c r="F19" s="200">
        <v>0</v>
      </c>
    </row>
    <row r="20" spans="1:6" ht="12.75">
      <c r="A20" s="159">
        <v>11</v>
      </c>
      <c r="B20" s="199" t="s">
        <v>397</v>
      </c>
      <c r="C20" s="200">
        <v>134321</v>
      </c>
      <c r="D20" s="197">
        <v>11</v>
      </c>
      <c r="E20" s="199" t="s">
        <v>398</v>
      </c>
      <c r="F20" s="200">
        <v>45733</v>
      </c>
    </row>
    <row r="21" spans="1:6" ht="12.75">
      <c r="A21" s="159">
        <v>12</v>
      </c>
      <c r="B21" s="199" t="s">
        <v>399</v>
      </c>
      <c r="C21" s="200">
        <v>6312</v>
      </c>
      <c r="D21" s="197">
        <v>12</v>
      </c>
      <c r="E21" s="199" t="s">
        <v>400</v>
      </c>
      <c r="F21" s="200">
        <v>14123</v>
      </c>
    </row>
    <row r="22" spans="1:6" ht="12.75">
      <c r="A22" s="159">
        <v>13</v>
      </c>
      <c r="B22" s="199"/>
      <c r="C22" s="200"/>
      <c r="D22" s="197">
        <v>13</v>
      </c>
      <c r="E22" s="199" t="s">
        <v>401</v>
      </c>
      <c r="F22" s="200">
        <v>6266</v>
      </c>
    </row>
    <row r="23" spans="1:6" ht="12.75">
      <c r="A23" s="159">
        <v>14</v>
      </c>
      <c r="B23" s="198" t="s">
        <v>402</v>
      </c>
      <c r="C23" s="196">
        <f>SUM(C24:C28)</f>
        <v>199830</v>
      </c>
      <c r="D23" s="197">
        <v>14</v>
      </c>
      <c r="E23" s="198" t="s">
        <v>403</v>
      </c>
      <c r="F23" s="196">
        <f>SUM(F24:F29)</f>
        <v>427466</v>
      </c>
    </row>
    <row r="24" spans="1:6" ht="12.75">
      <c r="A24" s="159">
        <v>15</v>
      </c>
      <c r="B24" s="199" t="s">
        <v>72</v>
      </c>
      <c r="C24" s="200">
        <v>3552</v>
      </c>
      <c r="D24" s="197">
        <v>15</v>
      </c>
      <c r="E24" s="199" t="s">
        <v>404</v>
      </c>
      <c r="F24" s="200">
        <v>27153</v>
      </c>
    </row>
    <row r="25" spans="1:6" ht="12.75">
      <c r="A25" s="159">
        <v>16</v>
      </c>
      <c r="B25" s="199" t="s">
        <v>405</v>
      </c>
      <c r="C25" s="200">
        <v>183179</v>
      </c>
      <c r="D25" s="197">
        <v>16</v>
      </c>
      <c r="E25" s="199" t="s">
        <v>406</v>
      </c>
      <c r="F25" s="200">
        <v>389863</v>
      </c>
    </row>
    <row r="26" spans="1:6" ht="12.75">
      <c r="A26" s="159">
        <v>17</v>
      </c>
      <c r="B26" s="199" t="s">
        <v>174</v>
      </c>
      <c r="C26" s="200">
        <v>100</v>
      </c>
      <c r="D26" s="197">
        <v>17</v>
      </c>
      <c r="E26" s="199" t="s">
        <v>407</v>
      </c>
      <c r="F26" s="200">
        <v>8180</v>
      </c>
    </row>
    <row r="27" spans="1:6" ht="12.75">
      <c r="A27" s="159">
        <v>18</v>
      </c>
      <c r="B27" s="199" t="s">
        <v>397</v>
      </c>
      <c r="C27" s="200">
        <v>0</v>
      </c>
      <c r="D27" s="197">
        <v>18</v>
      </c>
      <c r="E27" s="199" t="s">
        <v>408</v>
      </c>
      <c r="F27" s="200">
        <v>0</v>
      </c>
    </row>
    <row r="28" spans="1:6" ht="12.75">
      <c r="A28" s="159">
        <v>19</v>
      </c>
      <c r="B28" s="199" t="s">
        <v>399</v>
      </c>
      <c r="C28" s="200">
        <v>12999</v>
      </c>
      <c r="D28" s="197">
        <v>19</v>
      </c>
      <c r="E28" s="199" t="s">
        <v>409</v>
      </c>
      <c r="F28" s="200">
        <v>2000</v>
      </c>
    </row>
    <row r="29" spans="1:6" ht="12.75">
      <c r="A29" s="159">
        <v>20</v>
      </c>
      <c r="B29" s="203"/>
      <c r="C29" s="200"/>
      <c r="D29" s="197">
        <v>20</v>
      </c>
      <c r="E29" s="199" t="s">
        <v>410</v>
      </c>
      <c r="F29" s="200">
        <v>270</v>
      </c>
    </row>
    <row r="30" spans="1:6" ht="12.75">
      <c r="A30" s="159">
        <v>21</v>
      </c>
      <c r="B30" s="198"/>
      <c r="C30" s="200"/>
      <c r="D30" s="197">
        <v>21</v>
      </c>
      <c r="E30" s="198" t="s">
        <v>411</v>
      </c>
      <c r="F30" s="196">
        <f>SUM(F31,F34)</f>
        <v>85548</v>
      </c>
    </row>
    <row r="31" spans="1:6" ht="12.75">
      <c r="A31" s="159">
        <v>22</v>
      </c>
      <c r="B31" s="198"/>
      <c r="C31" s="200"/>
      <c r="D31" s="197">
        <v>22</v>
      </c>
      <c r="E31" s="198" t="s">
        <v>412</v>
      </c>
      <c r="F31" s="196">
        <f>SUM(F32:F33)</f>
        <v>10300</v>
      </c>
    </row>
    <row r="32" spans="1:6" ht="12.75">
      <c r="A32" s="159">
        <v>23</v>
      </c>
      <c r="B32" s="203"/>
      <c r="C32" s="200"/>
      <c r="D32" s="197">
        <v>23</v>
      </c>
      <c r="E32" s="199" t="s">
        <v>59</v>
      </c>
      <c r="F32" s="200">
        <v>10300</v>
      </c>
    </row>
    <row r="33" spans="1:6" ht="12.75">
      <c r="A33" s="159">
        <v>24</v>
      </c>
      <c r="B33" s="203"/>
      <c r="C33" s="200"/>
      <c r="D33" s="197">
        <v>24</v>
      </c>
      <c r="E33" s="199" t="s">
        <v>413</v>
      </c>
      <c r="F33" s="200">
        <v>0</v>
      </c>
    </row>
    <row r="34" spans="1:6" ht="12.75">
      <c r="A34" s="159">
        <v>25</v>
      </c>
      <c r="B34" s="198"/>
      <c r="C34" s="200"/>
      <c r="D34" s="197">
        <v>25</v>
      </c>
      <c r="E34" s="198" t="s">
        <v>414</v>
      </c>
      <c r="F34" s="196">
        <f>SUM(F35)</f>
        <v>75248</v>
      </c>
    </row>
    <row r="35" spans="1:6" ht="12.75">
      <c r="A35" s="159">
        <v>26</v>
      </c>
      <c r="B35" s="203"/>
      <c r="C35" s="200"/>
      <c r="D35" s="197">
        <v>26</v>
      </c>
      <c r="E35" s="199" t="s">
        <v>415</v>
      </c>
      <c r="F35" s="200">
        <v>75248</v>
      </c>
    </row>
    <row r="36" spans="1:6" ht="12.75">
      <c r="A36" s="204"/>
      <c r="B36" s="205"/>
      <c r="C36" s="206"/>
      <c r="D36" s="207"/>
      <c r="E36" s="208"/>
      <c r="F36" s="206"/>
    </row>
    <row r="37" spans="1:6" ht="12.75">
      <c r="A37" s="204"/>
      <c r="B37" s="205"/>
      <c r="C37" s="206"/>
      <c r="D37" s="207"/>
      <c r="E37" s="208"/>
      <c r="F37" s="206"/>
    </row>
    <row r="38" spans="1:6" ht="12.75">
      <c r="A38" s="363" t="s">
        <v>376</v>
      </c>
      <c r="B38" s="363"/>
      <c r="C38" s="363"/>
      <c r="D38" s="363"/>
      <c r="E38" s="363"/>
      <c r="F38" s="363"/>
    </row>
    <row r="39" spans="1:6" ht="12.75">
      <c r="A39" s="363" t="s">
        <v>514</v>
      </c>
      <c r="B39" s="363"/>
      <c r="C39" s="363"/>
      <c r="D39" s="363"/>
      <c r="E39" s="363"/>
      <c r="F39" s="363"/>
    </row>
    <row r="40" spans="1:6" ht="12.75">
      <c r="A40" s="204"/>
      <c r="B40" s="205"/>
      <c r="C40" s="206"/>
      <c r="D40" s="207"/>
      <c r="E40" s="208"/>
      <c r="F40" s="206"/>
    </row>
    <row r="41" spans="1:6" ht="12.75">
      <c r="A41" s="189"/>
      <c r="B41" s="189" t="s">
        <v>107</v>
      </c>
      <c r="C41" s="189" t="s">
        <v>108</v>
      </c>
      <c r="D41" s="189"/>
      <c r="E41" s="189" t="s">
        <v>109</v>
      </c>
      <c r="F41" s="189" t="s">
        <v>110</v>
      </c>
    </row>
    <row r="42" spans="1:6" s="185" customFormat="1" ht="12.75">
      <c r="A42" s="190" t="s">
        <v>94</v>
      </c>
      <c r="B42" s="364" t="s">
        <v>377</v>
      </c>
      <c r="C42" s="364"/>
      <c r="D42" s="191" t="s">
        <v>94</v>
      </c>
      <c r="E42" s="364" t="s">
        <v>378</v>
      </c>
      <c r="F42" s="364"/>
    </row>
    <row r="43" spans="1:6" ht="12.75">
      <c r="A43" s="159">
        <v>27</v>
      </c>
      <c r="B43" s="195"/>
      <c r="C43" s="200"/>
      <c r="D43" s="209">
        <v>27</v>
      </c>
      <c r="E43" s="195" t="s">
        <v>416</v>
      </c>
      <c r="F43" s="196">
        <f>SUM(F44:F45)</f>
        <v>306058</v>
      </c>
    </row>
    <row r="44" spans="1:6" ht="12.75">
      <c r="A44" s="159">
        <v>28</v>
      </c>
      <c r="B44" s="203"/>
      <c r="C44" s="200"/>
      <c r="D44" s="209">
        <v>28</v>
      </c>
      <c r="E44" s="199" t="s">
        <v>446</v>
      </c>
      <c r="F44" s="200">
        <f>F12+F31-C12</f>
        <v>3174</v>
      </c>
    </row>
    <row r="45" spans="1:6" ht="12.75">
      <c r="A45" s="159">
        <v>29</v>
      </c>
      <c r="B45" s="203"/>
      <c r="C45" s="200"/>
      <c r="D45" s="209">
        <v>29</v>
      </c>
      <c r="E45" s="199" t="s">
        <v>417</v>
      </c>
      <c r="F45" s="200">
        <f>F23+F34-C23</f>
        <v>302884</v>
      </c>
    </row>
    <row r="46" spans="1:6" ht="12.75">
      <c r="A46" s="159">
        <v>30</v>
      </c>
      <c r="B46" s="195"/>
      <c r="C46" s="200"/>
      <c r="D46" s="209">
        <v>30</v>
      </c>
      <c r="E46" s="195" t="s">
        <v>418</v>
      </c>
      <c r="F46" s="196">
        <f>SUM(F47:F48)</f>
        <v>0</v>
      </c>
    </row>
    <row r="47" spans="1:6" ht="12.75">
      <c r="A47" s="159">
        <v>31</v>
      </c>
      <c r="B47" s="203"/>
      <c r="C47" s="200"/>
      <c r="D47" s="209">
        <v>31</v>
      </c>
      <c r="E47" s="199" t="s">
        <v>419</v>
      </c>
      <c r="F47" s="200">
        <v>0</v>
      </c>
    </row>
    <row r="48" spans="1:6" ht="12.75">
      <c r="A48" s="159">
        <v>32</v>
      </c>
      <c r="B48" s="203"/>
      <c r="C48" s="200"/>
      <c r="D48" s="209">
        <v>32</v>
      </c>
      <c r="E48" s="199" t="s">
        <v>420</v>
      </c>
      <c r="F48" s="200">
        <v>0</v>
      </c>
    </row>
    <row r="49" spans="1:6" ht="44.25" customHeight="1">
      <c r="A49" s="159">
        <v>33</v>
      </c>
      <c r="B49" s="210" t="s">
        <v>421</v>
      </c>
      <c r="C49" s="196">
        <f>SUM(C11)</f>
        <v>522870</v>
      </c>
      <c r="D49" s="209">
        <v>33</v>
      </c>
      <c r="E49" s="195" t="s">
        <v>422</v>
      </c>
      <c r="F49" s="196">
        <f>SUM(F11)</f>
        <v>743380</v>
      </c>
    </row>
    <row r="50" spans="1:6" ht="12.75">
      <c r="A50" s="159">
        <v>34</v>
      </c>
      <c r="B50" s="195"/>
      <c r="C50" s="200"/>
      <c r="D50" s="209">
        <v>34</v>
      </c>
      <c r="E50" s="195" t="s">
        <v>423</v>
      </c>
      <c r="F50" s="196">
        <f>SUM(F51:F52)</f>
        <v>306058</v>
      </c>
    </row>
    <row r="51" spans="1:6" ht="12.75">
      <c r="A51" s="159">
        <v>35</v>
      </c>
      <c r="B51" s="203"/>
      <c r="C51" s="200"/>
      <c r="D51" s="209">
        <v>35</v>
      </c>
      <c r="E51" s="199" t="s">
        <v>446</v>
      </c>
      <c r="F51" s="200">
        <f>F12+F31-C12</f>
        <v>3174</v>
      </c>
    </row>
    <row r="52" spans="1:6" ht="12.75">
      <c r="A52" s="159">
        <v>36</v>
      </c>
      <c r="B52" s="203"/>
      <c r="C52" s="200"/>
      <c r="D52" s="209">
        <v>36</v>
      </c>
      <c r="E52" s="199" t="s">
        <v>417</v>
      </c>
      <c r="F52" s="200">
        <f>F23+F34-C23</f>
        <v>302884</v>
      </c>
    </row>
    <row r="53" spans="1:6" ht="12.75">
      <c r="A53" s="159">
        <v>37</v>
      </c>
      <c r="B53" s="195" t="s">
        <v>424</v>
      </c>
      <c r="C53" s="196"/>
      <c r="D53" s="209">
        <v>37</v>
      </c>
      <c r="E53" s="195"/>
      <c r="F53" s="200"/>
    </row>
    <row r="54" spans="1:6" ht="12.75">
      <c r="A54" s="159">
        <v>38</v>
      </c>
      <c r="B54" s="198" t="s">
        <v>425</v>
      </c>
      <c r="C54" s="196">
        <f>SUM(C55:C56)</f>
        <v>306058</v>
      </c>
      <c r="D54" s="209">
        <v>38</v>
      </c>
      <c r="E54" s="203"/>
      <c r="F54" s="200"/>
    </row>
    <row r="55" spans="1:6" ht="12.75">
      <c r="A55" s="159">
        <v>39</v>
      </c>
      <c r="B55" s="203" t="s">
        <v>426</v>
      </c>
      <c r="C55" s="200">
        <v>6987</v>
      </c>
      <c r="D55" s="209">
        <v>39</v>
      </c>
      <c r="E55" s="199"/>
      <c r="F55" s="200"/>
    </row>
    <row r="56" spans="1:6" ht="12.75">
      <c r="A56" s="159">
        <v>40</v>
      </c>
      <c r="B56" s="203" t="s">
        <v>427</v>
      </c>
      <c r="C56" s="200">
        <v>299071</v>
      </c>
      <c r="D56" s="209">
        <v>40</v>
      </c>
      <c r="E56" s="199"/>
      <c r="F56" s="200"/>
    </row>
    <row r="57" spans="1:6" ht="12.75">
      <c r="A57" s="159">
        <v>41</v>
      </c>
      <c r="B57" s="198" t="s">
        <v>428</v>
      </c>
      <c r="C57" s="196">
        <f>SUM(C58:C59)</f>
        <v>0</v>
      </c>
      <c r="D57" s="209">
        <v>41</v>
      </c>
      <c r="E57" s="203"/>
      <c r="F57" s="200"/>
    </row>
    <row r="58" spans="1:6" ht="12.75">
      <c r="A58" s="159">
        <v>42</v>
      </c>
      <c r="B58" s="203" t="s">
        <v>429</v>
      </c>
      <c r="C58" s="200">
        <v>0</v>
      </c>
      <c r="D58" s="209">
        <v>42</v>
      </c>
      <c r="E58" s="199"/>
      <c r="F58" s="200"/>
    </row>
    <row r="59" spans="1:6" ht="12.75">
      <c r="A59" s="159">
        <v>43</v>
      </c>
      <c r="B59" s="203" t="s">
        <v>430</v>
      </c>
      <c r="C59" s="200">
        <v>0</v>
      </c>
      <c r="D59" s="209">
        <v>43</v>
      </c>
      <c r="E59" s="199"/>
      <c r="F59" s="200"/>
    </row>
    <row r="60" spans="1:6" ht="12.75">
      <c r="A60" s="159">
        <v>44</v>
      </c>
      <c r="B60" s="195" t="s">
        <v>431</v>
      </c>
      <c r="C60" s="196">
        <f>SUM(C61:C62)</f>
        <v>828928</v>
      </c>
      <c r="D60" s="209">
        <v>44</v>
      </c>
      <c r="E60" s="195" t="s">
        <v>432</v>
      </c>
      <c r="F60" s="196">
        <f>SUM(F61:F62)</f>
        <v>828928</v>
      </c>
    </row>
    <row r="61" spans="1:6" ht="12.75">
      <c r="A61" s="159">
        <v>45</v>
      </c>
      <c r="B61" s="203" t="s">
        <v>433</v>
      </c>
      <c r="C61" s="200">
        <f>SUM(C12,C55,C58)</f>
        <v>330027</v>
      </c>
      <c r="D61" s="209">
        <v>45</v>
      </c>
      <c r="E61" s="199" t="s">
        <v>434</v>
      </c>
      <c r="F61" s="200">
        <f>SUM(F12,F31,F47)</f>
        <v>326214</v>
      </c>
    </row>
    <row r="62" spans="1:6" ht="12.75">
      <c r="A62" s="159">
        <v>46</v>
      </c>
      <c r="B62" s="203" t="s">
        <v>435</v>
      </c>
      <c r="C62" s="200">
        <f>SUM(C23,C56,C59)</f>
        <v>498901</v>
      </c>
      <c r="D62" s="209">
        <v>46</v>
      </c>
      <c r="E62" s="199" t="s">
        <v>436</v>
      </c>
      <c r="F62" s="200">
        <f>SUM(F23,F34,F48)</f>
        <v>502714</v>
      </c>
    </row>
    <row r="63" spans="1:4" ht="12.75">
      <c r="A63" s="204"/>
      <c r="D63" s="204"/>
    </row>
    <row r="64" spans="1:4" ht="12.75">
      <c r="A64" s="204"/>
      <c r="D64" s="204"/>
    </row>
    <row r="65" spans="1:4" ht="12.75">
      <c r="A65" s="204"/>
      <c r="D65" s="204"/>
    </row>
    <row r="66" spans="1:4" ht="12.75">
      <c r="A66" s="204"/>
      <c r="D66" s="204"/>
    </row>
    <row r="67" spans="1:4" ht="12.75">
      <c r="A67" s="204"/>
      <c r="D67" s="204"/>
    </row>
    <row r="68" spans="1:4" ht="12.75">
      <c r="A68" s="204"/>
      <c r="D68" s="204"/>
    </row>
    <row r="69" spans="1:4" ht="12.75">
      <c r="A69" s="204"/>
      <c r="D69" s="204"/>
    </row>
    <row r="70" spans="1:4" ht="12.75">
      <c r="A70" s="204"/>
      <c r="D70" s="204"/>
    </row>
    <row r="71" spans="1:4" ht="12.75">
      <c r="A71" s="204"/>
      <c r="D71" s="204"/>
    </row>
    <row r="72" spans="1:4" ht="12.75">
      <c r="A72" s="204"/>
      <c r="D72" s="204"/>
    </row>
    <row r="73" spans="1:4" ht="12.75">
      <c r="A73" s="204"/>
      <c r="D73" s="204"/>
    </row>
    <row r="74" spans="1:4" ht="12.75">
      <c r="A74" s="204"/>
      <c r="D74" s="204"/>
    </row>
    <row r="75" spans="1:4" ht="12.75">
      <c r="A75" s="204"/>
      <c r="D75" s="204"/>
    </row>
    <row r="76" spans="1:4" ht="12.75">
      <c r="A76" s="204"/>
      <c r="D76" s="204"/>
    </row>
    <row r="77" spans="1:4" ht="12.75">
      <c r="A77" s="204"/>
      <c r="D77" s="204"/>
    </row>
    <row r="78" spans="1:4" ht="12.75">
      <c r="A78" s="204"/>
      <c r="D78" s="204"/>
    </row>
    <row r="79" spans="1:4" ht="12.75">
      <c r="A79" s="204"/>
      <c r="D79" s="204"/>
    </row>
  </sheetData>
  <sheetProtection/>
  <mergeCells count="9">
    <mergeCell ref="A2:F2"/>
    <mergeCell ref="A38:F38"/>
    <mergeCell ref="A39:F39"/>
    <mergeCell ref="B42:C42"/>
    <mergeCell ref="E42:F42"/>
    <mergeCell ref="A4:F4"/>
    <mergeCell ref="A5:F5"/>
    <mergeCell ref="B8:C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76">
      <selection activeCell="J137" sqref="J137"/>
    </sheetView>
  </sheetViews>
  <sheetFormatPr defaultColWidth="9.140625" defaultRowHeight="12.75"/>
  <cols>
    <col min="1" max="1" width="6.140625" style="40" customWidth="1"/>
    <col min="2" max="2" width="38.140625" style="234" customWidth="1"/>
    <col min="3" max="3" width="9.57421875" style="137" customWidth="1"/>
    <col min="4" max="4" width="11.57421875" style="137" customWidth="1"/>
    <col min="5" max="5" width="12.00390625" style="137" customWidth="1"/>
    <col min="6" max="6" width="10.57421875" style="137" customWidth="1"/>
    <col min="7" max="16384" width="9.140625" style="234" customWidth="1"/>
  </cols>
  <sheetData>
    <row r="1" spans="1:6" ht="12.75">
      <c r="A1" s="353" t="s">
        <v>614</v>
      </c>
      <c r="B1" s="353"/>
      <c r="C1" s="353"/>
      <c r="D1" s="353"/>
      <c r="E1" s="353"/>
      <c r="F1" s="353"/>
    </row>
    <row r="3" spans="1:6" ht="25.5" customHeight="1">
      <c r="A3" s="368" t="s">
        <v>516</v>
      </c>
      <c r="B3" s="368"/>
      <c r="C3" s="368"/>
      <c r="D3" s="368"/>
      <c r="E3" s="368"/>
      <c r="F3" s="368"/>
    </row>
    <row r="4" spans="2:6" ht="12.75" customHeight="1">
      <c r="B4" s="123"/>
      <c r="F4" s="137" t="s">
        <v>27</v>
      </c>
    </row>
    <row r="5" spans="1:6" s="4" customFormat="1" ht="11.25">
      <c r="A5" s="20"/>
      <c r="B5" s="235" t="s">
        <v>107</v>
      </c>
      <c r="C5" s="8" t="s">
        <v>108</v>
      </c>
      <c r="D5" s="8" t="s">
        <v>109</v>
      </c>
      <c r="E5" s="8" t="s">
        <v>110</v>
      </c>
      <c r="F5" s="8" t="s">
        <v>445</v>
      </c>
    </row>
    <row r="6" spans="1:6" s="4" customFormat="1" ht="11.25">
      <c r="A6" s="20"/>
      <c r="B6" s="235"/>
      <c r="C6" s="365" t="s">
        <v>514</v>
      </c>
      <c r="D6" s="366"/>
      <c r="E6" s="366"/>
      <c r="F6" s="367"/>
    </row>
    <row r="7" spans="1:6" s="31" customFormat="1" ht="36">
      <c r="A7" s="65" t="s">
        <v>7</v>
      </c>
      <c r="B7" s="265" t="s">
        <v>8</v>
      </c>
      <c r="C7" s="252" t="s">
        <v>447</v>
      </c>
      <c r="D7" s="252" t="s">
        <v>448</v>
      </c>
      <c r="E7" s="252" t="s">
        <v>456</v>
      </c>
      <c r="F7" s="252" t="s">
        <v>93</v>
      </c>
    </row>
    <row r="8" spans="1:6" ht="12.75">
      <c r="A8" s="254"/>
      <c r="B8" s="236"/>
      <c r="C8" s="259"/>
      <c r="D8" s="237"/>
      <c r="E8" s="237"/>
      <c r="F8" s="237"/>
    </row>
    <row r="9" spans="1:6" s="240" customFormat="1" ht="13.5">
      <c r="A9" s="11">
        <v>1</v>
      </c>
      <c r="B9" s="238" t="s">
        <v>142</v>
      </c>
      <c r="C9" s="260">
        <f>C11+C16</f>
        <v>113538</v>
      </c>
      <c r="D9" s="239">
        <f>D11+D16</f>
        <v>34731</v>
      </c>
      <c r="E9" s="239">
        <f>E11+E16</f>
        <v>300</v>
      </c>
      <c r="F9" s="241">
        <f>SUM(C9:E9)</f>
        <v>148569</v>
      </c>
    </row>
    <row r="10" spans="1:6" s="240" customFormat="1" ht="13.5">
      <c r="A10" s="11"/>
      <c r="B10" s="238"/>
      <c r="C10" s="260"/>
      <c r="D10" s="239"/>
      <c r="E10" s="239"/>
      <c r="F10" s="241"/>
    </row>
    <row r="11" spans="1:6" s="240" customFormat="1" ht="27" customHeight="1">
      <c r="A11" s="11">
        <v>2</v>
      </c>
      <c r="B11" s="152" t="s">
        <v>143</v>
      </c>
      <c r="C11" s="261">
        <f>C13+C14</f>
        <v>0</v>
      </c>
      <c r="D11" s="241">
        <f>D13+D14</f>
        <v>1542</v>
      </c>
      <c r="E11" s="241">
        <f>E13+E14</f>
        <v>300</v>
      </c>
      <c r="F11" s="241">
        <f aca="true" t="shared" si="0" ref="F11:F67">SUM(C11:E11)</f>
        <v>1842</v>
      </c>
    </row>
    <row r="12" spans="1:6" s="240" customFormat="1" ht="13.5">
      <c r="A12" s="11"/>
      <c r="B12" s="238"/>
      <c r="C12" s="260"/>
      <c r="D12" s="239"/>
      <c r="E12" s="239"/>
      <c r="F12" s="241"/>
    </row>
    <row r="13" spans="1:6" ht="12.75">
      <c r="A13" s="11">
        <v>3</v>
      </c>
      <c r="B13" s="145" t="s">
        <v>517</v>
      </c>
      <c r="C13" s="261">
        <v>0</v>
      </c>
      <c r="D13" s="241">
        <v>1542</v>
      </c>
      <c r="E13" s="241"/>
      <c r="F13" s="241">
        <f t="shared" si="0"/>
        <v>1542</v>
      </c>
    </row>
    <row r="14" spans="1:6" ht="24" customHeight="1">
      <c r="A14" s="11">
        <f>A13+1</f>
        <v>4</v>
      </c>
      <c r="B14" s="12" t="s">
        <v>518</v>
      </c>
      <c r="C14" s="63">
        <v>0</v>
      </c>
      <c r="D14" s="97">
        <v>0</v>
      </c>
      <c r="E14" s="97">
        <v>300</v>
      </c>
      <c r="F14" s="241">
        <f t="shared" si="0"/>
        <v>300</v>
      </c>
    </row>
    <row r="15" spans="1:6" ht="12.75">
      <c r="A15" s="11"/>
      <c r="B15" s="12"/>
      <c r="C15" s="63"/>
      <c r="D15" s="97"/>
      <c r="E15" s="97"/>
      <c r="F15" s="241"/>
    </row>
    <row r="16" spans="1:6" ht="21">
      <c r="A16" s="11">
        <v>5</v>
      </c>
      <c r="B16" s="85" t="s">
        <v>145</v>
      </c>
      <c r="C16" s="63">
        <f>SUM(C18,C33)</f>
        <v>113538</v>
      </c>
      <c r="D16" s="97">
        <f>SUM(D18,D33)</f>
        <v>33189</v>
      </c>
      <c r="E16" s="97">
        <f>SUM(E18,E33)</f>
        <v>0</v>
      </c>
      <c r="F16" s="241">
        <f t="shared" si="0"/>
        <v>146727</v>
      </c>
    </row>
    <row r="17" spans="1:6" ht="12.75">
      <c r="A17" s="11"/>
      <c r="B17" s="134"/>
      <c r="C17" s="63"/>
      <c r="D17" s="97"/>
      <c r="E17" s="97"/>
      <c r="F17" s="241"/>
    </row>
    <row r="18" spans="1:6" ht="12.75">
      <c r="A18" s="11">
        <v>6</v>
      </c>
      <c r="B18" s="134" t="s">
        <v>146</v>
      </c>
      <c r="C18" s="262">
        <f>C20+C26+C30</f>
        <v>113500</v>
      </c>
      <c r="D18" s="136">
        <f>D20+D26+D30</f>
        <v>0</v>
      </c>
      <c r="E18" s="136">
        <f>E20+E26+E30</f>
        <v>0</v>
      </c>
      <c r="F18" s="241">
        <f t="shared" si="0"/>
        <v>113500</v>
      </c>
    </row>
    <row r="19" spans="1:6" ht="12.75">
      <c r="A19" s="11"/>
      <c r="B19" s="119"/>
      <c r="C19" s="263"/>
      <c r="D19" s="242"/>
      <c r="E19" s="242"/>
      <c r="F19" s="241"/>
    </row>
    <row r="20" spans="1:6" s="243" customFormat="1" ht="12.75">
      <c r="A20" s="11">
        <v>7</v>
      </c>
      <c r="B20" s="145" t="s">
        <v>60</v>
      </c>
      <c r="C20" s="261">
        <f>SUM(C21:C25)</f>
        <v>107300</v>
      </c>
      <c r="D20" s="241">
        <f>SUM(D21:D25)</f>
        <v>0</v>
      </c>
      <c r="E20" s="241">
        <f>SUM(E21:E25)</f>
        <v>0</v>
      </c>
      <c r="F20" s="241">
        <f t="shared" si="0"/>
        <v>107300</v>
      </c>
    </row>
    <row r="21" spans="1:6" s="243" customFormat="1" ht="12.75">
      <c r="A21" s="11">
        <f aca="true" t="shared" si="1" ref="A21:A31">A20+1</f>
        <v>8</v>
      </c>
      <c r="B21" s="119" t="s">
        <v>13</v>
      </c>
      <c r="C21" s="263">
        <v>55000</v>
      </c>
      <c r="D21" s="242"/>
      <c r="E21" s="242"/>
      <c r="F21" s="241">
        <f t="shared" si="0"/>
        <v>55000</v>
      </c>
    </row>
    <row r="22" spans="1:6" s="243" customFormat="1" ht="12.75">
      <c r="A22" s="11">
        <f t="shared" si="1"/>
        <v>9</v>
      </c>
      <c r="B22" s="119" t="s">
        <v>14</v>
      </c>
      <c r="C22" s="263">
        <v>16500</v>
      </c>
      <c r="D22" s="242"/>
      <c r="E22" s="242"/>
      <c r="F22" s="241">
        <f t="shared" si="0"/>
        <v>16500</v>
      </c>
    </row>
    <row r="23" spans="1:6" s="243" customFormat="1" ht="12.75">
      <c r="A23" s="11">
        <f t="shared" si="1"/>
        <v>10</v>
      </c>
      <c r="B23" s="119" t="s">
        <v>15</v>
      </c>
      <c r="C23" s="263">
        <v>30000</v>
      </c>
      <c r="D23" s="242"/>
      <c r="E23" s="242"/>
      <c r="F23" s="241">
        <f t="shared" si="0"/>
        <v>30000</v>
      </c>
    </row>
    <row r="24" spans="1:6" s="243" customFormat="1" ht="12.75">
      <c r="A24" s="11">
        <f t="shared" si="1"/>
        <v>11</v>
      </c>
      <c r="B24" s="119" t="s">
        <v>16</v>
      </c>
      <c r="C24" s="263">
        <v>4500</v>
      </c>
      <c r="D24" s="242"/>
      <c r="E24" s="242"/>
      <c r="F24" s="241">
        <f t="shared" si="0"/>
        <v>4500</v>
      </c>
    </row>
    <row r="25" spans="1:6" s="243" customFormat="1" ht="12.75">
      <c r="A25" s="11">
        <f t="shared" si="1"/>
        <v>12</v>
      </c>
      <c r="B25" s="119" t="s">
        <v>83</v>
      </c>
      <c r="C25" s="263">
        <v>1300</v>
      </c>
      <c r="D25" s="242"/>
      <c r="E25" s="242"/>
      <c r="F25" s="241">
        <f t="shared" si="0"/>
        <v>1300</v>
      </c>
    </row>
    <row r="26" spans="1:6" s="243" customFormat="1" ht="21.75" customHeight="1">
      <c r="A26" s="11">
        <f t="shared" si="1"/>
        <v>13</v>
      </c>
      <c r="B26" s="145" t="s">
        <v>144</v>
      </c>
      <c r="C26" s="261">
        <f>SUM(C27:C29)</f>
        <v>200</v>
      </c>
      <c r="D26" s="241">
        <f>SUM(D27:D29)</f>
        <v>0</v>
      </c>
      <c r="E26" s="241">
        <f>SUM(E27:E29)</f>
        <v>0</v>
      </c>
      <c r="F26" s="241">
        <f t="shared" si="0"/>
        <v>200</v>
      </c>
    </row>
    <row r="27" spans="1:6" s="243" customFormat="1" ht="12.75">
      <c r="A27" s="11">
        <f t="shared" si="1"/>
        <v>14</v>
      </c>
      <c r="B27" s="119" t="s">
        <v>84</v>
      </c>
      <c r="C27" s="263">
        <v>100</v>
      </c>
      <c r="D27" s="242"/>
      <c r="E27" s="242"/>
      <c r="F27" s="241">
        <f t="shared" si="0"/>
        <v>100</v>
      </c>
    </row>
    <row r="28" spans="1:6" s="243" customFormat="1" ht="12.75">
      <c r="A28" s="11">
        <f t="shared" si="1"/>
        <v>15</v>
      </c>
      <c r="B28" s="119" t="s">
        <v>61</v>
      </c>
      <c r="C28" s="263">
        <v>100</v>
      </c>
      <c r="D28" s="242"/>
      <c r="E28" s="242"/>
      <c r="F28" s="241">
        <f t="shared" si="0"/>
        <v>100</v>
      </c>
    </row>
    <row r="29" spans="1:6" s="243" customFormat="1" ht="12.75">
      <c r="A29" s="11">
        <f t="shared" si="1"/>
        <v>16</v>
      </c>
      <c r="B29" s="119" t="s">
        <v>62</v>
      </c>
      <c r="C29" s="263">
        <v>0</v>
      </c>
      <c r="D29" s="242"/>
      <c r="E29" s="242"/>
      <c r="F29" s="241">
        <f t="shared" si="0"/>
        <v>0</v>
      </c>
    </row>
    <row r="30" spans="1:6" ht="12.75">
      <c r="A30" s="11">
        <f t="shared" si="1"/>
        <v>17</v>
      </c>
      <c r="B30" s="145" t="s">
        <v>11</v>
      </c>
      <c r="C30" s="261">
        <f>SUM(C31)</f>
        <v>6000</v>
      </c>
      <c r="D30" s="241">
        <f>SUM(D31)</f>
        <v>0</v>
      </c>
      <c r="E30" s="241">
        <f>SUM(E31)</f>
        <v>0</v>
      </c>
      <c r="F30" s="241">
        <f t="shared" si="0"/>
        <v>6000</v>
      </c>
    </row>
    <row r="31" spans="1:6" ht="12.75">
      <c r="A31" s="11">
        <f t="shared" si="1"/>
        <v>18</v>
      </c>
      <c r="B31" s="119" t="s">
        <v>12</v>
      </c>
      <c r="C31" s="263">
        <v>6000</v>
      </c>
      <c r="D31" s="242"/>
      <c r="E31" s="242"/>
      <c r="F31" s="241">
        <f t="shared" si="0"/>
        <v>6000</v>
      </c>
    </row>
    <row r="32" spans="1:6" ht="12.75">
      <c r="A32" s="11"/>
      <c r="B32" s="119"/>
      <c r="C32" s="263"/>
      <c r="D32" s="242"/>
      <c r="E32" s="242"/>
      <c r="F32" s="241"/>
    </row>
    <row r="33" spans="1:6" ht="12.75">
      <c r="A33" s="11">
        <v>19</v>
      </c>
      <c r="B33" s="244" t="s">
        <v>187</v>
      </c>
      <c r="C33" s="261">
        <f>SUM(C35)</f>
        <v>38</v>
      </c>
      <c r="D33" s="241">
        <f>SUM(D35)</f>
        <v>33189</v>
      </c>
      <c r="E33" s="241">
        <f>SUM(E35)</f>
        <v>0</v>
      </c>
      <c r="F33" s="241">
        <f t="shared" si="0"/>
        <v>33227</v>
      </c>
    </row>
    <row r="34" spans="1:6" ht="12.75">
      <c r="A34" s="11"/>
      <c r="B34" s="244"/>
      <c r="C34" s="261"/>
      <c r="D34" s="241"/>
      <c r="E34" s="241"/>
      <c r="F34" s="241"/>
    </row>
    <row r="35" spans="1:6" ht="21.75">
      <c r="A35" s="11">
        <v>20</v>
      </c>
      <c r="B35" s="145" t="s">
        <v>191</v>
      </c>
      <c r="C35" s="261">
        <f>SUM(C36:C39)</f>
        <v>38</v>
      </c>
      <c r="D35" s="241">
        <f>SUM(D36:D39)</f>
        <v>33189</v>
      </c>
      <c r="E35" s="241">
        <f>SUM(E36:E39)</f>
        <v>0</v>
      </c>
      <c r="F35" s="241">
        <f t="shared" si="0"/>
        <v>33227</v>
      </c>
    </row>
    <row r="36" spans="1:6" ht="22.5">
      <c r="A36" s="11">
        <f>A35+1</f>
        <v>21</v>
      </c>
      <c r="B36" s="119" t="s">
        <v>188</v>
      </c>
      <c r="C36" s="263">
        <v>38</v>
      </c>
      <c r="D36" s="242">
        <v>22877</v>
      </c>
      <c r="E36" s="242">
        <v>0</v>
      </c>
      <c r="F36" s="241">
        <f t="shared" si="0"/>
        <v>22915</v>
      </c>
    </row>
    <row r="37" spans="1:6" ht="12.75">
      <c r="A37" s="11">
        <f>A36+1</f>
        <v>22</v>
      </c>
      <c r="B37" s="119" t="s">
        <v>189</v>
      </c>
      <c r="C37" s="263"/>
      <c r="D37" s="242">
        <v>0</v>
      </c>
      <c r="E37" s="242"/>
      <c r="F37" s="241">
        <f t="shared" si="0"/>
        <v>0</v>
      </c>
    </row>
    <row r="38" spans="1:6" ht="12.75">
      <c r="A38" s="11">
        <f>A37+1</f>
        <v>23</v>
      </c>
      <c r="B38" s="119" t="s">
        <v>497</v>
      </c>
      <c r="C38" s="263"/>
      <c r="D38" s="242">
        <v>6312</v>
      </c>
      <c r="E38" s="242"/>
      <c r="F38" s="241">
        <f t="shared" si="0"/>
        <v>6312</v>
      </c>
    </row>
    <row r="39" spans="1:6" ht="12.75">
      <c r="A39" s="233">
        <f>A38+1</f>
        <v>24</v>
      </c>
      <c r="B39" s="154" t="s">
        <v>190</v>
      </c>
      <c r="C39" s="264"/>
      <c r="D39" s="246">
        <v>4000</v>
      </c>
      <c r="E39" s="246"/>
      <c r="F39" s="290">
        <f t="shared" si="0"/>
        <v>4000</v>
      </c>
    </row>
    <row r="40" spans="1:6" s="248" customFormat="1" ht="12.75">
      <c r="A40" s="149"/>
      <c r="B40" s="153"/>
      <c r="C40" s="247"/>
      <c r="D40" s="247"/>
      <c r="E40" s="247"/>
      <c r="F40" s="268"/>
    </row>
    <row r="41" spans="1:6" s="248" customFormat="1" ht="12.75">
      <c r="A41" s="149"/>
      <c r="B41" s="153"/>
      <c r="C41" s="247"/>
      <c r="D41" s="247"/>
      <c r="E41" s="247"/>
      <c r="F41" s="268"/>
    </row>
    <row r="42" spans="1:6" s="248" customFormat="1" ht="12.75">
      <c r="A42" s="149"/>
      <c r="B42" s="153"/>
      <c r="C42" s="247"/>
      <c r="D42" s="247"/>
      <c r="E42" s="247"/>
      <c r="F42" s="268"/>
    </row>
    <row r="43" spans="1:6" s="248" customFormat="1" ht="12.75">
      <c r="A43" s="149"/>
      <c r="B43" s="153"/>
      <c r="C43" s="247"/>
      <c r="D43" s="247"/>
      <c r="E43" s="247"/>
      <c r="F43" s="268"/>
    </row>
    <row r="44" spans="1:6" s="248" customFormat="1" ht="12.75">
      <c r="A44" s="149"/>
      <c r="B44" s="153"/>
      <c r="C44" s="247"/>
      <c r="D44" s="247"/>
      <c r="E44" s="247"/>
      <c r="F44" s="268"/>
    </row>
    <row r="45" spans="1:6" s="248" customFormat="1" ht="12.75">
      <c r="A45" s="149"/>
      <c r="B45" s="153"/>
      <c r="C45" s="247"/>
      <c r="D45" s="247"/>
      <c r="E45" s="247"/>
      <c r="F45" s="268"/>
    </row>
    <row r="46" spans="1:6" s="248" customFormat="1" ht="12.75">
      <c r="A46" s="149"/>
      <c r="B46" s="153"/>
      <c r="C46" s="247"/>
      <c r="D46" s="247"/>
      <c r="E46" s="247"/>
      <c r="F46" s="268"/>
    </row>
    <row r="47" spans="1:6" s="248" customFormat="1" ht="12.75">
      <c r="A47" s="149"/>
      <c r="B47" s="153"/>
      <c r="C47" s="247"/>
      <c r="D47" s="247"/>
      <c r="E47" s="247"/>
      <c r="F47" s="268"/>
    </row>
    <row r="48" spans="1:6" s="248" customFormat="1" ht="12.75">
      <c r="A48" s="149"/>
      <c r="B48" s="153"/>
      <c r="C48" s="247"/>
      <c r="D48" s="247"/>
      <c r="E48" s="247"/>
      <c r="F48" s="268"/>
    </row>
    <row r="49" spans="1:6" s="248" customFormat="1" ht="12.75">
      <c r="A49" s="149"/>
      <c r="B49" s="153"/>
      <c r="C49" s="247"/>
      <c r="D49" s="247"/>
      <c r="E49" s="247"/>
      <c r="F49" s="268"/>
    </row>
    <row r="50" spans="1:6" s="248" customFormat="1" ht="12.75">
      <c r="A50" s="149"/>
      <c r="B50" s="153"/>
      <c r="C50" s="247"/>
      <c r="D50" s="247"/>
      <c r="E50" s="247"/>
      <c r="F50" s="268"/>
    </row>
    <row r="51" spans="1:6" s="4" customFormat="1" ht="11.25">
      <c r="A51" s="20"/>
      <c r="B51" s="235" t="s">
        <v>107</v>
      </c>
      <c r="C51" s="8" t="s">
        <v>108</v>
      </c>
      <c r="D51" s="8" t="s">
        <v>109</v>
      </c>
      <c r="E51" s="8" t="s">
        <v>110</v>
      </c>
      <c r="F51" s="8" t="s">
        <v>445</v>
      </c>
    </row>
    <row r="52" spans="1:6" s="4" customFormat="1" ht="11.25">
      <c r="A52" s="20"/>
      <c r="B52" s="235"/>
      <c r="C52" s="365" t="s">
        <v>514</v>
      </c>
      <c r="D52" s="366"/>
      <c r="E52" s="366"/>
      <c r="F52" s="367"/>
    </row>
    <row r="53" spans="1:6" s="31" customFormat="1" ht="36">
      <c r="A53" s="65" t="s">
        <v>7</v>
      </c>
      <c r="B53" s="265" t="s">
        <v>8</v>
      </c>
      <c r="C53" s="278" t="s">
        <v>447</v>
      </c>
      <c r="D53" s="278" t="s">
        <v>448</v>
      </c>
      <c r="E53" s="278" t="s">
        <v>456</v>
      </c>
      <c r="F53" s="278" t="s">
        <v>93</v>
      </c>
    </row>
    <row r="54" spans="1:6" ht="12.75">
      <c r="A54" s="254">
        <v>25</v>
      </c>
      <c r="B54" s="271" t="s">
        <v>63</v>
      </c>
      <c r="C54" s="280">
        <f>C56</f>
        <v>134321</v>
      </c>
      <c r="D54" s="280">
        <f>D56</f>
        <v>0</v>
      </c>
      <c r="E54" s="280">
        <f>E56</f>
        <v>0</v>
      </c>
      <c r="F54" s="288">
        <f t="shared" si="0"/>
        <v>134321</v>
      </c>
    </row>
    <row r="55" spans="1:6" ht="12.75">
      <c r="A55" s="11"/>
      <c r="B55" s="272"/>
      <c r="C55" s="281"/>
      <c r="D55" s="281"/>
      <c r="E55" s="281"/>
      <c r="F55" s="241"/>
    </row>
    <row r="56" spans="1:6" ht="12.75">
      <c r="A56" s="11">
        <v>26</v>
      </c>
      <c r="B56" s="273" t="s">
        <v>148</v>
      </c>
      <c r="C56" s="282">
        <f>C58</f>
        <v>134321</v>
      </c>
      <c r="D56" s="282">
        <f>D58</f>
        <v>0</v>
      </c>
      <c r="E56" s="282">
        <f>E58</f>
        <v>0</v>
      </c>
      <c r="F56" s="241">
        <f t="shared" si="0"/>
        <v>134321</v>
      </c>
    </row>
    <row r="57" spans="1:6" ht="12.75">
      <c r="A57" s="11"/>
      <c r="B57" s="274"/>
      <c r="C57" s="281"/>
      <c r="D57" s="281"/>
      <c r="E57" s="281"/>
      <c r="F57" s="241"/>
    </row>
    <row r="58" spans="1:6" ht="12.75">
      <c r="A58" s="11">
        <v>27</v>
      </c>
      <c r="B58" s="275" t="s">
        <v>64</v>
      </c>
      <c r="C58" s="282">
        <f>SUM(C59:C67)</f>
        <v>134321</v>
      </c>
      <c r="D58" s="282">
        <f>SUM(D59:D64)</f>
        <v>0</v>
      </c>
      <c r="E58" s="282">
        <f>SUM(E59:E64)</f>
        <v>0</v>
      </c>
      <c r="F58" s="241">
        <f t="shared" si="0"/>
        <v>134321</v>
      </c>
    </row>
    <row r="59" spans="1:6" ht="12.75">
      <c r="A59" s="11">
        <f aca="true" t="shared" si="2" ref="A59:A67">A58+1</f>
        <v>28</v>
      </c>
      <c r="B59" s="276" t="s">
        <v>457</v>
      </c>
      <c r="C59" s="283">
        <v>84955</v>
      </c>
      <c r="D59" s="283"/>
      <c r="E59" s="283"/>
      <c r="F59" s="241">
        <f t="shared" si="0"/>
        <v>84955</v>
      </c>
    </row>
    <row r="60" spans="1:6" ht="12.75">
      <c r="A60" s="11">
        <f t="shared" si="2"/>
        <v>29</v>
      </c>
      <c r="B60" s="276" t="s">
        <v>461</v>
      </c>
      <c r="C60" s="283">
        <v>6679</v>
      </c>
      <c r="D60" s="283"/>
      <c r="E60" s="283"/>
      <c r="F60" s="241">
        <f t="shared" si="0"/>
        <v>6679</v>
      </c>
    </row>
    <row r="61" spans="1:6" ht="12.75">
      <c r="A61" s="11">
        <f t="shared" si="2"/>
        <v>30</v>
      </c>
      <c r="B61" s="276" t="s">
        <v>458</v>
      </c>
      <c r="C61" s="283">
        <v>27106</v>
      </c>
      <c r="D61" s="283"/>
      <c r="E61" s="283"/>
      <c r="F61" s="241">
        <f t="shared" si="0"/>
        <v>27106</v>
      </c>
    </row>
    <row r="62" spans="1:6" ht="22.5">
      <c r="A62" s="11">
        <f t="shared" si="2"/>
        <v>31</v>
      </c>
      <c r="B62" s="276" t="s">
        <v>459</v>
      </c>
      <c r="C62" s="283">
        <v>1953</v>
      </c>
      <c r="D62" s="283"/>
      <c r="E62" s="283"/>
      <c r="F62" s="241">
        <f t="shared" si="0"/>
        <v>1953</v>
      </c>
    </row>
    <row r="63" spans="1:6" ht="12.75">
      <c r="A63" s="11">
        <f t="shared" si="2"/>
        <v>32</v>
      </c>
      <c r="B63" s="276" t="s">
        <v>17</v>
      </c>
      <c r="C63" s="283">
        <v>7933</v>
      </c>
      <c r="D63" s="283"/>
      <c r="E63" s="283"/>
      <c r="F63" s="241">
        <f t="shared" si="0"/>
        <v>7933</v>
      </c>
    </row>
    <row r="64" spans="1:6" ht="12.75">
      <c r="A64" s="11">
        <f t="shared" si="2"/>
        <v>33</v>
      </c>
      <c r="B64" s="276" t="s">
        <v>460</v>
      </c>
      <c r="C64" s="283">
        <v>5680</v>
      </c>
      <c r="D64" s="283"/>
      <c r="E64" s="283"/>
      <c r="F64" s="241">
        <f t="shared" si="0"/>
        <v>5680</v>
      </c>
    </row>
    <row r="65" spans="1:6" ht="12.75">
      <c r="A65" s="11">
        <f t="shared" si="2"/>
        <v>34</v>
      </c>
      <c r="B65" s="276" t="s">
        <v>498</v>
      </c>
      <c r="C65" s="283">
        <v>0</v>
      </c>
      <c r="D65" s="283"/>
      <c r="E65" s="283"/>
      <c r="F65" s="241">
        <f t="shared" si="0"/>
        <v>0</v>
      </c>
    </row>
    <row r="66" spans="1:6" ht="12.75">
      <c r="A66" s="11">
        <f t="shared" si="2"/>
        <v>35</v>
      </c>
      <c r="B66" s="276" t="s">
        <v>499</v>
      </c>
      <c r="C66" s="283">
        <v>15</v>
      </c>
      <c r="D66" s="283"/>
      <c r="E66" s="283"/>
      <c r="F66" s="241">
        <f t="shared" si="0"/>
        <v>15</v>
      </c>
    </row>
    <row r="67" spans="1:6" ht="12.75">
      <c r="A67" s="11">
        <f t="shared" si="2"/>
        <v>36</v>
      </c>
      <c r="B67" s="276" t="s">
        <v>500</v>
      </c>
      <c r="C67" s="283">
        <v>0</v>
      </c>
      <c r="D67" s="283"/>
      <c r="E67" s="283"/>
      <c r="F67" s="241">
        <f t="shared" si="0"/>
        <v>0</v>
      </c>
    </row>
    <row r="68" spans="1:6" ht="12.75">
      <c r="A68" s="270"/>
      <c r="B68" s="276"/>
      <c r="C68" s="283"/>
      <c r="D68" s="283"/>
      <c r="E68" s="283"/>
      <c r="F68" s="242"/>
    </row>
    <row r="69" spans="1:6" s="240" customFormat="1" ht="13.5">
      <c r="A69" s="11">
        <v>37</v>
      </c>
      <c r="B69" s="272" t="s">
        <v>65</v>
      </c>
      <c r="C69" s="281">
        <f>C71</f>
        <v>0</v>
      </c>
      <c r="D69" s="281">
        <f>D71</f>
        <v>16551</v>
      </c>
      <c r="E69" s="281">
        <f>E71</f>
        <v>0</v>
      </c>
      <c r="F69" s="241">
        <f>SUM(C69:E69)</f>
        <v>16551</v>
      </c>
    </row>
    <row r="70" spans="1:6" s="240" customFormat="1" ht="13.5">
      <c r="A70" s="11"/>
      <c r="B70" s="272"/>
      <c r="C70" s="281"/>
      <c r="D70" s="281"/>
      <c r="E70" s="281"/>
      <c r="F70" s="241"/>
    </row>
    <row r="71" spans="1:6" s="240" customFormat="1" ht="26.25" customHeight="1">
      <c r="A71" s="11">
        <v>38</v>
      </c>
      <c r="B71" s="273" t="s">
        <v>147</v>
      </c>
      <c r="C71" s="282">
        <f>C73+C77+C78+C79</f>
        <v>0</v>
      </c>
      <c r="D71" s="282">
        <f>D73+D77+D78+D79</f>
        <v>16551</v>
      </c>
      <c r="E71" s="282">
        <f>E73+E77+E78+E79</f>
        <v>0</v>
      </c>
      <c r="F71" s="241">
        <f aca="true" t="shared" si="3" ref="F71:F115">SUM(C71:E71)</f>
        <v>16551</v>
      </c>
    </row>
    <row r="72" spans="1:6" s="240" customFormat="1" ht="13.5">
      <c r="A72" s="11"/>
      <c r="B72" s="274"/>
      <c r="C72" s="281"/>
      <c r="D72" s="281"/>
      <c r="E72" s="281"/>
      <c r="F72" s="241"/>
    </row>
    <row r="73" spans="1:6" s="243" customFormat="1" ht="21.75">
      <c r="A73" s="11">
        <v>39</v>
      </c>
      <c r="B73" s="275" t="s">
        <v>192</v>
      </c>
      <c r="C73" s="282">
        <f>SUM(C74:C76)</f>
        <v>0</v>
      </c>
      <c r="D73" s="282">
        <f>SUM(D74:D76)</f>
        <v>3547</v>
      </c>
      <c r="E73" s="282">
        <f>SUM(E74:E76)</f>
        <v>0</v>
      </c>
      <c r="F73" s="241">
        <f t="shared" si="3"/>
        <v>3547</v>
      </c>
    </row>
    <row r="74" spans="1:6" ht="12.75">
      <c r="A74" s="11">
        <f aca="true" t="shared" si="4" ref="A74:A79">A73+1</f>
        <v>40</v>
      </c>
      <c r="B74" s="276" t="s">
        <v>193</v>
      </c>
      <c r="C74" s="283"/>
      <c r="D74" s="283"/>
      <c r="E74" s="283"/>
      <c r="F74" s="241">
        <f t="shared" si="3"/>
        <v>0</v>
      </c>
    </row>
    <row r="75" spans="1:6" ht="12.75">
      <c r="A75" s="11">
        <f t="shared" si="4"/>
        <v>41</v>
      </c>
      <c r="B75" s="276" t="s">
        <v>504</v>
      </c>
      <c r="C75" s="283"/>
      <c r="D75" s="283">
        <v>3547</v>
      </c>
      <c r="E75" s="283"/>
      <c r="F75" s="241"/>
    </row>
    <row r="76" spans="1:6" ht="12.75">
      <c r="A76" s="11">
        <f t="shared" si="4"/>
        <v>42</v>
      </c>
      <c r="B76" s="276" t="s">
        <v>194</v>
      </c>
      <c r="C76" s="283"/>
      <c r="D76" s="283"/>
      <c r="E76" s="283"/>
      <c r="F76" s="241">
        <f t="shared" si="3"/>
        <v>0</v>
      </c>
    </row>
    <row r="77" spans="1:6" ht="12.75">
      <c r="A77" s="11">
        <f t="shared" si="4"/>
        <v>43</v>
      </c>
      <c r="B77" s="275" t="s">
        <v>175</v>
      </c>
      <c r="C77" s="282"/>
      <c r="D77" s="282">
        <v>5</v>
      </c>
      <c r="E77" s="282"/>
      <c r="F77" s="241">
        <f t="shared" si="3"/>
        <v>5</v>
      </c>
    </row>
    <row r="78" spans="1:6" s="243" customFormat="1" ht="12.75">
      <c r="A78" s="11">
        <f t="shared" si="4"/>
        <v>44</v>
      </c>
      <c r="B78" s="275" t="s">
        <v>195</v>
      </c>
      <c r="C78" s="282"/>
      <c r="D78" s="282"/>
      <c r="E78" s="282"/>
      <c r="F78" s="241">
        <f t="shared" si="3"/>
        <v>0</v>
      </c>
    </row>
    <row r="79" spans="1:6" s="243" customFormat="1" ht="12.75">
      <c r="A79" s="11">
        <f t="shared" si="4"/>
        <v>45</v>
      </c>
      <c r="B79" s="275" t="s">
        <v>196</v>
      </c>
      <c r="C79" s="282"/>
      <c r="D79" s="282">
        <v>12999</v>
      </c>
      <c r="E79" s="282"/>
      <c r="F79" s="241">
        <f t="shared" si="3"/>
        <v>12999</v>
      </c>
    </row>
    <row r="80" spans="1:6" ht="12.75">
      <c r="A80" s="11"/>
      <c r="B80" s="276"/>
      <c r="C80" s="283"/>
      <c r="D80" s="283"/>
      <c r="E80" s="283"/>
      <c r="F80" s="241"/>
    </row>
    <row r="81" spans="1:6" ht="12.75">
      <c r="A81" s="11">
        <v>46</v>
      </c>
      <c r="B81" s="272" t="s">
        <v>66</v>
      </c>
      <c r="C81" s="281">
        <f>SUM(C83,C89,C104)</f>
        <v>7011</v>
      </c>
      <c r="D81" s="281">
        <f>SUM(D83,D89,D104)</f>
        <v>187097</v>
      </c>
      <c r="E81" s="281">
        <f>SUM(E83,E89,E104)</f>
        <v>29221</v>
      </c>
      <c r="F81" s="241">
        <f t="shared" si="3"/>
        <v>223329</v>
      </c>
    </row>
    <row r="82" spans="1:6" ht="12.75">
      <c r="A82" s="11"/>
      <c r="B82" s="272"/>
      <c r="C82" s="281"/>
      <c r="D82" s="281"/>
      <c r="E82" s="281"/>
      <c r="F82" s="241"/>
    </row>
    <row r="83" spans="1:6" ht="21.75">
      <c r="A83" s="11">
        <v>47</v>
      </c>
      <c r="B83" s="273" t="s">
        <v>519</v>
      </c>
      <c r="C83" s="282">
        <f>SUM(C85)</f>
        <v>0</v>
      </c>
      <c r="D83" s="282">
        <f>SUM(D85)</f>
        <v>0</v>
      </c>
      <c r="E83" s="282">
        <f>SUM(E85)</f>
        <v>0</v>
      </c>
      <c r="F83" s="241">
        <f t="shared" si="3"/>
        <v>0</v>
      </c>
    </row>
    <row r="84" spans="1:6" ht="12.75">
      <c r="A84" s="11"/>
      <c r="B84" s="272"/>
      <c r="C84" s="281"/>
      <c r="D84" s="281"/>
      <c r="E84" s="281"/>
      <c r="F84" s="241">
        <f t="shared" si="3"/>
        <v>0</v>
      </c>
    </row>
    <row r="85" spans="1:6" ht="12.75">
      <c r="A85" s="11">
        <v>48</v>
      </c>
      <c r="B85" s="275" t="s">
        <v>67</v>
      </c>
      <c r="C85" s="282">
        <f>SUM(C86:C87)</f>
        <v>0</v>
      </c>
      <c r="D85" s="282">
        <f>SUM(D86:D87)</f>
        <v>0</v>
      </c>
      <c r="E85" s="282">
        <f>SUM(E86:E87)</f>
        <v>0</v>
      </c>
      <c r="F85" s="241">
        <f t="shared" si="3"/>
        <v>0</v>
      </c>
    </row>
    <row r="86" spans="1:6" ht="12.75">
      <c r="A86" s="11">
        <f>A85+1</f>
        <v>49</v>
      </c>
      <c r="B86" s="276" t="s">
        <v>237</v>
      </c>
      <c r="C86" s="283"/>
      <c r="D86" s="283"/>
      <c r="E86" s="283"/>
      <c r="F86" s="241">
        <f t="shared" si="3"/>
        <v>0</v>
      </c>
    </row>
    <row r="87" spans="1:6" ht="12.75">
      <c r="A87" s="11">
        <f>A86+1</f>
        <v>50</v>
      </c>
      <c r="B87" s="276" t="s">
        <v>236</v>
      </c>
      <c r="C87" s="283"/>
      <c r="D87" s="283"/>
      <c r="E87" s="283"/>
      <c r="F87" s="241">
        <f t="shared" si="3"/>
        <v>0</v>
      </c>
    </row>
    <row r="88" spans="1:6" ht="12.75">
      <c r="A88" s="11"/>
      <c r="B88" s="272"/>
      <c r="C88" s="281"/>
      <c r="D88" s="281"/>
      <c r="E88" s="281"/>
      <c r="F88" s="241"/>
    </row>
    <row r="89" spans="1:6" ht="21.75">
      <c r="A89" s="11">
        <v>51</v>
      </c>
      <c r="B89" s="273" t="s">
        <v>520</v>
      </c>
      <c r="C89" s="282">
        <f>C91+C96</f>
        <v>0</v>
      </c>
      <c r="D89" s="282">
        <f>D91+D96</f>
        <v>0</v>
      </c>
      <c r="E89" s="282">
        <f>E91+E96</f>
        <v>0</v>
      </c>
      <c r="F89" s="241">
        <f t="shared" si="3"/>
        <v>0</v>
      </c>
    </row>
    <row r="90" spans="1:6" ht="12.75">
      <c r="A90" s="11"/>
      <c r="B90" s="274"/>
      <c r="C90" s="281"/>
      <c r="D90" s="281"/>
      <c r="E90" s="281"/>
      <c r="F90" s="241"/>
    </row>
    <row r="91" spans="1:6" ht="12.75">
      <c r="A91" s="11">
        <f>A89+1</f>
        <v>52</v>
      </c>
      <c r="B91" s="275" t="s">
        <v>67</v>
      </c>
      <c r="C91" s="282">
        <f>SUM(C92:C94)</f>
        <v>0</v>
      </c>
      <c r="D91" s="282">
        <f>SUM(D92:D94)</f>
        <v>0</v>
      </c>
      <c r="E91" s="282">
        <f>SUM(E92:E94)</f>
        <v>0</v>
      </c>
      <c r="F91" s="241">
        <f t="shared" si="3"/>
        <v>0</v>
      </c>
    </row>
    <row r="92" spans="1:6" ht="12.75">
      <c r="A92" s="11">
        <f>A91+1</f>
        <v>53</v>
      </c>
      <c r="B92" s="276" t="s">
        <v>237</v>
      </c>
      <c r="C92" s="283"/>
      <c r="D92" s="283"/>
      <c r="E92" s="283"/>
      <c r="F92" s="241">
        <f t="shared" si="3"/>
        <v>0</v>
      </c>
    </row>
    <row r="93" spans="1:6" ht="12.75">
      <c r="A93" s="11">
        <f>A92+1</f>
        <v>54</v>
      </c>
      <c r="B93" s="276" t="s">
        <v>236</v>
      </c>
      <c r="C93" s="283"/>
      <c r="D93" s="283"/>
      <c r="E93" s="283"/>
      <c r="F93" s="241">
        <f t="shared" si="3"/>
        <v>0</v>
      </c>
    </row>
    <row r="94" spans="1:6" ht="12.75">
      <c r="A94" s="11">
        <f>A93+1</f>
        <v>55</v>
      </c>
      <c r="B94" s="276" t="s">
        <v>20</v>
      </c>
      <c r="C94" s="283">
        <v>0</v>
      </c>
      <c r="D94" s="283"/>
      <c r="E94" s="283"/>
      <c r="F94" s="241">
        <f t="shared" si="3"/>
        <v>0</v>
      </c>
    </row>
    <row r="95" spans="1:6" ht="12.75">
      <c r="A95" s="11"/>
      <c r="B95" s="276"/>
      <c r="C95" s="283"/>
      <c r="D95" s="283"/>
      <c r="E95" s="283"/>
      <c r="F95" s="241"/>
    </row>
    <row r="96" spans="1:6" s="243" customFormat="1" ht="12.75">
      <c r="A96" s="11">
        <v>56</v>
      </c>
      <c r="B96" s="275" t="s">
        <v>176</v>
      </c>
      <c r="C96" s="282">
        <f>SUM(C97)</f>
        <v>0</v>
      </c>
      <c r="D96" s="282">
        <f>SUM(D97)</f>
        <v>0</v>
      </c>
      <c r="E96" s="282">
        <f>SUM(E97)</f>
        <v>0</v>
      </c>
      <c r="F96" s="241">
        <f t="shared" si="3"/>
        <v>0</v>
      </c>
    </row>
    <row r="97" spans="1:6" ht="12.75">
      <c r="A97" s="11">
        <f>A96+1</f>
        <v>57</v>
      </c>
      <c r="B97" s="276" t="s">
        <v>236</v>
      </c>
      <c r="C97" s="283"/>
      <c r="D97" s="283"/>
      <c r="E97" s="283"/>
      <c r="F97" s="241">
        <f t="shared" si="3"/>
        <v>0</v>
      </c>
    </row>
    <row r="98" spans="1:6" ht="12.75">
      <c r="A98" s="255"/>
      <c r="B98" s="277"/>
      <c r="C98" s="284"/>
      <c r="D98" s="284"/>
      <c r="E98" s="284"/>
      <c r="F98" s="290"/>
    </row>
    <row r="99" spans="1:6" s="248" customFormat="1" ht="12.75">
      <c r="A99" s="149"/>
      <c r="B99" s="153"/>
      <c r="C99" s="247"/>
      <c r="D99" s="247"/>
      <c r="E99" s="247"/>
      <c r="F99" s="268"/>
    </row>
    <row r="100" spans="1:6" s="248" customFormat="1" ht="12.75">
      <c r="A100" s="149"/>
      <c r="B100" s="153"/>
      <c r="C100" s="247"/>
      <c r="D100" s="247"/>
      <c r="E100" s="247"/>
      <c r="F100" s="268"/>
    </row>
    <row r="101" spans="1:6" s="4" customFormat="1" ht="11.25">
      <c r="A101" s="20"/>
      <c r="B101" s="235" t="s">
        <v>107</v>
      </c>
      <c r="C101" s="8" t="s">
        <v>108</v>
      </c>
      <c r="D101" s="8" t="s">
        <v>109</v>
      </c>
      <c r="E101" s="8" t="s">
        <v>110</v>
      </c>
      <c r="F101" s="8" t="s">
        <v>445</v>
      </c>
    </row>
    <row r="102" spans="1:6" s="4" customFormat="1" ht="11.25">
      <c r="A102" s="20"/>
      <c r="B102" s="235"/>
      <c r="C102" s="365" t="s">
        <v>514</v>
      </c>
      <c r="D102" s="366"/>
      <c r="E102" s="366"/>
      <c r="F102" s="367"/>
    </row>
    <row r="103" spans="1:6" s="31" customFormat="1" ht="36">
      <c r="A103" s="65" t="s">
        <v>7</v>
      </c>
      <c r="B103" s="265" t="s">
        <v>8</v>
      </c>
      <c r="C103" s="278" t="s">
        <v>447</v>
      </c>
      <c r="D103" s="278" t="s">
        <v>448</v>
      </c>
      <c r="E103" s="278" t="s">
        <v>456</v>
      </c>
      <c r="F103" s="278" t="s">
        <v>93</v>
      </c>
    </row>
    <row r="104" spans="1:6" ht="12.75">
      <c r="A104" s="254">
        <v>58</v>
      </c>
      <c r="B104" s="285" t="s">
        <v>149</v>
      </c>
      <c r="C104" s="289">
        <f>SUM(C106,C112)</f>
        <v>7011</v>
      </c>
      <c r="D104" s="289">
        <f>SUM(D106,D112)</f>
        <v>187097</v>
      </c>
      <c r="E104" s="289">
        <f>SUM(E106,E112)</f>
        <v>29221</v>
      </c>
      <c r="F104" s="288">
        <f t="shared" si="3"/>
        <v>223329</v>
      </c>
    </row>
    <row r="105" spans="1:6" ht="12.75">
      <c r="A105" s="11"/>
      <c r="B105" s="276"/>
      <c r="C105" s="283"/>
      <c r="D105" s="283"/>
      <c r="E105" s="283"/>
      <c r="F105" s="241"/>
    </row>
    <row r="106" spans="1:6" ht="12.75">
      <c r="A106" s="11">
        <v>59</v>
      </c>
      <c r="B106" s="275" t="s">
        <v>67</v>
      </c>
      <c r="C106" s="282">
        <f>SUM(C107:C110)</f>
        <v>7011</v>
      </c>
      <c r="D106" s="282">
        <f>SUM(D107:D110)</f>
        <v>3918</v>
      </c>
      <c r="E106" s="282">
        <f>SUM(E107:E110)</f>
        <v>29221</v>
      </c>
      <c r="F106" s="241">
        <f t="shared" si="3"/>
        <v>40150</v>
      </c>
    </row>
    <row r="107" spans="1:6" ht="12.75">
      <c r="A107" s="11">
        <f>A106+1</f>
        <v>60</v>
      </c>
      <c r="B107" s="276" t="s">
        <v>19</v>
      </c>
      <c r="C107" s="283"/>
      <c r="D107" s="283"/>
      <c r="E107" s="283"/>
      <c r="F107" s="241">
        <f t="shared" si="3"/>
        <v>0</v>
      </c>
    </row>
    <row r="108" spans="1:6" ht="12.75">
      <c r="A108" s="11">
        <f>A107+1</f>
        <v>61</v>
      </c>
      <c r="B108" s="276" t="s">
        <v>20</v>
      </c>
      <c r="C108" s="283">
        <v>7011</v>
      </c>
      <c r="D108" s="283"/>
      <c r="E108" s="283">
        <v>29221</v>
      </c>
      <c r="F108" s="241">
        <f t="shared" si="3"/>
        <v>36232</v>
      </c>
    </row>
    <row r="109" spans="1:6" ht="12.75">
      <c r="A109" s="11">
        <f>A108+1</f>
        <v>62</v>
      </c>
      <c r="B109" s="276" t="s">
        <v>236</v>
      </c>
      <c r="C109" s="283"/>
      <c r="D109" s="283">
        <v>2377</v>
      </c>
      <c r="E109" s="283"/>
      <c r="F109" s="241">
        <f t="shared" si="3"/>
        <v>2377</v>
      </c>
    </row>
    <row r="110" spans="1:6" ht="12.75">
      <c r="A110" s="11">
        <f>A109+1</f>
        <v>63</v>
      </c>
      <c r="B110" s="276" t="s">
        <v>237</v>
      </c>
      <c r="C110" s="283"/>
      <c r="D110" s="283">
        <v>1541</v>
      </c>
      <c r="E110" s="283"/>
      <c r="F110" s="241">
        <f t="shared" si="3"/>
        <v>1541</v>
      </c>
    </row>
    <row r="111" spans="1:6" ht="12.75">
      <c r="A111" s="11"/>
      <c r="B111" s="276"/>
      <c r="C111" s="283"/>
      <c r="D111" s="283"/>
      <c r="E111" s="283"/>
      <c r="F111" s="241"/>
    </row>
    <row r="112" spans="1:6" s="243" customFormat="1" ht="12.75">
      <c r="A112" s="11">
        <v>64</v>
      </c>
      <c r="B112" s="275" t="s">
        <v>176</v>
      </c>
      <c r="C112" s="282">
        <f>SUM(C113:C115)</f>
        <v>0</v>
      </c>
      <c r="D112" s="282">
        <f>SUM(D113:D115)</f>
        <v>183179</v>
      </c>
      <c r="E112" s="282">
        <f>SUM(E113:E115)</f>
        <v>0</v>
      </c>
      <c r="F112" s="241">
        <f t="shared" si="3"/>
        <v>183179</v>
      </c>
    </row>
    <row r="113" spans="1:6" ht="33.75">
      <c r="A113" s="11">
        <f>A112+1</f>
        <v>65</v>
      </c>
      <c r="B113" s="276" t="s">
        <v>462</v>
      </c>
      <c r="C113" s="283"/>
      <c r="D113" s="283">
        <v>25925</v>
      </c>
      <c r="E113" s="283"/>
      <c r="F113" s="241">
        <f t="shared" si="3"/>
        <v>25925</v>
      </c>
    </row>
    <row r="114" spans="1:6" ht="33.75">
      <c r="A114" s="11">
        <f>A113+1</f>
        <v>66</v>
      </c>
      <c r="B114" s="276" t="s">
        <v>463</v>
      </c>
      <c r="C114" s="283"/>
      <c r="D114" s="283">
        <v>7000</v>
      </c>
      <c r="E114" s="283"/>
      <c r="F114" s="241">
        <f t="shared" si="3"/>
        <v>7000</v>
      </c>
    </row>
    <row r="115" spans="1:6" ht="33.75">
      <c r="A115" s="11">
        <f>A114+1</f>
        <v>67</v>
      </c>
      <c r="B115" s="276" t="s">
        <v>464</v>
      </c>
      <c r="C115" s="283"/>
      <c r="D115" s="283">
        <v>150254</v>
      </c>
      <c r="E115" s="283"/>
      <c r="F115" s="241">
        <f t="shared" si="3"/>
        <v>150254</v>
      </c>
    </row>
    <row r="116" spans="1:6" s="248" customFormat="1" ht="12.75">
      <c r="A116" s="11"/>
      <c r="B116" s="276"/>
      <c r="C116" s="283"/>
      <c r="D116" s="283"/>
      <c r="E116" s="283"/>
      <c r="F116" s="242"/>
    </row>
    <row r="117" spans="1:6" ht="12.75">
      <c r="A117" s="11">
        <v>68</v>
      </c>
      <c r="B117" s="272" t="s">
        <v>68</v>
      </c>
      <c r="C117" s="281">
        <f>C119+C125+C137</f>
        <v>0</v>
      </c>
      <c r="D117" s="281">
        <f>D119+D125+D137</f>
        <v>100</v>
      </c>
      <c r="E117" s="281">
        <f>E119+E125+E137</f>
        <v>0</v>
      </c>
      <c r="F117" s="241">
        <f>SUM(C117:E117)</f>
        <v>100</v>
      </c>
    </row>
    <row r="118" spans="1:6" ht="12.75">
      <c r="A118" s="11"/>
      <c r="B118" s="272"/>
      <c r="C118" s="281"/>
      <c r="D118" s="281"/>
      <c r="E118" s="281"/>
      <c r="F118" s="241"/>
    </row>
    <row r="119" spans="1:6" ht="21.75">
      <c r="A119" s="11">
        <v>69</v>
      </c>
      <c r="B119" s="273" t="s">
        <v>151</v>
      </c>
      <c r="C119" s="282">
        <f>C121</f>
        <v>0</v>
      </c>
      <c r="D119" s="282">
        <f>D121</f>
        <v>0</v>
      </c>
      <c r="E119" s="282">
        <f>E121</f>
        <v>0</v>
      </c>
      <c r="F119" s="241">
        <f>SUM(C119:E119)</f>
        <v>0</v>
      </c>
    </row>
    <row r="120" spans="1:6" ht="12.75">
      <c r="A120" s="11"/>
      <c r="B120" s="274"/>
      <c r="C120" s="281"/>
      <c r="D120" s="281"/>
      <c r="E120" s="281"/>
      <c r="F120" s="241"/>
    </row>
    <row r="121" spans="1:6" s="243" customFormat="1" ht="24.75" customHeight="1">
      <c r="A121" s="11">
        <v>70</v>
      </c>
      <c r="B121" s="275" t="s">
        <v>69</v>
      </c>
      <c r="C121" s="282">
        <f>C122</f>
        <v>0</v>
      </c>
      <c r="D121" s="282">
        <f>D122</f>
        <v>0</v>
      </c>
      <c r="E121" s="282">
        <f>E122</f>
        <v>0</v>
      </c>
      <c r="F121" s="241">
        <f>SUM(C121:E121)</f>
        <v>0</v>
      </c>
    </row>
    <row r="122" spans="1:6" ht="12.75">
      <c r="A122" s="11">
        <f>A121+1</f>
        <v>71</v>
      </c>
      <c r="B122" s="276" t="s">
        <v>197</v>
      </c>
      <c r="C122" s="283"/>
      <c r="D122" s="283"/>
      <c r="E122" s="283"/>
      <c r="F122" s="241">
        <f>SUM(C122:E122)</f>
        <v>0</v>
      </c>
    </row>
    <row r="123" spans="1:6" ht="12.75">
      <c r="A123" s="11">
        <f>A122+1</f>
        <v>72</v>
      </c>
      <c r="B123" s="286" t="s">
        <v>198</v>
      </c>
      <c r="C123" s="283"/>
      <c r="D123" s="283"/>
      <c r="E123" s="283"/>
      <c r="F123" s="241">
        <f>SUM(C123:E123)</f>
        <v>0</v>
      </c>
    </row>
    <row r="124" spans="1:6" ht="12.75">
      <c r="A124" s="11"/>
      <c r="B124" s="286"/>
      <c r="C124" s="283"/>
      <c r="D124" s="283"/>
      <c r="E124" s="283"/>
      <c r="F124" s="241"/>
    </row>
    <row r="125" spans="1:6" ht="21.75">
      <c r="A125" s="11">
        <v>73</v>
      </c>
      <c r="B125" s="273" t="s">
        <v>521</v>
      </c>
      <c r="C125" s="282">
        <f>C128</f>
        <v>0</v>
      </c>
      <c r="D125" s="282">
        <f>D128</f>
        <v>0</v>
      </c>
      <c r="E125" s="282">
        <f>E128</f>
        <v>0</v>
      </c>
      <c r="F125" s="241">
        <f>SUM(C125:E125)</f>
        <v>0</v>
      </c>
    </row>
    <row r="126" spans="1:6" ht="12.75">
      <c r="A126" s="11"/>
      <c r="B126" s="276"/>
      <c r="C126" s="283"/>
      <c r="D126" s="283"/>
      <c r="E126" s="283"/>
      <c r="F126" s="241"/>
    </row>
    <row r="127" spans="1:6" ht="25.5" customHeight="1">
      <c r="A127" s="11">
        <v>74</v>
      </c>
      <c r="B127" s="275" t="s">
        <v>69</v>
      </c>
      <c r="C127" s="282">
        <f>C128</f>
        <v>0</v>
      </c>
      <c r="D127" s="282">
        <f>D128</f>
        <v>0</v>
      </c>
      <c r="E127" s="282">
        <f>E128</f>
        <v>0</v>
      </c>
      <c r="F127" s="241">
        <f>SUM(C127:E127)</f>
        <v>0</v>
      </c>
    </row>
    <row r="128" spans="1:6" ht="12.75">
      <c r="A128" s="11">
        <f>A127+1</f>
        <v>75</v>
      </c>
      <c r="B128" s="276" t="s">
        <v>197</v>
      </c>
      <c r="C128" s="283">
        <v>0</v>
      </c>
      <c r="D128" s="283">
        <v>0</v>
      </c>
      <c r="E128" s="283">
        <v>0</v>
      </c>
      <c r="F128" s="241">
        <f>SUM(C128:E128)</f>
        <v>0</v>
      </c>
    </row>
    <row r="129" spans="1:6" ht="12.75">
      <c r="A129" s="255">
        <f>A128+1</f>
        <v>76</v>
      </c>
      <c r="B129" s="287" t="s">
        <v>198</v>
      </c>
      <c r="C129" s="284">
        <v>0</v>
      </c>
      <c r="D129" s="284">
        <v>0</v>
      </c>
      <c r="E129" s="284">
        <v>0</v>
      </c>
      <c r="F129" s="290">
        <f>SUM(C129:E129)</f>
        <v>0</v>
      </c>
    </row>
    <row r="130" spans="1:6" s="248" customFormat="1" ht="12.75">
      <c r="A130" s="149"/>
      <c r="B130" s="269"/>
      <c r="C130" s="247"/>
      <c r="D130" s="247"/>
      <c r="E130" s="247"/>
      <c r="F130" s="268"/>
    </row>
    <row r="131" spans="1:6" s="248" customFormat="1" ht="12.75">
      <c r="A131" s="149"/>
      <c r="B131" s="269"/>
      <c r="C131" s="247"/>
      <c r="D131" s="247"/>
      <c r="E131" s="247"/>
      <c r="F131" s="268"/>
    </row>
    <row r="132" spans="1:6" s="248" customFormat="1" ht="12.75">
      <c r="A132" s="149"/>
      <c r="B132" s="269"/>
      <c r="C132" s="247"/>
      <c r="D132" s="247"/>
      <c r="E132" s="247"/>
      <c r="F132" s="268"/>
    </row>
    <row r="133" spans="1:6" s="4" customFormat="1" ht="11.25">
      <c r="A133" s="20"/>
      <c r="B133" s="235" t="s">
        <v>107</v>
      </c>
      <c r="C133" s="8" t="s">
        <v>108</v>
      </c>
      <c r="D133" s="8" t="s">
        <v>109</v>
      </c>
      <c r="E133" s="8" t="s">
        <v>110</v>
      </c>
      <c r="F133" s="8" t="s">
        <v>445</v>
      </c>
    </row>
    <row r="134" spans="1:6" s="4" customFormat="1" ht="11.25">
      <c r="A134" s="20"/>
      <c r="B134" s="235"/>
      <c r="C134" s="365" t="s">
        <v>514</v>
      </c>
      <c r="D134" s="366"/>
      <c r="E134" s="366"/>
      <c r="F134" s="367"/>
    </row>
    <row r="135" spans="1:6" s="31" customFormat="1" ht="36">
      <c r="A135" s="7" t="s">
        <v>7</v>
      </c>
      <c r="B135" s="24" t="s">
        <v>8</v>
      </c>
      <c r="C135" s="252" t="s">
        <v>447</v>
      </c>
      <c r="D135" s="252" t="s">
        <v>448</v>
      </c>
      <c r="E135" s="252" t="s">
        <v>456</v>
      </c>
      <c r="F135" s="252" t="s">
        <v>93</v>
      </c>
    </row>
    <row r="136" spans="1:6" ht="12.75">
      <c r="A136" s="11"/>
      <c r="B136" s="58"/>
      <c r="C136" s="242"/>
      <c r="D136" s="242"/>
      <c r="E136" s="242"/>
      <c r="F136" s="241"/>
    </row>
    <row r="137" spans="1:6" ht="24" customHeight="1">
      <c r="A137" s="11">
        <v>77</v>
      </c>
      <c r="B137" s="152" t="s">
        <v>152</v>
      </c>
      <c r="C137" s="241">
        <f>C139</f>
        <v>0</v>
      </c>
      <c r="D137" s="241">
        <f>D139</f>
        <v>100</v>
      </c>
      <c r="E137" s="241">
        <f>E139</f>
        <v>0</v>
      </c>
      <c r="F137" s="241">
        <f>SUM(C137:E137)</f>
        <v>100</v>
      </c>
    </row>
    <row r="138" spans="1:6" ht="12.75">
      <c r="A138" s="11"/>
      <c r="B138" s="119"/>
      <c r="C138" s="242"/>
      <c r="D138" s="242"/>
      <c r="E138" s="242"/>
      <c r="F138" s="241"/>
    </row>
    <row r="139" spans="1:6" ht="21.75">
      <c r="A139" s="11">
        <v>78</v>
      </c>
      <c r="B139" s="145" t="s">
        <v>70</v>
      </c>
      <c r="C139" s="241">
        <f>C140</f>
        <v>0</v>
      </c>
      <c r="D139" s="241">
        <f>D140</f>
        <v>100</v>
      </c>
      <c r="E139" s="241">
        <f>E140</f>
        <v>0</v>
      </c>
      <c r="F139" s="241">
        <f>SUM(C139:E139)</f>
        <v>100</v>
      </c>
    </row>
    <row r="140" spans="1:6" ht="12.75">
      <c r="A140" s="11">
        <f>A139+1</f>
        <v>79</v>
      </c>
      <c r="B140" s="119" t="s">
        <v>197</v>
      </c>
      <c r="C140" s="242"/>
      <c r="D140" s="242">
        <v>100</v>
      </c>
      <c r="E140" s="242"/>
      <c r="F140" s="241">
        <f>SUM(C140:E140)</f>
        <v>100</v>
      </c>
    </row>
    <row r="141" spans="1:6" s="108" customFormat="1" ht="12.75">
      <c r="A141" s="11"/>
      <c r="B141" s="58"/>
      <c r="C141" s="106"/>
      <c r="D141" s="106"/>
      <c r="E141" s="106"/>
      <c r="F141" s="106"/>
    </row>
    <row r="142" spans="1:6" s="120" customFormat="1" ht="24.75" customHeight="1">
      <c r="A142" s="7">
        <v>80</v>
      </c>
      <c r="B142" s="24" t="s">
        <v>522</v>
      </c>
      <c r="C142" s="35">
        <f>SUM(C13,C89,C125)</f>
        <v>0</v>
      </c>
      <c r="D142" s="35">
        <f>SUM(D13,D89,D125)</f>
        <v>1542</v>
      </c>
      <c r="E142" s="35">
        <f>SUM(E13,E89,E125)</f>
        <v>0</v>
      </c>
      <c r="F142" s="35">
        <f>SUM(C142:E142)</f>
        <v>1542</v>
      </c>
    </row>
    <row r="143" spans="1:6" s="108" customFormat="1" ht="25.5" customHeight="1">
      <c r="A143" s="7">
        <f>A142+1</f>
        <v>81</v>
      </c>
      <c r="B143" s="12" t="s">
        <v>523</v>
      </c>
      <c r="C143" s="35">
        <f>SUM(C14,C83)</f>
        <v>0</v>
      </c>
      <c r="D143" s="35">
        <f>SUM(D14,D83)</f>
        <v>0</v>
      </c>
      <c r="E143" s="35">
        <f>SUM(E14,E83)</f>
        <v>300</v>
      </c>
      <c r="F143" s="35">
        <f>SUM(C143:E143)</f>
        <v>300</v>
      </c>
    </row>
    <row r="144" spans="1:6" s="108" customFormat="1" ht="15" customHeight="1">
      <c r="A144" s="7">
        <f>A143+1</f>
        <v>82</v>
      </c>
      <c r="B144" s="24" t="s">
        <v>150</v>
      </c>
      <c r="C144" s="35">
        <f>SUM(C16,C56,C71,C104,C119,C137)</f>
        <v>254870</v>
      </c>
      <c r="D144" s="35">
        <f>SUM(D16,D56,D71,D104,D119,D137)</f>
        <v>236937</v>
      </c>
      <c r="E144" s="35">
        <f>SUM(E16,E56,E71,E104,E119,E137)</f>
        <v>29221</v>
      </c>
      <c r="F144" s="35">
        <f>SUM(C144:E144)</f>
        <v>521028</v>
      </c>
    </row>
    <row r="145" spans="1:6" s="108" customFormat="1" ht="12.75">
      <c r="A145" s="11"/>
      <c r="B145" s="12"/>
      <c r="C145" s="106"/>
      <c r="D145" s="106"/>
      <c r="E145" s="106"/>
      <c r="F145" s="106"/>
    </row>
    <row r="146" spans="1:6" s="120" customFormat="1" ht="24.75" customHeight="1">
      <c r="A146" s="7">
        <v>83</v>
      </c>
      <c r="B146" s="18" t="s">
        <v>101</v>
      </c>
      <c r="C146" s="35">
        <f>C142+C143+C144</f>
        <v>254870</v>
      </c>
      <c r="D146" s="35">
        <f>D142+D143+D144</f>
        <v>238479</v>
      </c>
      <c r="E146" s="35">
        <f>E142+E143+E144</f>
        <v>29521</v>
      </c>
      <c r="F146" s="35">
        <f>SUM(C146:E146)</f>
        <v>522870</v>
      </c>
    </row>
    <row r="147" spans="1:6" s="120" customFormat="1" ht="12.75" customHeight="1">
      <c r="A147" s="65"/>
      <c r="B147" s="133"/>
      <c r="C147" s="132"/>
      <c r="D147" s="132"/>
      <c r="E147" s="132"/>
      <c r="F147" s="132"/>
    </row>
    <row r="148" spans="1:6" ht="12.75">
      <c r="A148" s="11">
        <v>84</v>
      </c>
      <c r="B148" s="238" t="s">
        <v>179</v>
      </c>
      <c r="C148" s="239">
        <f>SUM(C150,C155)</f>
        <v>0</v>
      </c>
      <c r="D148" s="239">
        <f>SUM(D150,D155)</f>
        <v>302702</v>
      </c>
      <c r="E148" s="239">
        <f>SUM(E150,E155)</f>
        <v>3356</v>
      </c>
      <c r="F148" s="241">
        <f>SUM(C148:E148)</f>
        <v>306058</v>
      </c>
    </row>
    <row r="149" spans="1:6" ht="12.75">
      <c r="A149" s="11"/>
      <c r="B149" s="145"/>
      <c r="C149" s="241"/>
      <c r="D149" s="241"/>
      <c r="E149" s="241"/>
      <c r="F149" s="241"/>
    </row>
    <row r="150" spans="1:6" s="240" customFormat="1" ht="27.75" customHeight="1">
      <c r="A150" s="11">
        <v>85</v>
      </c>
      <c r="B150" s="152" t="s">
        <v>232</v>
      </c>
      <c r="C150" s="241">
        <f>SUM(C152:C153)</f>
        <v>0</v>
      </c>
      <c r="D150" s="241">
        <f>SUM(D152:D153)</f>
        <v>1011</v>
      </c>
      <c r="E150" s="241">
        <f>SUM(E152:E153)</f>
        <v>3356</v>
      </c>
      <c r="F150" s="241">
        <f aca="true" t="shared" si="5" ref="F150:F165">SUM(C150:E150)</f>
        <v>4367</v>
      </c>
    </row>
    <row r="151" spans="1:6" s="240" customFormat="1" ht="13.5">
      <c r="A151" s="11"/>
      <c r="B151" s="238"/>
      <c r="C151" s="239"/>
      <c r="D151" s="239"/>
      <c r="E151" s="239"/>
      <c r="F151" s="241"/>
    </row>
    <row r="152" spans="1:6" ht="24.75" customHeight="1">
      <c r="A152" s="11">
        <v>86</v>
      </c>
      <c r="B152" s="145" t="s">
        <v>524</v>
      </c>
      <c r="C152" s="241">
        <v>0</v>
      </c>
      <c r="D152" s="241">
        <v>1011</v>
      </c>
      <c r="E152" s="241"/>
      <c r="F152" s="241">
        <f t="shared" si="5"/>
        <v>1011</v>
      </c>
    </row>
    <row r="153" spans="1:6" ht="24.75" customHeight="1">
      <c r="A153" s="11">
        <f>A152+1</f>
        <v>87</v>
      </c>
      <c r="B153" s="12" t="s">
        <v>525</v>
      </c>
      <c r="C153" s="97"/>
      <c r="D153" s="97">
        <v>0</v>
      </c>
      <c r="E153" s="97">
        <v>3356</v>
      </c>
      <c r="F153" s="241">
        <f t="shared" si="5"/>
        <v>3356</v>
      </c>
    </row>
    <row r="154" spans="1:6" ht="12.75">
      <c r="A154" s="11"/>
      <c r="B154" s="145"/>
      <c r="C154" s="241"/>
      <c r="D154" s="241"/>
      <c r="E154" s="241"/>
      <c r="F154" s="241"/>
    </row>
    <row r="155" spans="1:6" ht="12.75">
      <c r="A155" s="11">
        <v>88</v>
      </c>
      <c r="B155" s="85" t="s">
        <v>233</v>
      </c>
      <c r="C155" s="241">
        <f>SUM(C157:C158)</f>
        <v>0</v>
      </c>
      <c r="D155" s="241">
        <f>SUM(D157:D158)</f>
        <v>301691</v>
      </c>
      <c r="E155" s="241">
        <f>SUM(E157:E158)</f>
        <v>0</v>
      </c>
      <c r="F155" s="241">
        <f t="shared" si="5"/>
        <v>301691</v>
      </c>
    </row>
    <row r="156" spans="1:6" ht="12.75">
      <c r="A156" s="11"/>
      <c r="B156" s="145"/>
      <c r="C156" s="241"/>
      <c r="D156" s="241"/>
      <c r="E156" s="241"/>
      <c r="F156" s="241"/>
    </row>
    <row r="157" spans="1:6" ht="12.75">
      <c r="A157" s="11">
        <v>89</v>
      </c>
      <c r="B157" s="145" t="s">
        <v>234</v>
      </c>
      <c r="C157" s="241">
        <v>0</v>
      </c>
      <c r="D157" s="241">
        <v>2620</v>
      </c>
      <c r="E157" s="241">
        <v>0</v>
      </c>
      <c r="F157" s="241">
        <f t="shared" si="5"/>
        <v>2620</v>
      </c>
    </row>
    <row r="158" spans="1:6" ht="12.75">
      <c r="A158" s="11">
        <f>A157+1</f>
        <v>90</v>
      </c>
      <c r="B158" s="145" t="s">
        <v>235</v>
      </c>
      <c r="C158" s="241"/>
      <c r="D158" s="241">
        <v>299071</v>
      </c>
      <c r="E158" s="241"/>
      <c r="F158" s="241">
        <f t="shared" si="5"/>
        <v>299071</v>
      </c>
    </row>
    <row r="159" spans="1:6" ht="12.75">
      <c r="A159" s="11"/>
      <c r="B159" s="145"/>
      <c r="C159" s="241"/>
      <c r="D159" s="241"/>
      <c r="E159" s="241"/>
      <c r="F159" s="241"/>
    </row>
    <row r="160" spans="1:6" ht="12.75">
      <c r="A160" s="11">
        <v>91</v>
      </c>
      <c r="B160" s="238" t="s">
        <v>105</v>
      </c>
      <c r="C160" s="239">
        <f>SUM(C162:C166)</f>
        <v>0</v>
      </c>
      <c r="D160" s="239">
        <f>SUM(D162:D166)</f>
        <v>0</v>
      </c>
      <c r="E160" s="239">
        <f>SUM(E162:E166)</f>
        <v>0</v>
      </c>
      <c r="F160" s="241">
        <f t="shared" si="5"/>
        <v>0</v>
      </c>
    </row>
    <row r="161" spans="1:6" ht="12.75">
      <c r="A161" s="11"/>
      <c r="B161" s="245"/>
      <c r="C161" s="242"/>
      <c r="D161" s="242"/>
      <c r="E161" s="242"/>
      <c r="F161" s="241"/>
    </row>
    <row r="162" spans="1:6" s="243" customFormat="1" ht="12.75">
      <c r="A162" s="11">
        <f>A160+1</f>
        <v>92</v>
      </c>
      <c r="B162" s="145" t="s">
        <v>71</v>
      </c>
      <c r="C162" s="241">
        <v>0</v>
      </c>
      <c r="D162" s="241">
        <v>0</v>
      </c>
      <c r="E162" s="241">
        <v>0</v>
      </c>
      <c r="F162" s="241">
        <f t="shared" si="5"/>
        <v>0</v>
      </c>
    </row>
    <row r="163" spans="1:6" s="243" customFormat="1" ht="12.75">
      <c r="A163" s="11">
        <f>A162+1</f>
        <v>93</v>
      </c>
      <c r="B163" s="145" t="s">
        <v>173</v>
      </c>
      <c r="C163" s="241">
        <v>0</v>
      </c>
      <c r="D163" s="241">
        <v>0</v>
      </c>
      <c r="E163" s="241">
        <v>0</v>
      </c>
      <c r="F163" s="241">
        <f t="shared" si="5"/>
        <v>0</v>
      </c>
    </row>
    <row r="164" spans="1:6" s="243" customFormat="1" ht="12.75">
      <c r="A164" s="11">
        <f>A163+1</f>
        <v>94</v>
      </c>
      <c r="B164" s="145" t="s">
        <v>199</v>
      </c>
      <c r="C164" s="241">
        <v>0</v>
      </c>
      <c r="D164" s="241">
        <v>0</v>
      </c>
      <c r="E164" s="241">
        <v>0</v>
      </c>
      <c r="F164" s="241">
        <f t="shared" si="5"/>
        <v>0</v>
      </c>
    </row>
    <row r="165" spans="1:6" s="243" customFormat="1" ht="12.75">
      <c r="A165" s="11">
        <f>A164+1</f>
        <v>95</v>
      </c>
      <c r="B165" s="145" t="s">
        <v>51</v>
      </c>
      <c r="C165" s="241">
        <v>0</v>
      </c>
      <c r="D165" s="241">
        <v>0</v>
      </c>
      <c r="E165" s="241">
        <v>0</v>
      </c>
      <c r="F165" s="241">
        <f t="shared" si="5"/>
        <v>0</v>
      </c>
    </row>
    <row r="166" spans="1:6" s="243" customFormat="1" ht="12.75">
      <c r="A166" s="11"/>
      <c r="B166" s="145"/>
      <c r="C166" s="241"/>
      <c r="D166" s="241"/>
      <c r="E166" s="241"/>
      <c r="F166" s="241"/>
    </row>
    <row r="167" spans="1:6" ht="12.75">
      <c r="A167" s="11"/>
      <c r="B167" s="119"/>
      <c r="C167" s="242"/>
      <c r="D167" s="242"/>
      <c r="E167" s="242"/>
      <c r="F167" s="242"/>
    </row>
    <row r="168" spans="1:6" ht="24.75" customHeight="1">
      <c r="A168" s="7">
        <v>96</v>
      </c>
      <c r="B168" s="18" t="s">
        <v>140</v>
      </c>
      <c r="C168" s="35">
        <f>C146+C160+C148</f>
        <v>254870</v>
      </c>
      <c r="D168" s="35">
        <f>D146+D160+D148</f>
        <v>541181</v>
      </c>
      <c r="E168" s="35">
        <f>E146+E160+E148</f>
        <v>32877</v>
      </c>
      <c r="F168" s="35">
        <f>SUM(C168:E168)</f>
        <v>828928</v>
      </c>
    </row>
    <row r="169" spans="1:6" ht="12.75">
      <c r="A169" s="53"/>
      <c r="B169" s="217"/>
      <c r="C169" s="251"/>
      <c r="D169" s="251"/>
      <c r="E169" s="251"/>
      <c r="F169" s="251"/>
    </row>
    <row r="170" spans="1:6" ht="12.75">
      <c r="A170" s="53"/>
      <c r="B170" s="217"/>
      <c r="C170" s="251"/>
      <c r="D170" s="251"/>
      <c r="E170" s="251"/>
      <c r="F170" s="251"/>
    </row>
    <row r="171" spans="1:6" ht="12.75">
      <c r="A171" s="53"/>
      <c r="B171" s="217"/>
      <c r="C171" s="251"/>
      <c r="D171" s="251"/>
      <c r="E171" s="251"/>
      <c r="F171" s="251"/>
    </row>
    <row r="172" spans="1:6" ht="12.75">
      <c r="A172" s="53"/>
      <c r="B172" s="217"/>
      <c r="C172" s="251"/>
      <c r="D172" s="251"/>
      <c r="E172" s="251"/>
      <c r="F172" s="251"/>
    </row>
    <row r="173" spans="1:6" ht="12.75">
      <c r="A173" s="53"/>
      <c r="B173" s="217"/>
      <c r="C173" s="251"/>
      <c r="D173" s="251"/>
      <c r="E173" s="251"/>
      <c r="F173" s="251"/>
    </row>
    <row r="174" spans="1:6" ht="12.75">
      <c r="A174" s="53"/>
      <c r="B174" s="217"/>
      <c r="C174" s="251"/>
      <c r="D174" s="251"/>
      <c r="E174" s="251"/>
      <c r="F174" s="251"/>
    </row>
    <row r="175" spans="1:6" ht="12.75">
      <c r="A175" s="53"/>
      <c r="B175" s="217"/>
      <c r="C175" s="251"/>
      <c r="D175" s="251"/>
      <c r="E175" s="251"/>
      <c r="F175" s="251"/>
    </row>
    <row r="176" spans="1:6" ht="12.75">
      <c r="A176" s="53"/>
      <c r="B176" s="217"/>
      <c r="C176" s="251"/>
      <c r="D176" s="251"/>
      <c r="E176" s="251"/>
      <c r="F176" s="251"/>
    </row>
    <row r="177" spans="1:6" ht="12.75">
      <c r="A177" s="53"/>
      <c r="B177" s="217"/>
      <c r="C177" s="251"/>
      <c r="D177" s="251"/>
      <c r="E177" s="251"/>
      <c r="F177" s="251"/>
    </row>
    <row r="178" spans="1:6" ht="12.75">
      <c r="A178" s="53"/>
      <c r="B178" s="217"/>
      <c r="C178" s="251"/>
      <c r="D178" s="251"/>
      <c r="E178" s="251"/>
      <c r="F178" s="251"/>
    </row>
    <row r="179" spans="1:6" ht="12.75">
      <c r="A179" s="53"/>
      <c r="B179" s="217"/>
      <c r="C179" s="251"/>
      <c r="D179" s="251"/>
      <c r="E179" s="251"/>
      <c r="F179" s="251"/>
    </row>
    <row r="180" spans="1:6" ht="12.75">
      <c r="A180" s="53"/>
      <c r="B180" s="217"/>
      <c r="C180" s="251"/>
      <c r="D180" s="251"/>
      <c r="E180" s="251"/>
      <c r="F180" s="251"/>
    </row>
    <row r="181" spans="1:6" ht="12.75">
      <c r="A181" s="53"/>
      <c r="B181" s="217"/>
      <c r="C181" s="251"/>
      <c r="D181" s="251"/>
      <c r="E181" s="251"/>
      <c r="F181" s="251"/>
    </row>
    <row r="182" spans="1:6" ht="12.75">
      <c r="A182" s="53"/>
      <c r="B182" s="217"/>
      <c r="C182" s="251"/>
      <c r="D182" s="251"/>
      <c r="E182" s="251"/>
      <c r="F182" s="251"/>
    </row>
  </sheetData>
  <sheetProtection/>
  <mergeCells count="6">
    <mergeCell ref="C102:F102"/>
    <mergeCell ref="C134:F134"/>
    <mergeCell ref="A1:F1"/>
    <mergeCell ref="A3:F3"/>
    <mergeCell ref="C6:F6"/>
    <mergeCell ref="C52:F52"/>
  </mergeCells>
  <printOptions/>
  <pageMargins left="0.25" right="0.25" top="0.75" bottom="0.75" header="0.3" footer="0.3"/>
  <pageSetup orientation="portrait" paperSize="9" r:id="rId1"/>
  <rowBreaks count="3" manualBreakCount="3">
    <brk id="49" max="255" man="1"/>
    <brk id="99" max="255" man="1"/>
    <brk id="1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140625" style="40" customWidth="1"/>
    <col min="2" max="2" width="38.00390625" style="234" customWidth="1"/>
    <col min="3" max="3" width="10.8515625" style="291" customWidth="1"/>
    <col min="4" max="4" width="11.00390625" style="137" customWidth="1"/>
    <col min="5" max="5" width="10.8515625" style="137" customWidth="1"/>
    <col min="6" max="6" width="10.7109375" style="137" customWidth="1"/>
    <col min="7" max="16384" width="9.140625" style="234" customWidth="1"/>
  </cols>
  <sheetData>
    <row r="1" spans="1:6" ht="12.75">
      <c r="A1" s="353" t="s">
        <v>615</v>
      </c>
      <c r="B1" s="353"/>
      <c r="C1" s="353"/>
      <c r="D1" s="353"/>
      <c r="E1" s="353"/>
      <c r="F1" s="353"/>
    </row>
    <row r="2" spans="1:6" ht="12.75">
      <c r="A2" s="301"/>
      <c r="B2" s="253"/>
      <c r="C2" s="253"/>
      <c r="D2" s="253"/>
      <c r="E2" s="253"/>
      <c r="F2" s="253"/>
    </row>
    <row r="4" spans="1:6" ht="12.75">
      <c r="A4" s="53"/>
      <c r="B4" s="217"/>
      <c r="C4" s="251"/>
      <c r="D4" s="251"/>
      <c r="E4" s="251"/>
      <c r="F4" s="251"/>
    </row>
    <row r="5" spans="1:6" ht="30" customHeight="1">
      <c r="A5" s="369" t="s">
        <v>526</v>
      </c>
      <c r="B5" s="369"/>
      <c r="C5" s="369"/>
      <c r="D5" s="369"/>
      <c r="E5" s="369"/>
      <c r="F5" s="369"/>
    </row>
    <row r="6" spans="2:6" ht="12.75" customHeight="1">
      <c r="B6" s="123"/>
      <c r="C6" s="135"/>
      <c r="D6" s="123"/>
      <c r="E6" s="123"/>
      <c r="F6" s="123"/>
    </row>
    <row r="7" spans="1:6" s="217" customFormat="1" ht="11.25">
      <c r="A7" s="7"/>
      <c r="B7" s="235" t="s">
        <v>107</v>
      </c>
      <c r="C7" s="235" t="s">
        <v>108</v>
      </c>
      <c r="D7" s="235" t="s">
        <v>109</v>
      </c>
      <c r="E7" s="235" t="s">
        <v>110</v>
      </c>
      <c r="F7" s="235" t="s">
        <v>445</v>
      </c>
    </row>
    <row r="8" spans="1:6" s="217" customFormat="1" ht="11.25">
      <c r="A8" s="7"/>
      <c r="B8" s="235"/>
      <c r="C8" s="370" t="s">
        <v>514</v>
      </c>
      <c r="D8" s="371"/>
      <c r="E8" s="371"/>
      <c r="F8" s="372"/>
    </row>
    <row r="9" spans="1:6" s="243" customFormat="1" ht="37.5" customHeight="1">
      <c r="A9" s="65" t="s">
        <v>7</v>
      </c>
      <c r="B9" s="265" t="s">
        <v>8</v>
      </c>
      <c r="C9" s="252" t="s">
        <v>447</v>
      </c>
      <c r="D9" s="252" t="s">
        <v>448</v>
      </c>
      <c r="E9" s="252" t="s">
        <v>456</v>
      </c>
      <c r="F9" s="252" t="s">
        <v>93</v>
      </c>
    </row>
    <row r="10" spans="1:6" ht="12.75">
      <c r="A10" s="254"/>
      <c r="B10" s="236"/>
      <c r="C10" s="249"/>
      <c r="D10" s="249"/>
      <c r="E10" s="249"/>
      <c r="F10" s="249"/>
    </row>
    <row r="11" spans="1:6" s="243" customFormat="1" ht="12.75">
      <c r="A11" s="11">
        <v>1</v>
      </c>
      <c r="B11" s="238" t="s">
        <v>142</v>
      </c>
      <c r="C11" s="241">
        <f>C13+C28</f>
        <v>139763</v>
      </c>
      <c r="D11" s="241">
        <f>D13+D28</f>
        <v>73416</v>
      </c>
      <c r="E11" s="241">
        <f>E13+E28</f>
        <v>113035</v>
      </c>
      <c r="F11" s="241">
        <f>SUM(C11:E11)</f>
        <v>326214</v>
      </c>
    </row>
    <row r="12" spans="1:6" ht="12.75">
      <c r="A12" s="11"/>
      <c r="B12" s="119"/>
      <c r="C12" s="242"/>
      <c r="D12" s="242"/>
      <c r="E12" s="242"/>
      <c r="F12" s="241"/>
    </row>
    <row r="13" spans="1:6" ht="24" customHeight="1">
      <c r="A13" s="11">
        <v>2</v>
      </c>
      <c r="B13" s="152" t="s">
        <v>153</v>
      </c>
      <c r="C13" s="241">
        <f>C15+C22</f>
        <v>26896</v>
      </c>
      <c r="D13" s="241">
        <f>D15+D22</f>
        <v>10014</v>
      </c>
      <c r="E13" s="241">
        <f>E15+E22</f>
        <v>95191</v>
      </c>
      <c r="F13" s="241">
        <f aca="true" t="shared" si="0" ref="F13:F57">SUM(C13:E13)</f>
        <v>132101</v>
      </c>
    </row>
    <row r="14" spans="1:6" ht="12.75">
      <c r="A14" s="11"/>
      <c r="B14" s="145"/>
      <c r="C14" s="241"/>
      <c r="D14" s="239"/>
      <c r="E14" s="239"/>
      <c r="F14" s="241"/>
    </row>
    <row r="15" spans="1:6" ht="21.75">
      <c r="A15" s="11">
        <v>3</v>
      </c>
      <c r="B15" s="145" t="s">
        <v>534</v>
      </c>
      <c r="C15" s="241">
        <f>C16+C17+C18+C19+C20</f>
        <v>26896</v>
      </c>
      <c r="D15" s="241">
        <f>D16+D17+D18+D19+D20</f>
        <v>10014</v>
      </c>
      <c r="E15" s="241">
        <f>E16+E17+E18+E19+E20</f>
        <v>0</v>
      </c>
      <c r="F15" s="241">
        <f t="shared" si="0"/>
        <v>36910</v>
      </c>
    </row>
    <row r="16" spans="1:6" ht="12.75">
      <c r="A16" s="11">
        <f>A15+1</f>
        <v>4</v>
      </c>
      <c r="B16" s="119" t="s">
        <v>23</v>
      </c>
      <c r="C16" s="242">
        <v>12180</v>
      </c>
      <c r="D16" s="242">
        <v>2844</v>
      </c>
      <c r="E16" s="242"/>
      <c r="F16" s="241">
        <f t="shared" si="0"/>
        <v>15024</v>
      </c>
    </row>
    <row r="17" spans="1:6" ht="27" customHeight="1">
      <c r="A17" s="11">
        <f>A16+1</f>
        <v>5</v>
      </c>
      <c r="B17" s="119" t="s">
        <v>154</v>
      </c>
      <c r="C17" s="242">
        <v>3204</v>
      </c>
      <c r="D17" s="242">
        <v>747</v>
      </c>
      <c r="E17" s="242"/>
      <c r="F17" s="241">
        <f t="shared" si="0"/>
        <v>3951</v>
      </c>
    </row>
    <row r="18" spans="1:6" ht="12.75">
      <c r="A18" s="11">
        <f>A17+1</f>
        <v>6</v>
      </c>
      <c r="B18" s="119" t="s">
        <v>157</v>
      </c>
      <c r="C18" s="242">
        <v>11512</v>
      </c>
      <c r="D18" s="242">
        <v>6423</v>
      </c>
      <c r="E18" s="242"/>
      <c r="F18" s="241">
        <f t="shared" si="0"/>
        <v>17935</v>
      </c>
    </row>
    <row r="19" spans="1:6" ht="12.75">
      <c r="A19" s="11">
        <f>A18+1</f>
        <v>7</v>
      </c>
      <c r="B19" s="119" t="s">
        <v>24</v>
      </c>
      <c r="C19" s="242"/>
      <c r="D19" s="242"/>
      <c r="E19" s="242"/>
      <c r="F19" s="241">
        <f t="shared" si="0"/>
        <v>0</v>
      </c>
    </row>
    <row r="20" spans="1:6" ht="12.75">
      <c r="A20" s="11">
        <f>A19+1</f>
        <v>8</v>
      </c>
      <c r="B20" s="119" t="s">
        <v>155</v>
      </c>
      <c r="C20" s="242"/>
      <c r="D20" s="242"/>
      <c r="E20" s="242"/>
      <c r="F20" s="241">
        <f t="shared" si="0"/>
        <v>0</v>
      </c>
    </row>
    <row r="21" spans="1:6" ht="12.75">
      <c r="A21" s="11"/>
      <c r="B21" s="119"/>
      <c r="C21" s="242"/>
      <c r="D21" s="242"/>
      <c r="E21" s="242"/>
      <c r="F21" s="241"/>
    </row>
    <row r="22" spans="1:6" ht="26.25" customHeight="1">
      <c r="A22" s="11">
        <v>9</v>
      </c>
      <c r="B22" s="145" t="s">
        <v>527</v>
      </c>
      <c r="C22" s="241">
        <f>SUM(C23:C26)</f>
        <v>0</v>
      </c>
      <c r="D22" s="241">
        <f>SUM(D23:D26)</f>
        <v>0</v>
      </c>
      <c r="E22" s="241">
        <f>SUM(E23:E26)</f>
        <v>95191</v>
      </c>
      <c r="F22" s="241">
        <f t="shared" si="0"/>
        <v>95191</v>
      </c>
    </row>
    <row r="23" spans="1:6" ht="12.75">
      <c r="A23" s="11">
        <f>A22+1</f>
        <v>10</v>
      </c>
      <c r="B23" s="119" t="s">
        <v>158</v>
      </c>
      <c r="C23" s="242"/>
      <c r="D23" s="242"/>
      <c r="E23" s="242">
        <v>59119</v>
      </c>
      <c r="F23" s="241">
        <f t="shared" si="0"/>
        <v>59119</v>
      </c>
    </row>
    <row r="24" spans="1:6" ht="28.5" customHeight="1">
      <c r="A24" s="11">
        <f>A23+1</f>
        <v>11</v>
      </c>
      <c r="B24" s="119" t="s">
        <v>169</v>
      </c>
      <c r="C24" s="242"/>
      <c r="D24" s="242"/>
      <c r="E24" s="242">
        <v>15540</v>
      </c>
      <c r="F24" s="241">
        <f t="shared" si="0"/>
        <v>15540</v>
      </c>
    </row>
    <row r="25" spans="1:6" ht="12.75">
      <c r="A25" s="11">
        <f>A24+1</f>
        <v>12</v>
      </c>
      <c r="B25" s="119" t="s">
        <v>159</v>
      </c>
      <c r="C25" s="242"/>
      <c r="D25" s="242"/>
      <c r="E25" s="242">
        <v>20532</v>
      </c>
      <c r="F25" s="241">
        <f t="shared" si="0"/>
        <v>20532</v>
      </c>
    </row>
    <row r="26" spans="1:6" ht="12.75">
      <c r="A26" s="11">
        <f>A25+1</f>
        <v>13</v>
      </c>
      <c r="B26" s="119" t="s">
        <v>160</v>
      </c>
      <c r="C26" s="242"/>
      <c r="D26" s="242"/>
      <c r="E26" s="242"/>
      <c r="F26" s="241">
        <f t="shared" si="0"/>
        <v>0</v>
      </c>
    </row>
    <row r="27" spans="1:6" ht="12.75">
      <c r="A27" s="11"/>
      <c r="B27" s="119"/>
      <c r="C27" s="242"/>
      <c r="D27" s="242"/>
      <c r="E27" s="242"/>
      <c r="F27" s="241"/>
    </row>
    <row r="28" spans="1:6" ht="12.75">
      <c r="A28" s="11">
        <v>14</v>
      </c>
      <c r="B28" s="145" t="s">
        <v>161</v>
      </c>
      <c r="C28" s="241">
        <f>SUM(C29:C35)</f>
        <v>112867</v>
      </c>
      <c r="D28" s="241">
        <f>SUM(D29:D35)</f>
        <v>63402</v>
      </c>
      <c r="E28" s="241">
        <f>SUM(E29:E35)</f>
        <v>17844</v>
      </c>
      <c r="F28" s="241">
        <f t="shared" si="0"/>
        <v>194113</v>
      </c>
    </row>
    <row r="29" spans="1:6" ht="12.75">
      <c r="A29" s="11">
        <f aca="true" t="shared" si="1" ref="A29:A35">A28+1</f>
        <v>15</v>
      </c>
      <c r="B29" s="119" t="s">
        <v>158</v>
      </c>
      <c r="C29" s="242">
        <v>2356</v>
      </c>
      <c r="D29" s="242">
        <v>10016</v>
      </c>
      <c r="E29" s="242">
        <v>12104</v>
      </c>
      <c r="F29" s="241">
        <f t="shared" si="0"/>
        <v>24476</v>
      </c>
    </row>
    <row r="30" spans="1:6" ht="24.75" customHeight="1">
      <c r="A30" s="11">
        <f t="shared" si="1"/>
        <v>16</v>
      </c>
      <c r="B30" s="119" t="s">
        <v>169</v>
      </c>
      <c r="C30" s="242">
        <v>626</v>
      </c>
      <c r="D30" s="242">
        <v>2449</v>
      </c>
      <c r="E30" s="242">
        <v>3249</v>
      </c>
      <c r="F30" s="241">
        <f t="shared" si="0"/>
        <v>6324</v>
      </c>
    </row>
    <row r="31" spans="1:6" ht="12.75">
      <c r="A31" s="11">
        <f t="shared" si="1"/>
        <v>17</v>
      </c>
      <c r="B31" s="119" t="s">
        <v>162</v>
      </c>
      <c r="C31" s="242">
        <v>49376</v>
      </c>
      <c r="D31" s="242">
        <v>21664</v>
      </c>
      <c r="E31" s="242">
        <v>684</v>
      </c>
      <c r="F31" s="241">
        <f t="shared" si="0"/>
        <v>71724</v>
      </c>
    </row>
    <row r="32" spans="1:6" ht="12.75">
      <c r="A32" s="11">
        <f t="shared" si="1"/>
        <v>18</v>
      </c>
      <c r="B32" s="119" t="s">
        <v>238</v>
      </c>
      <c r="C32" s="242">
        <v>10317</v>
      </c>
      <c r="D32" s="242">
        <v>4850</v>
      </c>
      <c r="E32" s="242"/>
      <c r="F32" s="241">
        <f t="shared" si="0"/>
        <v>15167</v>
      </c>
    </row>
    <row r="33" spans="1:6" ht="12.75">
      <c r="A33" s="11">
        <f t="shared" si="1"/>
        <v>19</v>
      </c>
      <c r="B33" s="119" t="s">
        <v>239</v>
      </c>
      <c r="C33" s="242">
        <v>6266</v>
      </c>
      <c r="D33" s="242"/>
      <c r="E33" s="242"/>
      <c r="F33" s="241">
        <f t="shared" si="0"/>
        <v>6266</v>
      </c>
    </row>
    <row r="34" spans="1:6" ht="12.75">
      <c r="A34" s="11">
        <f t="shared" si="1"/>
        <v>20</v>
      </c>
      <c r="B34" s="119" t="s">
        <v>171</v>
      </c>
      <c r="C34" s="242">
        <v>43926</v>
      </c>
      <c r="D34" s="242">
        <v>14123</v>
      </c>
      <c r="E34" s="242">
        <v>1807</v>
      </c>
      <c r="F34" s="241">
        <f t="shared" si="0"/>
        <v>59856</v>
      </c>
    </row>
    <row r="35" spans="1:6" ht="12.75">
      <c r="A35" s="11">
        <f t="shared" si="1"/>
        <v>21</v>
      </c>
      <c r="B35" s="119" t="s">
        <v>166</v>
      </c>
      <c r="C35" s="242"/>
      <c r="D35" s="242">
        <v>10300</v>
      </c>
      <c r="E35" s="242"/>
      <c r="F35" s="241">
        <f t="shared" si="0"/>
        <v>10300</v>
      </c>
    </row>
    <row r="36" spans="1:6" ht="12.75">
      <c r="A36" s="11"/>
      <c r="B36" s="145"/>
      <c r="C36" s="241"/>
      <c r="D36" s="241"/>
      <c r="E36" s="241"/>
      <c r="F36" s="241"/>
    </row>
    <row r="37" spans="1:6" s="243" customFormat="1" ht="12.75">
      <c r="A37" s="11">
        <v>22</v>
      </c>
      <c r="B37" s="238" t="s">
        <v>156</v>
      </c>
      <c r="C37" s="239">
        <f>SUM(C52,C57,C69)</f>
        <v>76623</v>
      </c>
      <c r="D37" s="239">
        <f>SUM(D52,D57,D69)</f>
        <v>424091</v>
      </c>
      <c r="E37" s="239">
        <f>SUM(E52,E57,E69)</f>
        <v>2000</v>
      </c>
      <c r="F37" s="241">
        <f t="shared" si="0"/>
        <v>502714</v>
      </c>
    </row>
    <row r="38" spans="1:6" ht="12.75">
      <c r="A38" s="11"/>
      <c r="B38" s="119"/>
      <c r="C38" s="242"/>
      <c r="D38" s="242"/>
      <c r="E38" s="242"/>
      <c r="F38" s="241"/>
    </row>
    <row r="39" spans="1:6" ht="12.75">
      <c r="A39" s="11">
        <v>23</v>
      </c>
      <c r="B39" s="119" t="s">
        <v>528</v>
      </c>
      <c r="C39" s="242">
        <v>153</v>
      </c>
      <c r="D39" s="242"/>
      <c r="E39" s="242"/>
      <c r="F39" s="241">
        <f t="shared" si="0"/>
        <v>153</v>
      </c>
    </row>
    <row r="40" spans="1:6" ht="24.75" customHeight="1">
      <c r="A40" s="255">
        <f>A39+1</f>
        <v>24</v>
      </c>
      <c r="B40" s="154" t="s">
        <v>529</v>
      </c>
      <c r="C40" s="246"/>
      <c r="D40" s="246"/>
      <c r="E40" s="246"/>
      <c r="F40" s="290">
        <f t="shared" si="0"/>
        <v>0</v>
      </c>
    </row>
    <row r="41" spans="1:6" s="248" customFormat="1" ht="12.75">
      <c r="A41" s="149"/>
      <c r="B41" s="266"/>
      <c r="C41" s="279"/>
      <c r="D41" s="279"/>
      <c r="E41" s="279"/>
      <c r="F41" s="279"/>
    </row>
    <row r="42" spans="1:6" s="248" customFormat="1" ht="12.75">
      <c r="A42" s="149"/>
      <c r="B42" s="266"/>
      <c r="C42" s="279"/>
      <c r="D42" s="279"/>
      <c r="E42" s="279"/>
      <c r="F42" s="279"/>
    </row>
    <row r="43" spans="1:6" s="248" customFormat="1" ht="12.75">
      <c r="A43" s="149"/>
      <c r="B43" s="266"/>
      <c r="C43" s="279"/>
      <c r="D43" s="279"/>
      <c r="E43" s="279"/>
      <c r="F43" s="279"/>
    </row>
    <row r="44" spans="1:6" s="248" customFormat="1" ht="12.75">
      <c r="A44" s="149"/>
      <c r="B44" s="266"/>
      <c r="C44" s="279"/>
      <c r="D44" s="279"/>
      <c r="E44" s="279"/>
      <c r="F44" s="279"/>
    </row>
    <row r="45" spans="1:6" s="248" customFormat="1" ht="12.75">
      <c r="A45" s="149"/>
      <c r="B45" s="266"/>
      <c r="C45" s="279"/>
      <c r="D45" s="279"/>
      <c r="E45" s="279"/>
      <c r="F45" s="279"/>
    </row>
    <row r="46" spans="1:6" s="248" customFormat="1" ht="12.75">
      <c r="A46" s="149"/>
      <c r="B46" s="266"/>
      <c r="C46" s="279"/>
      <c r="D46" s="279"/>
      <c r="E46" s="279"/>
      <c r="F46" s="279"/>
    </row>
    <row r="47" spans="1:6" s="248" customFormat="1" ht="12.75">
      <c r="A47" s="149"/>
      <c r="B47" s="266"/>
      <c r="C47" s="279"/>
      <c r="D47" s="279"/>
      <c r="E47" s="279"/>
      <c r="F47" s="279"/>
    </row>
    <row r="48" spans="1:6" s="248" customFormat="1" ht="12.75">
      <c r="A48" s="149"/>
      <c r="B48" s="266"/>
      <c r="C48" s="279"/>
      <c r="D48" s="279"/>
      <c r="E48" s="279"/>
      <c r="F48" s="279"/>
    </row>
    <row r="49" spans="1:6" s="217" customFormat="1" ht="11.25">
      <c r="A49" s="7"/>
      <c r="B49" s="235" t="s">
        <v>107</v>
      </c>
      <c r="C49" s="235" t="s">
        <v>108</v>
      </c>
      <c r="D49" s="235" t="s">
        <v>109</v>
      </c>
      <c r="E49" s="235" t="s">
        <v>110</v>
      </c>
      <c r="F49" s="235" t="s">
        <v>445</v>
      </c>
    </row>
    <row r="50" spans="1:6" s="217" customFormat="1" ht="11.25">
      <c r="A50" s="7"/>
      <c r="B50" s="235"/>
      <c r="C50" s="370" t="s">
        <v>514</v>
      </c>
      <c r="D50" s="371"/>
      <c r="E50" s="371"/>
      <c r="F50" s="372"/>
    </row>
    <row r="51" spans="1:6" s="243" customFormat="1" ht="37.5" customHeight="1">
      <c r="A51" s="65" t="s">
        <v>7</v>
      </c>
      <c r="B51" s="265" t="s">
        <v>8</v>
      </c>
      <c r="C51" s="278" t="s">
        <v>447</v>
      </c>
      <c r="D51" s="278" t="s">
        <v>448</v>
      </c>
      <c r="E51" s="278" t="s">
        <v>456</v>
      </c>
      <c r="F51" s="278" t="s">
        <v>93</v>
      </c>
    </row>
    <row r="52" spans="1:6" ht="32.25">
      <c r="A52" s="254">
        <v>25</v>
      </c>
      <c r="B52" s="298" t="s">
        <v>530</v>
      </c>
      <c r="C52" s="289">
        <f>SUM(C40,C39)</f>
        <v>153</v>
      </c>
      <c r="D52" s="289">
        <f>SUM(D40,D39)</f>
        <v>0</v>
      </c>
      <c r="E52" s="289">
        <f>SUM(E40,E39)</f>
        <v>0</v>
      </c>
      <c r="F52" s="288">
        <f t="shared" si="0"/>
        <v>153</v>
      </c>
    </row>
    <row r="53" spans="1:6" ht="12.75">
      <c r="A53" s="11"/>
      <c r="B53" s="275"/>
      <c r="C53" s="282"/>
      <c r="D53" s="282"/>
      <c r="E53" s="282"/>
      <c r="F53" s="241"/>
    </row>
    <row r="54" spans="1:6" ht="12.75" customHeight="1">
      <c r="A54" s="11">
        <v>26</v>
      </c>
      <c r="B54" s="276" t="s">
        <v>531</v>
      </c>
      <c r="C54" s="283"/>
      <c r="D54" s="283"/>
      <c r="E54" s="283">
        <v>2000</v>
      </c>
      <c r="F54" s="241">
        <f t="shared" si="0"/>
        <v>2000</v>
      </c>
    </row>
    <row r="55" spans="1:6" ht="14.25" customHeight="1">
      <c r="A55" s="11">
        <f>A54+1</f>
        <v>27</v>
      </c>
      <c r="B55" s="276" t="s">
        <v>532</v>
      </c>
      <c r="C55" s="283"/>
      <c r="D55" s="283"/>
      <c r="E55" s="283"/>
      <c r="F55" s="241">
        <f t="shared" si="0"/>
        <v>0</v>
      </c>
    </row>
    <row r="56" spans="1:6" ht="12.75">
      <c r="A56" s="11"/>
      <c r="B56" s="275"/>
      <c r="C56" s="282"/>
      <c r="D56" s="282"/>
      <c r="E56" s="282"/>
      <c r="F56" s="241"/>
    </row>
    <row r="57" spans="1:6" ht="27.75" customHeight="1">
      <c r="A57" s="11">
        <v>28</v>
      </c>
      <c r="B57" s="275" t="s">
        <v>533</v>
      </c>
      <c r="C57" s="282">
        <f>SUM(C55,C54)</f>
        <v>0</v>
      </c>
      <c r="D57" s="282">
        <f>SUM(D55,D54)</f>
        <v>0</v>
      </c>
      <c r="E57" s="282">
        <f>SUM(E55,E54)</f>
        <v>2000</v>
      </c>
      <c r="F57" s="241">
        <f t="shared" si="0"/>
        <v>2000</v>
      </c>
    </row>
    <row r="58" spans="1:6" ht="12.75">
      <c r="A58" s="11"/>
      <c r="B58" s="117"/>
      <c r="C58" s="138"/>
      <c r="D58" s="11"/>
      <c r="E58" s="11"/>
      <c r="F58" s="66"/>
    </row>
    <row r="59" spans="1:6" s="243" customFormat="1" ht="12.75">
      <c r="A59" s="11">
        <v>29</v>
      </c>
      <c r="B59" s="276" t="s">
        <v>172</v>
      </c>
      <c r="C59" s="283"/>
      <c r="D59" s="283">
        <v>0</v>
      </c>
      <c r="E59" s="283"/>
      <c r="F59" s="241">
        <f>SUM(C59:E59)</f>
        <v>0</v>
      </c>
    </row>
    <row r="60" spans="1:6" ht="12.75">
      <c r="A60" s="11">
        <f>A59+1</f>
        <v>30</v>
      </c>
      <c r="B60" s="276" t="s">
        <v>26</v>
      </c>
      <c r="C60" s="283">
        <v>76200</v>
      </c>
      <c r="D60" s="283">
        <v>99393</v>
      </c>
      <c r="E60" s="283"/>
      <c r="F60" s="241">
        <f aca="true" t="shared" si="2" ref="F60:F69">SUM(C60:E60)</f>
        <v>175593</v>
      </c>
    </row>
    <row r="61" spans="1:6" ht="25.5" customHeight="1">
      <c r="A61" s="11">
        <f aca="true" t="shared" si="3" ref="A61:A67">A60+1</f>
        <v>31</v>
      </c>
      <c r="B61" s="276" t="s">
        <v>163</v>
      </c>
      <c r="C61" s="283"/>
      <c r="D61" s="283">
        <v>25000</v>
      </c>
      <c r="E61" s="283"/>
      <c r="F61" s="241">
        <f t="shared" si="2"/>
        <v>25000</v>
      </c>
    </row>
    <row r="62" spans="1:6" ht="27" customHeight="1">
      <c r="A62" s="11">
        <f t="shared" si="3"/>
        <v>32</v>
      </c>
      <c r="B62" s="276" t="s">
        <v>240</v>
      </c>
      <c r="C62" s="283"/>
      <c r="D62" s="283">
        <v>214270</v>
      </c>
      <c r="E62" s="283"/>
      <c r="F62" s="241">
        <f t="shared" si="2"/>
        <v>214270</v>
      </c>
    </row>
    <row r="63" spans="1:6" ht="12.75">
      <c r="A63" s="11">
        <f t="shared" si="3"/>
        <v>33</v>
      </c>
      <c r="B63" s="276" t="s">
        <v>164</v>
      </c>
      <c r="C63" s="283"/>
      <c r="D63" s="283">
        <v>8180</v>
      </c>
      <c r="E63" s="283"/>
      <c r="F63" s="241">
        <f t="shared" si="2"/>
        <v>8180</v>
      </c>
    </row>
    <row r="64" spans="1:6" ht="12.75">
      <c r="A64" s="11">
        <f t="shared" si="3"/>
        <v>34</v>
      </c>
      <c r="B64" s="276" t="s">
        <v>241</v>
      </c>
      <c r="C64" s="283"/>
      <c r="D64" s="283">
        <v>2000</v>
      </c>
      <c r="E64" s="283"/>
      <c r="F64" s="241">
        <f t="shared" si="2"/>
        <v>2000</v>
      </c>
    </row>
    <row r="65" spans="1:6" ht="12.75">
      <c r="A65" s="11">
        <f t="shared" si="3"/>
        <v>35</v>
      </c>
      <c r="B65" s="276" t="s">
        <v>242</v>
      </c>
      <c r="C65" s="283">
        <v>270</v>
      </c>
      <c r="D65" s="283"/>
      <c r="E65" s="283"/>
      <c r="F65" s="241">
        <f t="shared" si="2"/>
        <v>270</v>
      </c>
    </row>
    <row r="66" spans="1:6" ht="11.25" customHeight="1">
      <c r="A66" s="11">
        <f t="shared" si="3"/>
        <v>36</v>
      </c>
      <c r="B66" s="276" t="s">
        <v>77</v>
      </c>
      <c r="C66" s="283"/>
      <c r="D66" s="283">
        <v>75248</v>
      </c>
      <c r="E66" s="283"/>
      <c r="F66" s="241">
        <f t="shared" si="2"/>
        <v>75248</v>
      </c>
    </row>
    <row r="67" spans="1:6" ht="12.75">
      <c r="A67" s="11">
        <f t="shared" si="3"/>
        <v>37</v>
      </c>
      <c r="B67" s="276" t="s">
        <v>177</v>
      </c>
      <c r="C67" s="283"/>
      <c r="D67" s="283"/>
      <c r="E67" s="283"/>
      <c r="F67" s="241">
        <f t="shared" si="2"/>
        <v>0</v>
      </c>
    </row>
    <row r="68" spans="1:6" ht="12.75">
      <c r="A68" s="11"/>
      <c r="B68" s="275"/>
      <c r="C68" s="282"/>
      <c r="D68" s="282"/>
      <c r="E68" s="282"/>
      <c r="F68" s="241"/>
    </row>
    <row r="69" spans="1:6" ht="24.75" customHeight="1">
      <c r="A69" s="11">
        <v>38</v>
      </c>
      <c r="B69" s="275" t="s">
        <v>167</v>
      </c>
      <c r="C69" s="282">
        <f>SUM(C59:C68)</f>
        <v>76470</v>
      </c>
      <c r="D69" s="282">
        <f>SUM(D59:D68)</f>
        <v>424091</v>
      </c>
      <c r="E69" s="282">
        <f>SUM(E59:E68)</f>
        <v>0</v>
      </c>
      <c r="F69" s="241">
        <f t="shared" si="2"/>
        <v>500561</v>
      </c>
    </row>
    <row r="70" spans="1:6" ht="12.75">
      <c r="A70" s="11"/>
      <c r="B70" s="275"/>
      <c r="C70" s="282"/>
      <c r="D70" s="282"/>
      <c r="E70" s="282"/>
      <c r="F70" s="241"/>
    </row>
    <row r="71" spans="1:6" ht="12.75">
      <c r="A71" s="255"/>
      <c r="B71" s="299"/>
      <c r="C71" s="300"/>
      <c r="D71" s="300"/>
      <c r="E71" s="300"/>
      <c r="F71" s="290"/>
    </row>
    <row r="72" spans="1:6" ht="24.75" customHeight="1">
      <c r="A72" s="233">
        <v>39</v>
      </c>
      <c r="B72" s="296" t="s">
        <v>104</v>
      </c>
      <c r="C72" s="104">
        <f>C11+C37</f>
        <v>216386</v>
      </c>
      <c r="D72" s="104">
        <f>D11+D37</f>
        <v>497507</v>
      </c>
      <c r="E72" s="104">
        <f>E11+E37</f>
        <v>115035</v>
      </c>
      <c r="F72" s="104">
        <f>SUM(C72:E72)</f>
        <v>828928</v>
      </c>
    </row>
    <row r="73" spans="1:6" ht="12.75">
      <c r="A73" s="11"/>
      <c r="B73" s="145"/>
      <c r="C73" s="241"/>
      <c r="D73" s="241"/>
      <c r="E73" s="241"/>
      <c r="F73" s="241"/>
    </row>
    <row r="74" spans="1:6" ht="12.75">
      <c r="A74" s="11"/>
      <c r="B74" s="145"/>
      <c r="C74" s="241"/>
      <c r="D74" s="241"/>
      <c r="E74" s="241"/>
      <c r="F74" s="241"/>
    </row>
    <row r="75" spans="1:6" ht="12.75">
      <c r="A75" s="11">
        <v>40</v>
      </c>
      <c r="B75" s="238" t="s">
        <v>102</v>
      </c>
      <c r="C75" s="239">
        <f>SUM(C77:C79)</f>
        <v>0</v>
      </c>
      <c r="D75" s="239">
        <f>SUM(D77:D79)</f>
        <v>0</v>
      </c>
      <c r="E75" s="239">
        <f>SUM(E77:E79)</f>
        <v>0</v>
      </c>
      <c r="F75" s="241">
        <f>SUM(C75:E75)</f>
        <v>0</v>
      </c>
    </row>
    <row r="76" spans="1:6" ht="12.75">
      <c r="A76" s="11"/>
      <c r="B76" s="145"/>
      <c r="C76" s="241"/>
      <c r="D76" s="241"/>
      <c r="E76" s="241"/>
      <c r="F76" s="241"/>
    </row>
    <row r="77" spans="1:6" ht="12.75">
      <c r="A77" s="66">
        <v>41</v>
      </c>
      <c r="B77" s="256" t="s">
        <v>103</v>
      </c>
      <c r="C77" s="261">
        <v>0</v>
      </c>
      <c r="D77" s="241">
        <v>0</v>
      </c>
      <c r="E77" s="241">
        <v>0</v>
      </c>
      <c r="F77" s="241">
        <f>SUM(C77:E77)</f>
        <v>0</v>
      </c>
    </row>
    <row r="78" spans="1:6" ht="12.75">
      <c r="A78" s="11">
        <f>A77+1</f>
        <v>42</v>
      </c>
      <c r="B78" s="145" t="s">
        <v>165</v>
      </c>
      <c r="C78" s="241">
        <v>0</v>
      </c>
      <c r="D78" s="241">
        <v>0</v>
      </c>
      <c r="E78" s="241">
        <v>0</v>
      </c>
      <c r="F78" s="241">
        <f>SUM(C78:E78)</f>
        <v>0</v>
      </c>
    </row>
    <row r="79" spans="1:6" ht="12.75">
      <c r="A79" s="11"/>
      <c r="B79" s="145"/>
      <c r="C79" s="241"/>
      <c r="D79" s="241"/>
      <c r="E79" s="241"/>
      <c r="F79" s="241"/>
    </row>
    <row r="80" spans="1:6" ht="12.75">
      <c r="A80" s="302"/>
      <c r="B80" s="293"/>
      <c r="C80" s="294"/>
      <c r="D80" s="295"/>
      <c r="E80" s="295"/>
      <c r="F80" s="295"/>
    </row>
    <row r="81" spans="1:6" ht="12.75">
      <c r="A81" s="302"/>
      <c r="B81" s="293"/>
      <c r="C81" s="294"/>
      <c r="D81" s="295"/>
      <c r="E81" s="295"/>
      <c r="F81" s="295"/>
    </row>
    <row r="82" spans="1:6" ht="12.75">
      <c r="A82" s="11"/>
      <c r="B82" s="245"/>
      <c r="C82" s="239"/>
      <c r="D82" s="246"/>
      <c r="E82" s="246"/>
      <c r="F82" s="246"/>
    </row>
    <row r="83" spans="1:6" ht="24.75" customHeight="1">
      <c r="A83" s="7">
        <v>43</v>
      </c>
      <c r="B83" s="18" t="s">
        <v>132</v>
      </c>
      <c r="C83" s="35">
        <f>C72+C75</f>
        <v>216386</v>
      </c>
      <c r="D83" s="35">
        <f>D72+D75</f>
        <v>497507</v>
      </c>
      <c r="E83" s="35">
        <f>E72+E75</f>
        <v>115035</v>
      </c>
      <c r="F83" s="35">
        <f>SUM(C83:E83)</f>
        <v>828928</v>
      </c>
    </row>
  </sheetData>
  <sheetProtection/>
  <mergeCells count="4">
    <mergeCell ref="A1:F1"/>
    <mergeCell ref="A5:F5"/>
    <mergeCell ref="C8:F8"/>
    <mergeCell ref="C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.140625" style="6" customWidth="1"/>
    <col min="2" max="2" width="25.00390625" style="4" customWidth="1"/>
    <col min="3" max="3" width="6.7109375" style="27" customWidth="1"/>
    <col min="4" max="5" width="7.421875" style="27" customWidth="1"/>
    <col min="6" max="6" width="9.421875" style="27" customWidth="1"/>
    <col min="7" max="7" width="9.00390625" style="27" customWidth="1"/>
    <col min="8" max="8" width="9.00390625" style="30" customWidth="1"/>
    <col min="9" max="9" width="7.7109375" style="30" customWidth="1"/>
    <col min="10" max="10" width="7.7109375" style="27" customWidth="1"/>
    <col min="11" max="11" width="9.421875" style="27" customWidth="1"/>
    <col min="12" max="12" width="8.28125" style="27" customWidth="1"/>
    <col min="13" max="13" width="10.7109375" style="30" customWidth="1"/>
    <col min="14" max="14" width="9.28125" style="30" customWidth="1"/>
    <col min="15" max="16384" width="9.140625" style="4" customWidth="1"/>
  </cols>
  <sheetData>
    <row r="1" spans="1:14" ht="11.25">
      <c r="A1" s="354" t="s">
        <v>616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4" ht="11.25">
      <c r="A2" s="3"/>
      <c r="B2" s="3"/>
      <c r="H2" s="27"/>
      <c r="I2" s="27"/>
      <c r="M2" s="27"/>
      <c r="N2" s="27"/>
    </row>
    <row r="4" spans="1:14" ht="12.75">
      <c r="A4" s="383" t="s">
        <v>535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6" ht="11.25">
      <c r="N6" s="27" t="s">
        <v>27</v>
      </c>
    </row>
    <row r="7" spans="1:14" ht="12.75" customHeight="1">
      <c r="A7" s="379" t="s">
        <v>7</v>
      </c>
      <c r="B7" s="8" t="s">
        <v>107</v>
      </c>
      <c r="C7" s="122" t="s">
        <v>108</v>
      </c>
      <c r="D7" s="122" t="s">
        <v>109</v>
      </c>
      <c r="E7" s="122" t="s">
        <v>110</v>
      </c>
      <c r="F7" s="122" t="s">
        <v>111</v>
      </c>
      <c r="G7" s="122" t="s">
        <v>112</v>
      </c>
      <c r="H7" s="122" t="s">
        <v>113</v>
      </c>
      <c r="I7" s="122" t="s">
        <v>114</v>
      </c>
      <c r="J7" s="122" t="s">
        <v>115</v>
      </c>
      <c r="K7" s="122" t="s">
        <v>116</v>
      </c>
      <c r="L7" s="122" t="s">
        <v>117</v>
      </c>
      <c r="M7" s="122" t="s">
        <v>118</v>
      </c>
      <c r="N7" s="122" t="s">
        <v>121</v>
      </c>
    </row>
    <row r="8" spans="1:14" ht="12.75" customHeight="1">
      <c r="A8" s="379"/>
      <c r="B8" s="379" t="s">
        <v>8</v>
      </c>
      <c r="C8" s="380" t="s">
        <v>138</v>
      </c>
      <c r="D8" s="381"/>
      <c r="E8" s="381"/>
      <c r="F8" s="381"/>
      <c r="G8" s="381"/>
      <c r="H8" s="382"/>
      <c r="I8" s="151"/>
      <c r="J8" s="373" t="s">
        <v>139</v>
      </c>
      <c r="K8" s="374"/>
      <c r="L8" s="374"/>
      <c r="M8" s="375"/>
      <c r="N8" s="99"/>
    </row>
    <row r="9" spans="1:14" ht="52.5">
      <c r="A9" s="379"/>
      <c r="B9" s="379"/>
      <c r="C9" s="104" t="s">
        <v>10</v>
      </c>
      <c r="D9" s="104" t="s">
        <v>469</v>
      </c>
      <c r="E9" s="104" t="s">
        <v>248</v>
      </c>
      <c r="F9" s="104" t="s">
        <v>244</v>
      </c>
      <c r="G9" s="104" t="s">
        <v>243</v>
      </c>
      <c r="H9" s="104" t="s">
        <v>247</v>
      </c>
      <c r="I9" s="104" t="s">
        <v>470</v>
      </c>
      <c r="J9" s="104" t="s">
        <v>248</v>
      </c>
      <c r="K9" s="104" t="s">
        <v>244</v>
      </c>
      <c r="L9" s="104" t="s">
        <v>245</v>
      </c>
      <c r="M9" s="104" t="s">
        <v>246</v>
      </c>
      <c r="N9" s="104" t="s">
        <v>140</v>
      </c>
    </row>
    <row r="10" spans="1:14" ht="11.25">
      <c r="A10" s="65"/>
      <c r="B10" s="65"/>
      <c r="C10" s="132"/>
      <c r="D10" s="132"/>
      <c r="E10" s="132"/>
      <c r="F10" s="132"/>
      <c r="G10" s="132"/>
      <c r="H10" s="132"/>
      <c r="I10" s="157"/>
      <c r="J10" s="132"/>
      <c r="K10" s="132"/>
      <c r="L10" s="132"/>
      <c r="M10" s="132"/>
      <c r="N10" s="132"/>
    </row>
    <row r="11" spans="1:14" ht="11.25">
      <c r="A11" s="39">
        <v>1</v>
      </c>
      <c r="B11" s="28" t="s">
        <v>133</v>
      </c>
      <c r="C11" s="16"/>
      <c r="D11" s="16"/>
      <c r="E11" s="16"/>
      <c r="F11" s="16"/>
      <c r="G11" s="16"/>
      <c r="H11" s="2"/>
      <c r="I11" s="16"/>
      <c r="J11" s="16"/>
      <c r="K11" s="16"/>
      <c r="L11" s="16"/>
      <c r="M11" s="2"/>
      <c r="N11" s="2"/>
    </row>
    <row r="12" spans="1:14" ht="11.25">
      <c r="A12" s="39"/>
      <c r="B12" s="15"/>
      <c r="C12" s="16"/>
      <c r="D12" s="16"/>
      <c r="E12" s="16"/>
      <c r="F12" s="16"/>
      <c r="G12" s="16"/>
      <c r="H12" s="2"/>
      <c r="I12" s="16"/>
      <c r="J12" s="16"/>
      <c r="K12" s="16"/>
      <c r="L12" s="16"/>
      <c r="M12" s="2"/>
      <c r="N12" s="2"/>
    </row>
    <row r="13" spans="1:14" s="69" customFormat="1" ht="11.25">
      <c r="A13" s="39">
        <v>2</v>
      </c>
      <c r="B13" s="32" t="s">
        <v>536</v>
      </c>
      <c r="C13" s="70"/>
      <c r="D13" s="70"/>
      <c r="E13" s="70"/>
      <c r="F13" s="70"/>
      <c r="G13" s="70"/>
      <c r="H13" s="26"/>
      <c r="I13" s="70"/>
      <c r="J13" s="70"/>
      <c r="K13" s="70"/>
      <c r="L13" s="70"/>
      <c r="M13" s="26"/>
      <c r="N13" s="26"/>
    </row>
    <row r="14" spans="1:14" ht="11.25">
      <c r="A14" s="39"/>
      <c r="B14" s="32"/>
      <c r="C14" s="70"/>
      <c r="D14" s="70"/>
      <c r="E14" s="70"/>
      <c r="F14" s="70"/>
      <c r="G14" s="70"/>
      <c r="H14" s="26"/>
      <c r="I14" s="70"/>
      <c r="J14" s="70"/>
      <c r="K14" s="70"/>
      <c r="L14" s="70"/>
      <c r="M14" s="26"/>
      <c r="N14" s="26"/>
    </row>
    <row r="15" spans="1:14" ht="11.25">
      <c r="A15" s="39">
        <v>3</v>
      </c>
      <c r="B15" s="28" t="s">
        <v>465</v>
      </c>
      <c r="C15" s="70"/>
      <c r="D15" s="70"/>
      <c r="E15" s="70"/>
      <c r="F15" s="70"/>
      <c r="G15" s="70"/>
      <c r="H15" s="26"/>
      <c r="I15" s="70"/>
      <c r="J15" s="70"/>
      <c r="K15" s="70"/>
      <c r="L15" s="70"/>
      <c r="M15" s="26"/>
      <c r="N15" s="26"/>
    </row>
    <row r="16" spans="1:14" ht="11.25">
      <c r="A16" s="39">
        <v>4</v>
      </c>
      <c r="B16" s="15" t="s">
        <v>466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2">
        <f>SUM(C16:G16)</f>
        <v>0</v>
      </c>
      <c r="I16" s="16">
        <v>0</v>
      </c>
      <c r="J16" s="16">
        <v>0</v>
      </c>
      <c r="K16" s="16">
        <v>0</v>
      </c>
      <c r="L16" s="16">
        <v>0</v>
      </c>
      <c r="M16" s="2">
        <f>SUM(I16:L16)</f>
        <v>0</v>
      </c>
      <c r="N16" s="2">
        <f>SUM(M16,H16)</f>
        <v>0</v>
      </c>
    </row>
    <row r="17" spans="1:14" ht="11.25">
      <c r="A17" s="39">
        <v>5</v>
      </c>
      <c r="B17" s="15" t="s">
        <v>467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2">
        <f>SUM(C17:G17)</f>
        <v>0</v>
      </c>
      <c r="I17" s="16">
        <v>0</v>
      </c>
      <c r="J17" s="16">
        <v>0</v>
      </c>
      <c r="K17" s="16">
        <v>0</v>
      </c>
      <c r="L17" s="16">
        <v>0</v>
      </c>
      <c r="M17" s="2">
        <f>SUM(I17:L17)</f>
        <v>0</v>
      </c>
      <c r="N17" s="2">
        <f>SUM(M17,H17)</f>
        <v>0</v>
      </c>
    </row>
    <row r="18" spans="1:14" ht="11.25">
      <c r="A18" s="39">
        <v>6</v>
      </c>
      <c r="B18" s="15" t="s">
        <v>468</v>
      </c>
      <c r="C18" s="16">
        <v>300</v>
      </c>
      <c r="D18" s="16">
        <v>0</v>
      </c>
      <c r="E18" s="16">
        <v>0</v>
      </c>
      <c r="F18" s="16">
        <v>0</v>
      </c>
      <c r="G18" s="16">
        <v>3356</v>
      </c>
      <c r="H18" s="2">
        <f>SUM(C18:G18)</f>
        <v>3656</v>
      </c>
      <c r="I18" s="16">
        <v>0</v>
      </c>
      <c r="J18" s="16">
        <v>0</v>
      </c>
      <c r="K18" s="16">
        <v>0</v>
      </c>
      <c r="L18" s="16">
        <v>0</v>
      </c>
      <c r="M18" s="2">
        <f>SUM(I18:L18)</f>
        <v>0</v>
      </c>
      <c r="N18" s="2">
        <f>SUM(M18,H18)</f>
        <v>3656</v>
      </c>
    </row>
    <row r="19" spans="1:14" s="52" customFormat="1" ht="10.5">
      <c r="A19" s="39">
        <v>7</v>
      </c>
      <c r="B19" s="28" t="s">
        <v>93</v>
      </c>
      <c r="C19" s="2">
        <f>SUM(C16:C18)</f>
        <v>300</v>
      </c>
      <c r="D19" s="2">
        <f aca="true" t="shared" si="0" ref="D19:N19">SUM(D16:D18)</f>
        <v>0</v>
      </c>
      <c r="E19" s="2">
        <f t="shared" si="0"/>
        <v>0</v>
      </c>
      <c r="F19" s="2">
        <f t="shared" si="0"/>
        <v>0</v>
      </c>
      <c r="G19" s="2">
        <f t="shared" si="0"/>
        <v>3356</v>
      </c>
      <c r="H19" s="2">
        <f t="shared" si="0"/>
        <v>3656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N19" s="2">
        <f t="shared" si="0"/>
        <v>3656</v>
      </c>
    </row>
    <row r="20" spans="1:14" ht="11.25">
      <c r="A20" s="39"/>
      <c r="B20" s="15"/>
      <c r="C20" s="16"/>
      <c r="D20" s="16"/>
      <c r="E20" s="16"/>
      <c r="F20" s="16"/>
      <c r="G20" s="16"/>
      <c r="H20" s="2"/>
      <c r="I20" s="16"/>
      <c r="J20" s="16"/>
      <c r="K20" s="16"/>
      <c r="L20" s="16"/>
      <c r="M20" s="2"/>
      <c r="N20" s="2"/>
    </row>
    <row r="21" spans="1:14" ht="11.25">
      <c r="A21" s="39">
        <v>8</v>
      </c>
      <c r="B21" s="32" t="s">
        <v>537</v>
      </c>
      <c r="C21" s="16"/>
      <c r="D21" s="16"/>
      <c r="E21" s="16"/>
      <c r="F21" s="16"/>
      <c r="G21" s="16"/>
      <c r="H21" s="2"/>
      <c r="I21" s="16"/>
      <c r="J21" s="16"/>
      <c r="K21" s="16"/>
      <c r="L21" s="16"/>
      <c r="M21" s="2"/>
      <c r="N21" s="2"/>
    </row>
    <row r="22" spans="1:14" ht="11.25">
      <c r="A22" s="39"/>
      <c r="B22" s="32"/>
      <c r="C22" s="16"/>
      <c r="D22" s="16"/>
      <c r="E22" s="16"/>
      <c r="F22" s="16"/>
      <c r="G22" s="16"/>
      <c r="H22" s="2"/>
      <c r="I22" s="16"/>
      <c r="J22" s="16"/>
      <c r="K22" s="16"/>
      <c r="L22" s="16"/>
      <c r="M22" s="2"/>
      <c r="N22" s="2"/>
    </row>
    <row r="23" spans="1:14" s="69" customFormat="1" ht="11.25">
      <c r="A23" s="39">
        <v>9</v>
      </c>
      <c r="B23" s="28" t="s">
        <v>200</v>
      </c>
      <c r="C23" s="70"/>
      <c r="D23" s="70"/>
      <c r="E23" s="70"/>
      <c r="F23" s="70"/>
      <c r="G23" s="70"/>
      <c r="H23" s="2"/>
      <c r="I23" s="16"/>
      <c r="J23" s="70"/>
      <c r="K23" s="70"/>
      <c r="L23" s="70"/>
      <c r="M23" s="2"/>
      <c r="N23" s="2"/>
    </row>
    <row r="24" spans="1:14" s="69" customFormat="1" ht="11.25">
      <c r="A24" s="39">
        <v>10</v>
      </c>
      <c r="B24" s="15" t="s">
        <v>466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2">
        <f>SUM(C24:G24)</f>
        <v>0</v>
      </c>
      <c r="I24" s="16">
        <v>0</v>
      </c>
      <c r="J24" s="16">
        <v>0</v>
      </c>
      <c r="K24" s="16">
        <v>0</v>
      </c>
      <c r="L24" s="16">
        <v>0</v>
      </c>
      <c r="M24" s="2">
        <f>SUM(I24:L24)</f>
        <v>0</v>
      </c>
      <c r="N24" s="2">
        <f>H24+M24</f>
        <v>0</v>
      </c>
    </row>
    <row r="25" spans="1:14" s="69" customFormat="1" ht="11.25">
      <c r="A25" s="39">
        <v>11</v>
      </c>
      <c r="B25" s="15" t="s">
        <v>467</v>
      </c>
      <c r="C25" s="16">
        <v>1542</v>
      </c>
      <c r="D25" s="16">
        <v>0</v>
      </c>
      <c r="E25" s="16">
        <v>0</v>
      </c>
      <c r="F25" s="16">
        <v>0</v>
      </c>
      <c r="G25" s="16">
        <v>1011</v>
      </c>
      <c r="H25" s="2">
        <f>SUM(C25:G25)</f>
        <v>2553</v>
      </c>
      <c r="I25" s="16">
        <v>0</v>
      </c>
      <c r="J25" s="16">
        <v>0</v>
      </c>
      <c r="K25" s="16">
        <v>0</v>
      </c>
      <c r="L25" s="16">
        <v>0</v>
      </c>
      <c r="M25" s="2">
        <f>SUM(I25:L25)</f>
        <v>0</v>
      </c>
      <c r="N25" s="2">
        <f>H25+M25</f>
        <v>2553</v>
      </c>
    </row>
    <row r="26" spans="1:14" s="69" customFormat="1" ht="11.25">
      <c r="A26" s="39">
        <v>12</v>
      </c>
      <c r="B26" s="15" t="s">
        <v>468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2">
        <f>SUM(C26:G26)</f>
        <v>0</v>
      </c>
      <c r="I26" s="16">
        <v>0</v>
      </c>
      <c r="J26" s="16">
        <v>0</v>
      </c>
      <c r="K26" s="16">
        <v>0</v>
      </c>
      <c r="L26" s="16">
        <v>0</v>
      </c>
      <c r="M26" s="2">
        <f>SUM(I26:L26)</f>
        <v>0</v>
      </c>
      <c r="N26" s="2">
        <f>H26+M26</f>
        <v>0</v>
      </c>
    </row>
    <row r="27" spans="1:14" s="124" customFormat="1" ht="11.25">
      <c r="A27" s="39">
        <v>13</v>
      </c>
      <c r="B27" s="28" t="s">
        <v>93</v>
      </c>
      <c r="C27" s="2">
        <f>SUM(C24:C26)</f>
        <v>1542</v>
      </c>
      <c r="D27" s="2">
        <f aca="true" t="shared" si="1" ref="D27:N27">SUM(D24:D26)</f>
        <v>0</v>
      </c>
      <c r="E27" s="2">
        <f t="shared" si="1"/>
        <v>0</v>
      </c>
      <c r="F27" s="2">
        <f t="shared" si="1"/>
        <v>0</v>
      </c>
      <c r="G27" s="2">
        <f t="shared" si="1"/>
        <v>1011</v>
      </c>
      <c r="H27" s="2">
        <f t="shared" si="1"/>
        <v>2553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2553</v>
      </c>
    </row>
    <row r="28" spans="1:14" ht="11.25">
      <c r="A28" s="39"/>
      <c r="B28" s="28"/>
      <c r="C28" s="16"/>
      <c r="D28" s="16"/>
      <c r="E28" s="16"/>
      <c r="F28" s="16"/>
      <c r="G28" s="16"/>
      <c r="H28" s="2"/>
      <c r="I28" s="16"/>
      <c r="J28" s="16"/>
      <c r="K28" s="16"/>
      <c r="L28" s="16"/>
      <c r="M28" s="2"/>
      <c r="N28" s="2"/>
    </row>
    <row r="29" spans="1:14" s="69" customFormat="1" ht="11.25">
      <c r="A29" s="39">
        <v>21</v>
      </c>
      <c r="B29" s="376" t="s">
        <v>141</v>
      </c>
      <c r="C29" s="377"/>
      <c r="D29" s="377"/>
      <c r="E29" s="378"/>
      <c r="F29" s="102"/>
      <c r="G29" s="102"/>
      <c r="H29" s="26"/>
      <c r="I29" s="26"/>
      <c r="J29" s="101"/>
      <c r="K29" s="70"/>
      <c r="L29" s="156"/>
      <c r="M29" s="131"/>
      <c r="N29" s="26"/>
    </row>
    <row r="30" spans="1:14" s="124" customFormat="1" ht="11.25">
      <c r="A30" s="39">
        <v>22</v>
      </c>
      <c r="B30" s="28" t="s">
        <v>466</v>
      </c>
      <c r="C30" s="2">
        <f>SUM(C16,C24)</f>
        <v>0</v>
      </c>
      <c r="D30" s="2">
        <f aca="true" t="shared" si="2" ref="D30:N30">SUM(D16,D24)</f>
        <v>0</v>
      </c>
      <c r="E30" s="2">
        <f t="shared" si="2"/>
        <v>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2">
        <f t="shared" si="2"/>
        <v>0</v>
      </c>
    </row>
    <row r="31" spans="1:14" s="124" customFormat="1" ht="11.25">
      <c r="A31" s="39">
        <v>23</v>
      </c>
      <c r="B31" s="28" t="s">
        <v>467</v>
      </c>
      <c r="C31" s="2">
        <f>SUM(C17,C25)</f>
        <v>1542</v>
      </c>
      <c r="D31" s="2">
        <f aca="true" t="shared" si="3" ref="D31:N31">SUM(D17,D25)</f>
        <v>0</v>
      </c>
      <c r="E31" s="2">
        <f t="shared" si="3"/>
        <v>0</v>
      </c>
      <c r="F31" s="2">
        <f t="shared" si="3"/>
        <v>0</v>
      </c>
      <c r="G31" s="2">
        <f t="shared" si="3"/>
        <v>1011</v>
      </c>
      <c r="H31" s="2">
        <f t="shared" si="3"/>
        <v>2553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</v>
      </c>
      <c r="M31" s="2">
        <f t="shared" si="3"/>
        <v>0</v>
      </c>
      <c r="N31" s="2">
        <f t="shared" si="3"/>
        <v>2553</v>
      </c>
    </row>
    <row r="32" spans="1:14" s="124" customFormat="1" ht="11.25">
      <c r="A32" s="39">
        <v>24</v>
      </c>
      <c r="B32" s="28" t="s">
        <v>468</v>
      </c>
      <c r="C32" s="2">
        <f aca="true" t="shared" si="4" ref="C32:N32">SUM(C18,C26)</f>
        <v>300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 t="shared" si="4"/>
        <v>3356</v>
      </c>
      <c r="H32" s="2">
        <f t="shared" si="4"/>
        <v>3656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3656</v>
      </c>
    </row>
    <row r="33" spans="1:14" s="124" customFormat="1" ht="11.25">
      <c r="A33" s="64">
        <v>25</v>
      </c>
      <c r="B33" s="98" t="s">
        <v>93</v>
      </c>
      <c r="C33" s="99">
        <f aca="true" t="shared" si="5" ref="C33:N33">SUM(C19,C27)</f>
        <v>1842</v>
      </c>
      <c r="D33" s="99">
        <f t="shared" si="5"/>
        <v>0</v>
      </c>
      <c r="E33" s="99">
        <f t="shared" si="5"/>
        <v>0</v>
      </c>
      <c r="F33" s="99">
        <f t="shared" si="5"/>
        <v>0</v>
      </c>
      <c r="G33" s="99">
        <f t="shared" si="5"/>
        <v>4367</v>
      </c>
      <c r="H33" s="99">
        <f t="shared" si="5"/>
        <v>6209</v>
      </c>
      <c r="I33" s="99">
        <f t="shared" si="5"/>
        <v>0</v>
      </c>
      <c r="J33" s="99">
        <f t="shared" si="5"/>
        <v>0</v>
      </c>
      <c r="K33" s="99">
        <f t="shared" si="5"/>
        <v>0</v>
      </c>
      <c r="L33" s="99">
        <f t="shared" si="5"/>
        <v>0</v>
      </c>
      <c r="M33" s="99">
        <f t="shared" si="5"/>
        <v>0</v>
      </c>
      <c r="N33" s="99">
        <f t="shared" si="5"/>
        <v>6209</v>
      </c>
    </row>
    <row r="34" spans="1:14" s="147" customFormat="1" ht="11.25">
      <c r="A34" s="105"/>
      <c r="B34" s="125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</row>
    <row r="35" spans="1:14" s="147" customFormat="1" ht="11.25">
      <c r="A35" s="105"/>
      <c r="B35" s="125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s="147" customFormat="1" ht="11.25">
      <c r="A36" s="105"/>
      <c r="B36" s="125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</row>
    <row r="37" spans="1:14" s="147" customFormat="1" ht="11.25">
      <c r="A37" s="105"/>
      <c r="B37" s="125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s="147" customFormat="1" ht="11.25">
      <c r="A38" s="105"/>
      <c r="B38" s="125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147" customFormat="1" ht="11.25">
      <c r="A39" s="105"/>
      <c r="B39" s="125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1:14" ht="12.75" customHeight="1">
      <c r="A40" s="379" t="s">
        <v>7</v>
      </c>
      <c r="B40" s="8" t="s">
        <v>107</v>
      </c>
      <c r="C40" s="122" t="s">
        <v>108</v>
      </c>
      <c r="D40" s="122" t="s">
        <v>109</v>
      </c>
      <c r="E40" s="122" t="s">
        <v>110</v>
      </c>
      <c r="F40" s="122" t="s">
        <v>111</v>
      </c>
      <c r="G40" s="122" t="s">
        <v>112</v>
      </c>
      <c r="H40" s="122" t="s">
        <v>113</v>
      </c>
      <c r="I40" s="122" t="s">
        <v>114</v>
      </c>
      <c r="J40" s="122" t="s">
        <v>115</v>
      </c>
      <c r="K40" s="122" t="s">
        <v>116</v>
      </c>
      <c r="L40" s="122" t="s">
        <v>117</v>
      </c>
      <c r="M40" s="122" t="s">
        <v>118</v>
      </c>
      <c r="N40" s="122" t="s">
        <v>121</v>
      </c>
    </row>
    <row r="41" spans="1:14" ht="12.75" customHeight="1">
      <c r="A41" s="379"/>
      <c r="B41" s="379" t="s">
        <v>8</v>
      </c>
      <c r="C41" s="380" t="s">
        <v>138</v>
      </c>
      <c r="D41" s="381"/>
      <c r="E41" s="381"/>
      <c r="F41" s="381"/>
      <c r="G41" s="381"/>
      <c r="H41" s="382"/>
      <c r="I41" s="151"/>
      <c r="J41" s="373" t="s">
        <v>139</v>
      </c>
      <c r="K41" s="374"/>
      <c r="L41" s="374"/>
      <c r="M41" s="375"/>
      <c r="N41" s="99"/>
    </row>
    <row r="42" spans="1:14" ht="52.5">
      <c r="A42" s="379"/>
      <c r="B42" s="379"/>
      <c r="C42" s="104" t="s">
        <v>10</v>
      </c>
      <c r="D42" s="104" t="s">
        <v>469</v>
      </c>
      <c r="E42" s="104" t="s">
        <v>248</v>
      </c>
      <c r="F42" s="104" t="s">
        <v>244</v>
      </c>
      <c r="G42" s="104" t="s">
        <v>243</v>
      </c>
      <c r="H42" s="104" t="s">
        <v>247</v>
      </c>
      <c r="I42" s="104" t="s">
        <v>470</v>
      </c>
      <c r="J42" s="104" t="s">
        <v>248</v>
      </c>
      <c r="K42" s="104" t="s">
        <v>244</v>
      </c>
      <c r="L42" s="104" t="s">
        <v>245</v>
      </c>
      <c r="M42" s="104" t="s">
        <v>246</v>
      </c>
      <c r="N42" s="104" t="s">
        <v>140</v>
      </c>
    </row>
    <row r="43" spans="1:14" s="69" customFormat="1" ht="11.25">
      <c r="A43" s="150"/>
      <c r="B43" s="2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69" customFormat="1" ht="11.25">
      <c r="A44" s="14">
        <v>26</v>
      </c>
      <c r="B44" s="28" t="s">
        <v>184</v>
      </c>
      <c r="C44" s="70"/>
      <c r="D44" s="70"/>
      <c r="E44" s="70"/>
      <c r="F44" s="70"/>
      <c r="G44" s="70"/>
      <c r="H44" s="26"/>
      <c r="I44" s="26"/>
      <c r="J44" s="70"/>
      <c r="K44" s="70"/>
      <c r="L44" s="70"/>
      <c r="M44" s="26"/>
      <c r="N44" s="26"/>
    </row>
    <row r="45" spans="1:14" s="69" customFormat="1" ht="11.25">
      <c r="A45" s="14">
        <v>27</v>
      </c>
      <c r="B45" s="15" t="s">
        <v>466</v>
      </c>
      <c r="C45" s="16">
        <v>38</v>
      </c>
      <c r="D45" s="16">
        <v>247821</v>
      </c>
      <c r="E45" s="16">
        <v>7011</v>
      </c>
      <c r="F45" s="16">
        <v>0</v>
      </c>
      <c r="G45" s="16">
        <v>0</v>
      </c>
      <c r="H45" s="2">
        <f>SUM(C45:G45)</f>
        <v>254870</v>
      </c>
      <c r="I45" s="16">
        <v>0</v>
      </c>
      <c r="J45" s="16">
        <v>0</v>
      </c>
      <c r="K45" s="16">
        <v>0</v>
      </c>
      <c r="L45" s="16">
        <v>0</v>
      </c>
      <c r="M45" s="2">
        <f>SUM(I45:L45)</f>
        <v>0</v>
      </c>
      <c r="N45" s="2">
        <f>H45+M45</f>
        <v>254870</v>
      </c>
    </row>
    <row r="46" spans="1:14" s="69" customFormat="1" ht="11.25">
      <c r="A46" s="14">
        <v>28</v>
      </c>
      <c r="B46" s="15" t="s">
        <v>467</v>
      </c>
      <c r="C46" s="16">
        <v>26877</v>
      </c>
      <c r="D46" s="16">
        <v>0</v>
      </c>
      <c r="E46" s="16">
        <v>3918</v>
      </c>
      <c r="F46" s="16">
        <v>6312</v>
      </c>
      <c r="G46" s="16">
        <v>2620</v>
      </c>
      <c r="H46" s="2">
        <f>SUM(C46:G46)</f>
        <v>39727</v>
      </c>
      <c r="I46" s="16">
        <v>3552</v>
      </c>
      <c r="J46" s="16">
        <v>183179</v>
      </c>
      <c r="K46" s="16">
        <v>13099</v>
      </c>
      <c r="L46" s="16">
        <v>299071</v>
      </c>
      <c r="M46" s="2">
        <f>SUM(I46:L46)</f>
        <v>498901</v>
      </c>
      <c r="N46" s="2">
        <f>H46+M46</f>
        <v>538628</v>
      </c>
    </row>
    <row r="47" spans="1:14" s="69" customFormat="1" ht="11.25">
      <c r="A47" s="14">
        <v>29</v>
      </c>
      <c r="B47" s="15" t="s">
        <v>468</v>
      </c>
      <c r="C47" s="16">
        <v>0</v>
      </c>
      <c r="D47" s="16">
        <v>0</v>
      </c>
      <c r="E47" s="16">
        <v>29221</v>
      </c>
      <c r="F47" s="16">
        <v>0</v>
      </c>
      <c r="G47" s="16">
        <v>0</v>
      </c>
      <c r="H47" s="2">
        <f>SUM(C47:G47)</f>
        <v>29221</v>
      </c>
      <c r="I47" s="16">
        <v>0</v>
      </c>
      <c r="J47" s="16">
        <v>0</v>
      </c>
      <c r="K47" s="16">
        <v>0</v>
      </c>
      <c r="L47" s="16">
        <v>0</v>
      </c>
      <c r="M47" s="2">
        <f>SUM(I47:L47)</f>
        <v>0</v>
      </c>
      <c r="N47" s="2">
        <f>H47+M47</f>
        <v>29221</v>
      </c>
    </row>
    <row r="48" spans="1:14" s="124" customFormat="1" ht="11.25">
      <c r="A48" s="14">
        <v>30</v>
      </c>
      <c r="B48" s="28" t="s">
        <v>93</v>
      </c>
      <c r="C48" s="2">
        <f>SUM(C45:C47)</f>
        <v>26915</v>
      </c>
      <c r="D48" s="2">
        <f aca="true" t="shared" si="6" ref="D48:N48">SUM(D45:D47)</f>
        <v>247821</v>
      </c>
      <c r="E48" s="2">
        <f t="shared" si="6"/>
        <v>40150</v>
      </c>
      <c r="F48" s="2">
        <f t="shared" si="6"/>
        <v>6312</v>
      </c>
      <c r="G48" s="2">
        <f t="shared" si="6"/>
        <v>2620</v>
      </c>
      <c r="H48" s="2">
        <f t="shared" si="6"/>
        <v>323818</v>
      </c>
      <c r="I48" s="2">
        <f t="shared" si="6"/>
        <v>3552</v>
      </c>
      <c r="J48" s="2">
        <f t="shared" si="6"/>
        <v>183179</v>
      </c>
      <c r="K48" s="2">
        <f t="shared" si="6"/>
        <v>13099</v>
      </c>
      <c r="L48" s="2">
        <f t="shared" si="6"/>
        <v>299071</v>
      </c>
      <c r="M48" s="2">
        <f t="shared" si="6"/>
        <v>498901</v>
      </c>
      <c r="N48" s="2">
        <f t="shared" si="6"/>
        <v>822719</v>
      </c>
    </row>
    <row r="49" spans="1:14" s="69" customFormat="1" ht="11.25">
      <c r="A49" s="14"/>
      <c r="B49" s="15"/>
      <c r="C49" s="33"/>
      <c r="D49" s="33"/>
      <c r="E49" s="33"/>
      <c r="F49" s="33"/>
      <c r="G49" s="33"/>
      <c r="H49" s="99"/>
      <c r="I49" s="99"/>
      <c r="J49" s="33"/>
      <c r="K49" s="33"/>
      <c r="L49" s="33"/>
      <c r="M49" s="99"/>
      <c r="N49" s="99"/>
    </row>
    <row r="50" spans="1:14" ht="11.25">
      <c r="A50" s="42">
        <v>31</v>
      </c>
      <c r="B50" s="43" t="s">
        <v>119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52" customFormat="1" ht="10.5">
      <c r="A51" s="39">
        <v>32</v>
      </c>
      <c r="B51" s="28" t="s">
        <v>466</v>
      </c>
      <c r="C51" s="29">
        <f aca="true" t="shared" si="7" ref="C51:N51">SUM(C30,C45)</f>
        <v>38</v>
      </c>
      <c r="D51" s="29">
        <f t="shared" si="7"/>
        <v>247821</v>
      </c>
      <c r="E51" s="29">
        <f t="shared" si="7"/>
        <v>7011</v>
      </c>
      <c r="F51" s="29">
        <f t="shared" si="7"/>
        <v>0</v>
      </c>
      <c r="G51" s="29">
        <f t="shared" si="7"/>
        <v>0</v>
      </c>
      <c r="H51" s="29">
        <f t="shared" si="7"/>
        <v>254870</v>
      </c>
      <c r="I51" s="29">
        <f t="shared" si="7"/>
        <v>0</v>
      </c>
      <c r="J51" s="29">
        <f t="shared" si="7"/>
        <v>0</v>
      </c>
      <c r="K51" s="29">
        <f t="shared" si="7"/>
        <v>0</v>
      </c>
      <c r="L51" s="29">
        <f t="shared" si="7"/>
        <v>0</v>
      </c>
      <c r="M51" s="29">
        <f t="shared" si="7"/>
        <v>0</v>
      </c>
      <c r="N51" s="29">
        <f t="shared" si="7"/>
        <v>254870</v>
      </c>
    </row>
    <row r="52" spans="1:14" s="52" customFormat="1" ht="10.5">
      <c r="A52" s="39">
        <v>33</v>
      </c>
      <c r="B52" s="28" t="s">
        <v>467</v>
      </c>
      <c r="C52" s="29">
        <f aca="true" t="shared" si="8" ref="C52:N52">SUM(C31,C46)</f>
        <v>28419</v>
      </c>
      <c r="D52" s="29">
        <f t="shared" si="8"/>
        <v>0</v>
      </c>
      <c r="E52" s="29">
        <f t="shared" si="8"/>
        <v>3918</v>
      </c>
      <c r="F52" s="29">
        <f t="shared" si="8"/>
        <v>6312</v>
      </c>
      <c r="G52" s="29">
        <f t="shared" si="8"/>
        <v>3631</v>
      </c>
      <c r="H52" s="29">
        <f t="shared" si="8"/>
        <v>42280</v>
      </c>
      <c r="I52" s="29">
        <f t="shared" si="8"/>
        <v>3552</v>
      </c>
      <c r="J52" s="29">
        <f t="shared" si="8"/>
        <v>183179</v>
      </c>
      <c r="K52" s="29">
        <f t="shared" si="8"/>
        <v>13099</v>
      </c>
      <c r="L52" s="29">
        <f t="shared" si="8"/>
        <v>299071</v>
      </c>
      <c r="M52" s="29">
        <f t="shared" si="8"/>
        <v>498901</v>
      </c>
      <c r="N52" s="29">
        <f t="shared" si="8"/>
        <v>541181</v>
      </c>
    </row>
    <row r="53" spans="1:14" s="52" customFormat="1" ht="10.5">
      <c r="A53" s="39">
        <v>34</v>
      </c>
      <c r="B53" s="28" t="s">
        <v>468</v>
      </c>
      <c r="C53" s="29">
        <f aca="true" t="shared" si="9" ref="C53:N53">SUM(C32,C47)</f>
        <v>300</v>
      </c>
      <c r="D53" s="29">
        <f t="shared" si="9"/>
        <v>0</v>
      </c>
      <c r="E53" s="29">
        <f t="shared" si="9"/>
        <v>29221</v>
      </c>
      <c r="F53" s="29">
        <f t="shared" si="9"/>
        <v>0</v>
      </c>
      <c r="G53" s="29">
        <f t="shared" si="9"/>
        <v>3356</v>
      </c>
      <c r="H53" s="29">
        <f t="shared" si="9"/>
        <v>32877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29">
        <f t="shared" si="9"/>
        <v>32877</v>
      </c>
    </row>
    <row r="54" spans="1:14" s="52" customFormat="1" ht="10.5">
      <c r="A54" s="64">
        <v>35</v>
      </c>
      <c r="B54" s="98" t="s">
        <v>93</v>
      </c>
      <c r="C54" s="48">
        <f aca="true" t="shared" si="10" ref="C54:N54">SUM(C33,C48)</f>
        <v>28757</v>
      </c>
      <c r="D54" s="48">
        <f t="shared" si="10"/>
        <v>247821</v>
      </c>
      <c r="E54" s="48">
        <f t="shared" si="10"/>
        <v>40150</v>
      </c>
      <c r="F54" s="48">
        <f t="shared" si="10"/>
        <v>6312</v>
      </c>
      <c r="G54" s="48">
        <f t="shared" si="10"/>
        <v>6987</v>
      </c>
      <c r="H54" s="48">
        <f t="shared" si="10"/>
        <v>330027</v>
      </c>
      <c r="I54" s="48">
        <f t="shared" si="10"/>
        <v>3552</v>
      </c>
      <c r="J54" s="48">
        <f t="shared" si="10"/>
        <v>183179</v>
      </c>
      <c r="K54" s="48">
        <f t="shared" si="10"/>
        <v>13099</v>
      </c>
      <c r="L54" s="48">
        <f t="shared" si="10"/>
        <v>299071</v>
      </c>
      <c r="M54" s="48">
        <f t="shared" si="10"/>
        <v>498901</v>
      </c>
      <c r="N54" s="48">
        <f t="shared" si="10"/>
        <v>828928</v>
      </c>
    </row>
  </sheetData>
  <sheetProtection/>
  <mergeCells count="11">
    <mergeCell ref="B8:B9"/>
    <mergeCell ref="J41:M41"/>
    <mergeCell ref="B29:E29"/>
    <mergeCell ref="A40:A42"/>
    <mergeCell ref="B41:B42"/>
    <mergeCell ref="C41:H41"/>
    <mergeCell ref="A1:N1"/>
    <mergeCell ref="A4:N4"/>
    <mergeCell ref="C8:H8"/>
    <mergeCell ref="J8:M8"/>
    <mergeCell ref="A7:A9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57421875" style="6" customWidth="1"/>
    <col min="2" max="2" width="29.421875" style="4" customWidth="1"/>
    <col min="3" max="4" width="8.140625" style="4" customWidth="1"/>
    <col min="5" max="5" width="7.7109375" style="4" customWidth="1"/>
    <col min="6" max="7" width="8.140625" style="4" customWidth="1"/>
    <col min="8" max="8" width="8.421875" style="4" customWidth="1"/>
    <col min="9" max="9" width="9.00390625" style="52" customWidth="1"/>
    <col min="10" max="10" width="8.00390625" style="4" customWidth="1"/>
    <col min="11" max="11" width="8.7109375" style="4" customWidth="1"/>
    <col min="12" max="13" width="7.57421875" style="4" customWidth="1"/>
    <col min="14" max="14" width="8.28125" style="52" customWidth="1"/>
    <col min="15" max="15" width="9.00390625" style="4" customWidth="1"/>
    <col min="16" max="16384" width="9.140625" style="4" customWidth="1"/>
  </cols>
  <sheetData>
    <row r="1" spans="1:15" ht="11.25">
      <c r="A1" s="354" t="s">
        <v>617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</row>
    <row r="2" spans="1:15" ht="11.25">
      <c r="A2" s="3"/>
      <c r="B2" s="3"/>
      <c r="C2" s="3"/>
      <c r="D2" s="3"/>
      <c r="E2" s="3"/>
      <c r="F2" s="3"/>
      <c r="G2" s="3"/>
      <c r="H2" s="3"/>
      <c r="I2" s="41"/>
      <c r="J2" s="3"/>
      <c r="K2" s="3"/>
      <c r="L2" s="3"/>
      <c r="M2" s="3"/>
      <c r="N2" s="41"/>
      <c r="O2" s="3"/>
    </row>
    <row r="4" spans="1:15" ht="12.75">
      <c r="A4" s="383" t="s">
        <v>538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 t="s">
        <v>27</v>
      </c>
    </row>
    <row r="7" spans="1:15" ht="12.75" customHeight="1">
      <c r="A7" s="384" t="s">
        <v>7</v>
      </c>
      <c r="B7" s="8" t="s">
        <v>107</v>
      </c>
      <c r="C7" s="8" t="s">
        <v>108</v>
      </c>
      <c r="D7" s="8" t="s">
        <v>109</v>
      </c>
      <c r="E7" s="8" t="s">
        <v>110</v>
      </c>
      <c r="F7" s="8" t="s">
        <v>111</v>
      </c>
      <c r="G7" s="8" t="s">
        <v>112</v>
      </c>
      <c r="H7" s="8" t="s">
        <v>113</v>
      </c>
      <c r="I7" s="8" t="s">
        <v>114</v>
      </c>
      <c r="J7" s="8" t="s">
        <v>115</v>
      </c>
      <c r="K7" s="8" t="s">
        <v>116</v>
      </c>
      <c r="L7" s="8" t="s">
        <v>117</v>
      </c>
      <c r="M7" s="8" t="s">
        <v>118</v>
      </c>
      <c r="N7" s="8" t="s">
        <v>121</v>
      </c>
      <c r="O7" s="8" t="s">
        <v>122</v>
      </c>
    </row>
    <row r="8" spans="1:15" ht="12.75" customHeight="1">
      <c r="A8" s="386"/>
      <c r="B8" s="384" t="s">
        <v>8</v>
      </c>
      <c r="C8" s="365" t="s">
        <v>129</v>
      </c>
      <c r="D8" s="366"/>
      <c r="E8" s="366"/>
      <c r="F8" s="366"/>
      <c r="G8" s="366"/>
      <c r="H8" s="366"/>
      <c r="I8" s="367"/>
      <c r="J8" s="365" t="s">
        <v>131</v>
      </c>
      <c r="K8" s="366"/>
      <c r="L8" s="366"/>
      <c r="M8" s="366"/>
      <c r="N8" s="367"/>
      <c r="O8" s="384" t="s">
        <v>132</v>
      </c>
    </row>
    <row r="9" spans="1:15" ht="63">
      <c r="A9" s="385"/>
      <c r="B9" s="385"/>
      <c r="C9" s="7" t="s">
        <v>28</v>
      </c>
      <c r="D9" s="7" t="s">
        <v>251</v>
      </c>
      <c r="E9" s="7" t="s">
        <v>29</v>
      </c>
      <c r="F9" s="7" t="s">
        <v>250</v>
      </c>
      <c r="G9" s="7" t="s">
        <v>30</v>
      </c>
      <c r="H9" s="7" t="s">
        <v>136</v>
      </c>
      <c r="I9" s="7" t="s">
        <v>130</v>
      </c>
      <c r="J9" s="7" t="s">
        <v>31</v>
      </c>
      <c r="K9" s="7" t="s">
        <v>137</v>
      </c>
      <c r="L9" s="7" t="s">
        <v>249</v>
      </c>
      <c r="M9" s="7" t="s">
        <v>252</v>
      </c>
      <c r="N9" s="7" t="s">
        <v>253</v>
      </c>
      <c r="O9" s="385"/>
    </row>
    <row r="10" spans="1:15" ht="11.25" customHeight="1">
      <c r="A10" s="11">
        <v>1</v>
      </c>
      <c r="B10" s="389" t="s">
        <v>133</v>
      </c>
      <c r="C10" s="387"/>
      <c r="D10" s="387"/>
      <c r="E10" s="387"/>
      <c r="F10" s="388"/>
      <c r="G10" s="16"/>
      <c r="H10" s="16"/>
      <c r="I10" s="100"/>
      <c r="J10" s="16"/>
      <c r="K10" s="16"/>
      <c r="L10" s="36"/>
      <c r="M10" s="36"/>
      <c r="N10" s="103"/>
      <c r="O10" s="36"/>
    </row>
    <row r="11" spans="1:15" ht="11.25" customHeight="1">
      <c r="A11" s="11"/>
      <c r="B11" s="126"/>
      <c r="C11" s="128"/>
      <c r="D11" s="127"/>
      <c r="E11" s="126"/>
      <c r="F11" s="128"/>
      <c r="G11" s="16"/>
      <c r="H11" s="16"/>
      <c r="I11" s="100"/>
      <c r="J11" s="16"/>
      <c r="K11" s="16"/>
      <c r="L11" s="16"/>
      <c r="M11" s="16"/>
      <c r="N11" s="2"/>
      <c r="O11" s="16"/>
    </row>
    <row r="12" spans="1:15" ht="11.25">
      <c r="A12" s="14">
        <f>A10+1</f>
        <v>2</v>
      </c>
      <c r="B12" s="32" t="s">
        <v>536</v>
      </c>
      <c r="C12" s="16"/>
      <c r="D12" s="16"/>
      <c r="E12" s="16"/>
      <c r="F12" s="16"/>
      <c r="G12" s="16"/>
      <c r="H12" s="16"/>
      <c r="I12" s="61"/>
      <c r="J12" s="16"/>
      <c r="K12" s="16"/>
      <c r="L12" s="16"/>
      <c r="M12" s="16"/>
      <c r="N12" s="2"/>
      <c r="O12" s="16"/>
    </row>
    <row r="13" spans="1:15" ht="11.25">
      <c r="A13" s="14"/>
      <c r="B13" s="32"/>
      <c r="C13" s="16"/>
      <c r="D13" s="16"/>
      <c r="E13" s="16"/>
      <c r="F13" s="16"/>
      <c r="G13" s="16"/>
      <c r="H13" s="16"/>
      <c r="I13" s="61"/>
      <c r="J13" s="16"/>
      <c r="K13" s="16"/>
      <c r="L13" s="16"/>
      <c r="M13" s="16"/>
      <c r="N13" s="2"/>
      <c r="O13" s="16"/>
    </row>
    <row r="14" spans="1:15" ht="11.25">
      <c r="A14" s="14">
        <f>A12+1</f>
        <v>3</v>
      </c>
      <c r="B14" s="28" t="s">
        <v>465</v>
      </c>
      <c r="C14" s="15"/>
      <c r="D14" s="15"/>
      <c r="E14" s="15"/>
      <c r="F14" s="15"/>
      <c r="G14" s="15"/>
      <c r="H14" s="15"/>
      <c r="I14" s="28"/>
      <c r="J14" s="15"/>
      <c r="K14" s="15"/>
      <c r="L14" s="15"/>
      <c r="M14" s="15"/>
      <c r="N14" s="28"/>
      <c r="O14" s="15"/>
    </row>
    <row r="15" spans="1:15" ht="11.25">
      <c r="A15" s="14">
        <v>4</v>
      </c>
      <c r="B15" s="15" t="s">
        <v>466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2">
        <f>SUM(B15:H15)</f>
        <v>0</v>
      </c>
      <c r="J15" s="16">
        <v>0</v>
      </c>
      <c r="K15" s="16">
        <v>0</v>
      </c>
      <c r="L15" s="16">
        <v>0</v>
      </c>
      <c r="M15" s="16">
        <v>0</v>
      </c>
      <c r="N15" s="2">
        <f>SUM(J15:M15)</f>
        <v>0</v>
      </c>
      <c r="O15" s="2">
        <f>I15+N15</f>
        <v>0</v>
      </c>
    </row>
    <row r="16" spans="1:15" ht="11.25">
      <c r="A16" s="14">
        <v>5</v>
      </c>
      <c r="B16" s="15" t="s">
        <v>467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2">
        <f>SUM(B16:H16)</f>
        <v>0</v>
      </c>
      <c r="J16" s="16">
        <v>0</v>
      </c>
      <c r="K16" s="16">
        <v>0</v>
      </c>
      <c r="L16" s="16">
        <v>0</v>
      </c>
      <c r="M16" s="16">
        <v>0</v>
      </c>
      <c r="N16" s="2">
        <f>SUM(J16:M16)</f>
        <v>0</v>
      </c>
      <c r="O16" s="2">
        <f>I16+N16</f>
        <v>0</v>
      </c>
    </row>
    <row r="17" spans="1:15" ht="11.25">
      <c r="A17" s="14">
        <v>6</v>
      </c>
      <c r="B17" s="15" t="s">
        <v>468</v>
      </c>
      <c r="C17" s="16">
        <v>59119</v>
      </c>
      <c r="D17" s="16">
        <v>15540</v>
      </c>
      <c r="E17" s="16">
        <v>20532</v>
      </c>
      <c r="F17" s="16"/>
      <c r="G17" s="16"/>
      <c r="H17" s="16"/>
      <c r="I17" s="2">
        <f>SUM(B17:H17)</f>
        <v>95191</v>
      </c>
      <c r="J17" s="16">
        <v>0</v>
      </c>
      <c r="K17" s="16">
        <v>2000</v>
      </c>
      <c r="L17" s="16">
        <v>0</v>
      </c>
      <c r="M17" s="16">
        <v>0</v>
      </c>
      <c r="N17" s="2">
        <f>SUM(J17:M17)</f>
        <v>2000</v>
      </c>
      <c r="O17" s="2">
        <f>I17+N17</f>
        <v>97191</v>
      </c>
    </row>
    <row r="18" spans="1:15" s="52" customFormat="1" ht="10.5">
      <c r="A18" s="14">
        <v>7</v>
      </c>
      <c r="B18" s="28" t="s">
        <v>93</v>
      </c>
      <c r="C18" s="2">
        <f>SUM(C15:C17)</f>
        <v>59119</v>
      </c>
      <c r="D18" s="2">
        <f aca="true" t="shared" si="0" ref="D18:O18">SUM(D15:D17)</f>
        <v>15540</v>
      </c>
      <c r="E18" s="2">
        <f t="shared" si="0"/>
        <v>20532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95191</v>
      </c>
      <c r="J18" s="2">
        <f t="shared" si="0"/>
        <v>0</v>
      </c>
      <c r="K18" s="2">
        <f t="shared" si="0"/>
        <v>2000</v>
      </c>
      <c r="L18" s="2">
        <f t="shared" si="0"/>
        <v>0</v>
      </c>
      <c r="M18" s="2">
        <f t="shared" si="0"/>
        <v>0</v>
      </c>
      <c r="N18" s="2">
        <f t="shared" si="0"/>
        <v>2000</v>
      </c>
      <c r="O18" s="2">
        <f t="shared" si="0"/>
        <v>97191</v>
      </c>
    </row>
    <row r="19" spans="1:15" ht="11.25">
      <c r="A19" s="14"/>
      <c r="B19" s="15"/>
      <c r="C19" s="16"/>
      <c r="D19" s="16"/>
      <c r="E19" s="16"/>
      <c r="F19" s="16"/>
      <c r="G19" s="16"/>
      <c r="H19" s="16"/>
      <c r="I19" s="2"/>
      <c r="J19" s="16"/>
      <c r="K19" s="16"/>
      <c r="L19" s="16"/>
      <c r="M19" s="16"/>
      <c r="N19" s="2"/>
      <c r="O19" s="2"/>
    </row>
    <row r="20" spans="1:15" ht="11.25">
      <c r="A20" s="14">
        <v>8</v>
      </c>
      <c r="B20" s="32" t="s">
        <v>537</v>
      </c>
      <c r="C20" s="16"/>
      <c r="D20" s="16"/>
      <c r="E20" s="16"/>
      <c r="F20" s="16"/>
      <c r="G20" s="16"/>
      <c r="H20" s="16"/>
      <c r="I20" s="2"/>
      <c r="J20" s="16"/>
      <c r="K20" s="16"/>
      <c r="L20" s="16"/>
      <c r="M20" s="16"/>
      <c r="N20" s="2"/>
      <c r="O20" s="2"/>
    </row>
    <row r="21" spans="1:15" ht="11.25">
      <c r="A21" s="14"/>
      <c r="B21" s="32"/>
      <c r="C21" s="16"/>
      <c r="D21" s="16"/>
      <c r="E21" s="16"/>
      <c r="F21" s="16"/>
      <c r="G21" s="16"/>
      <c r="H21" s="16"/>
      <c r="I21" s="2"/>
      <c r="J21" s="16"/>
      <c r="K21" s="16"/>
      <c r="L21" s="16"/>
      <c r="M21" s="16"/>
      <c r="N21" s="2"/>
      <c r="O21" s="2"/>
    </row>
    <row r="22" spans="1:15" ht="11.25">
      <c r="A22" s="39">
        <v>9</v>
      </c>
      <c r="B22" s="125" t="s">
        <v>200</v>
      </c>
      <c r="C22" s="15"/>
      <c r="D22" s="34"/>
      <c r="E22" s="15"/>
      <c r="F22" s="34"/>
      <c r="G22" s="15"/>
      <c r="H22" s="34"/>
      <c r="I22" s="2"/>
      <c r="J22" s="34"/>
      <c r="K22" s="15"/>
      <c r="L22" s="15"/>
      <c r="M22" s="15"/>
      <c r="N22" s="2"/>
      <c r="O22" s="2"/>
    </row>
    <row r="23" spans="1:15" ht="11.25">
      <c r="A23" s="39">
        <v>10</v>
      </c>
      <c r="B23" s="15" t="s">
        <v>466</v>
      </c>
      <c r="C23" s="16">
        <v>12180</v>
      </c>
      <c r="D23" s="1">
        <v>3204</v>
      </c>
      <c r="E23" s="16">
        <v>11512</v>
      </c>
      <c r="F23" s="16">
        <v>0</v>
      </c>
      <c r="G23" s="16">
        <v>0</v>
      </c>
      <c r="H23" s="1">
        <v>0</v>
      </c>
      <c r="I23" s="2">
        <f>SUM(B23:H23)</f>
        <v>26896</v>
      </c>
      <c r="J23" s="16">
        <v>0</v>
      </c>
      <c r="K23" s="16">
        <v>153</v>
      </c>
      <c r="L23" s="16">
        <v>0</v>
      </c>
      <c r="M23" s="1">
        <v>0</v>
      </c>
      <c r="N23" s="2">
        <f>SUM(J23:M23)</f>
        <v>153</v>
      </c>
      <c r="O23" s="2">
        <f>I23+N23</f>
        <v>27049</v>
      </c>
    </row>
    <row r="24" spans="1:15" ht="11.25">
      <c r="A24" s="39">
        <v>11</v>
      </c>
      <c r="B24" s="15" t="s">
        <v>467</v>
      </c>
      <c r="C24" s="16">
        <v>2844</v>
      </c>
      <c r="D24" s="1">
        <v>747</v>
      </c>
      <c r="E24" s="16">
        <v>6423</v>
      </c>
      <c r="F24" s="16">
        <v>0</v>
      </c>
      <c r="G24" s="16">
        <v>0</v>
      </c>
      <c r="H24" s="1">
        <v>0</v>
      </c>
      <c r="I24" s="2">
        <f>SUM(B24:H24)</f>
        <v>10014</v>
      </c>
      <c r="J24" s="16">
        <v>0</v>
      </c>
      <c r="K24" s="16">
        <v>0</v>
      </c>
      <c r="L24" s="16">
        <v>0</v>
      </c>
      <c r="M24" s="1">
        <v>0</v>
      </c>
      <c r="N24" s="2">
        <f>SUM(J24:M24)</f>
        <v>0</v>
      </c>
      <c r="O24" s="2">
        <f>I24+N24</f>
        <v>10014</v>
      </c>
    </row>
    <row r="25" spans="1:15" ht="11.25">
      <c r="A25" s="39">
        <v>12</v>
      </c>
      <c r="B25" s="15" t="s">
        <v>468</v>
      </c>
      <c r="C25" s="16">
        <v>0</v>
      </c>
      <c r="D25" s="1">
        <v>0</v>
      </c>
      <c r="E25" s="16">
        <v>0</v>
      </c>
      <c r="F25" s="16">
        <v>0</v>
      </c>
      <c r="G25" s="16">
        <v>0</v>
      </c>
      <c r="H25" s="1">
        <v>0</v>
      </c>
      <c r="I25" s="2">
        <f>SUM(B25:H25)</f>
        <v>0</v>
      </c>
      <c r="J25" s="16">
        <v>0</v>
      </c>
      <c r="K25" s="16">
        <v>0</v>
      </c>
      <c r="L25" s="16">
        <v>0</v>
      </c>
      <c r="M25" s="1">
        <v>0</v>
      </c>
      <c r="N25" s="2">
        <f>SUM(J25:M25)</f>
        <v>0</v>
      </c>
      <c r="O25" s="2">
        <f>I25+N25</f>
        <v>0</v>
      </c>
    </row>
    <row r="26" spans="1:15" s="52" customFormat="1" ht="10.5">
      <c r="A26" s="39">
        <v>13</v>
      </c>
      <c r="B26" s="28" t="s">
        <v>93</v>
      </c>
      <c r="C26" s="2">
        <f>SUM(C23:C25)</f>
        <v>15024</v>
      </c>
      <c r="D26" s="2">
        <f aca="true" t="shared" si="1" ref="D26:O26">SUM(D23:D25)</f>
        <v>3951</v>
      </c>
      <c r="E26" s="2">
        <f t="shared" si="1"/>
        <v>17935</v>
      </c>
      <c r="F26" s="2">
        <f t="shared" si="1"/>
        <v>0</v>
      </c>
      <c r="G26" s="2">
        <f t="shared" si="1"/>
        <v>0</v>
      </c>
      <c r="H26" s="61">
        <f t="shared" si="1"/>
        <v>0</v>
      </c>
      <c r="I26" s="2">
        <f t="shared" si="1"/>
        <v>36910</v>
      </c>
      <c r="J26" s="2">
        <f t="shared" si="1"/>
        <v>0</v>
      </c>
      <c r="K26" s="61">
        <f t="shared" si="1"/>
        <v>153</v>
      </c>
      <c r="L26" s="2">
        <f t="shared" si="1"/>
        <v>0</v>
      </c>
      <c r="M26" s="2">
        <f t="shared" si="1"/>
        <v>0</v>
      </c>
      <c r="N26" s="2">
        <f t="shared" si="1"/>
        <v>153</v>
      </c>
      <c r="O26" s="2">
        <f t="shared" si="1"/>
        <v>37063</v>
      </c>
    </row>
    <row r="27" spans="1:15" ht="11.25">
      <c r="A27" s="66"/>
      <c r="B27" s="149"/>
      <c r="C27" s="66"/>
      <c r="D27" s="149"/>
      <c r="E27" s="66"/>
      <c r="F27" s="149"/>
      <c r="G27" s="66"/>
      <c r="H27" s="149"/>
      <c r="I27" s="66"/>
      <c r="J27" s="149"/>
      <c r="K27" s="66"/>
      <c r="L27" s="66"/>
      <c r="M27" s="66"/>
      <c r="N27" s="66"/>
      <c r="O27" s="66"/>
    </row>
    <row r="28" spans="1:15" ht="11.25" customHeight="1">
      <c r="A28" s="39">
        <v>24</v>
      </c>
      <c r="B28" s="387" t="s">
        <v>134</v>
      </c>
      <c r="C28" s="387"/>
      <c r="D28" s="387"/>
      <c r="E28" s="387"/>
      <c r="F28" s="388"/>
      <c r="G28" s="15"/>
      <c r="H28" s="15"/>
      <c r="I28" s="28"/>
      <c r="J28" s="15"/>
      <c r="K28" s="15"/>
      <c r="L28" s="15"/>
      <c r="M28" s="15"/>
      <c r="N28" s="28"/>
      <c r="O28" s="15"/>
    </row>
    <row r="29" spans="1:15" s="52" customFormat="1" ht="11.25" customHeight="1">
      <c r="A29" s="39">
        <v>25</v>
      </c>
      <c r="B29" s="121" t="s">
        <v>466</v>
      </c>
      <c r="C29" s="97">
        <f>SUM(C15,C23)</f>
        <v>12180</v>
      </c>
      <c r="D29" s="97">
        <f aca="true" t="shared" si="2" ref="D29:O29">SUM(D15,D23)</f>
        <v>3204</v>
      </c>
      <c r="E29" s="97">
        <f t="shared" si="2"/>
        <v>11512</v>
      </c>
      <c r="F29" s="97">
        <f t="shared" si="2"/>
        <v>0</v>
      </c>
      <c r="G29" s="97">
        <f t="shared" si="2"/>
        <v>0</v>
      </c>
      <c r="H29" s="97">
        <f t="shared" si="2"/>
        <v>0</v>
      </c>
      <c r="I29" s="97">
        <f t="shared" si="2"/>
        <v>26896</v>
      </c>
      <c r="J29" s="97">
        <f t="shared" si="2"/>
        <v>0</v>
      </c>
      <c r="K29" s="97">
        <f t="shared" si="2"/>
        <v>153</v>
      </c>
      <c r="L29" s="97">
        <f t="shared" si="2"/>
        <v>0</v>
      </c>
      <c r="M29" s="97">
        <f t="shared" si="2"/>
        <v>0</v>
      </c>
      <c r="N29" s="97">
        <f t="shared" si="2"/>
        <v>153</v>
      </c>
      <c r="O29" s="97">
        <f t="shared" si="2"/>
        <v>27049</v>
      </c>
    </row>
    <row r="30" spans="1:15" s="52" customFormat="1" ht="10.5">
      <c r="A30" s="39">
        <v>26</v>
      </c>
      <c r="B30" s="121" t="s">
        <v>467</v>
      </c>
      <c r="C30" s="97">
        <f>SUM(C16,C24)</f>
        <v>2844</v>
      </c>
      <c r="D30" s="97">
        <f aca="true" t="shared" si="3" ref="D30:O30">SUM(D16,D24)</f>
        <v>747</v>
      </c>
      <c r="E30" s="97">
        <f t="shared" si="3"/>
        <v>6423</v>
      </c>
      <c r="F30" s="97">
        <f t="shared" si="3"/>
        <v>0</v>
      </c>
      <c r="G30" s="97">
        <f t="shared" si="3"/>
        <v>0</v>
      </c>
      <c r="H30" s="97">
        <f t="shared" si="3"/>
        <v>0</v>
      </c>
      <c r="I30" s="97">
        <f t="shared" si="3"/>
        <v>10014</v>
      </c>
      <c r="J30" s="97">
        <f t="shared" si="3"/>
        <v>0</v>
      </c>
      <c r="K30" s="97">
        <f t="shared" si="3"/>
        <v>0</v>
      </c>
      <c r="L30" s="97">
        <f t="shared" si="3"/>
        <v>0</v>
      </c>
      <c r="M30" s="97">
        <f t="shared" si="3"/>
        <v>0</v>
      </c>
      <c r="N30" s="97">
        <f t="shared" si="3"/>
        <v>0</v>
      </c>
      <c r="O30" s="97">
        <f t="shared" si="3"/>
        <v>10014</v>
      </c>
    </row>
    <row r="31" spans="1:15" s="52" customFormat="1" ht="10.5">
      <c r="A31" s="39">
        <v>27</v>
      </c>
      <c r="B31" s="121" t="s">
        <v>468</v>
      </c>
      <c r="C31" s="97">
        <f aca="true" t="shared" si="4" ref="C31:O31">SUM(C17,C25)</f>
        <v>59119</v>
      </c>
      <c r="D31" s="97">
        <f t="shared" si="4"/>
        <v>15540</v>
      </c>
      <c r="E31" s="97">
        <f t="shared" si="4"/>
        <v>20532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si="4"/>
        <v>95191</v>
      </c>
      <c r="J31" s="97">
        <f t="shared" si="4"/>
        <v>0</v>
      </c>
      <c r="K31" s="97">
        <f t="shared" si="4"/>
        <v>2000</v>
      </c>
      <c r="L31" s="97">
        <f t="shared" si="4"/>
        <v>0</v>
      </c>
      <c r="M31" s="97">
        <f t="shared" si="4"/>
        <v>0</v>
      </c>
      <c r="N31" s="97">
        <f t="shared" si="4"/>
        <v>2000</v>
      </c>
      <c r="O31" s="97">
        <f t="shared" si="4"/>
        <v>97191</v>
      </c>
    </row>
    <row r="32" spans="1:15" s="52" customFormat="1" ht="10.5">
      <c r="A32" s="64">
        <v>28</v>
      </c>
      <c r="B32" s="304" t="s">
        <v>93</v>
      </c>
      <c r="C32" s="104">
        <f aca="true" t="shared" si="5" ref="C32:O32">SUM(C18,C26)</f>
        <v>74143</v>
      </c>
      <c r="D32" s="104">
        <f t="shared" si="5"/>
        <v>19491</v>
      </c>
      <c r="E32" s="104">
        <f t="shared" si="5"/>
        <v>38467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132101</v>
      </c>
      <c r="J32" s="104">
        <f t="shared" si="5"/>
        <v>0</v>
      </c>
      <c r="K32" s="104">
        <f t="shared" si="5"/>
        <v>2153</v>
      </c>
      <c r="L32" s="104">
        <f t="shared" si="5"/>
        <v>0</v>
      </c>
      <c r="M32" s="104">
        <f t="shared" si="5"/>
        <v>0</v>
      </c>
      <c r="N32" s="104">
        <f t="shared" si="5"/>
        <v>2153</v>
      </c>
      <c r="O32" s="104">
        <f t="shared" si="5"/>
        <v>134254</v>
      </c>
    </row>
    <row r="33" spans="1:15" s="125" customFormat="1" ht="10.5">
      <c r="A33" s="105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</row>
    <row r="34" spans="1:15" s="125" customFormat="1" ht="10.5">
      <c r="A34" s="105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s="125" customFormat="1" ht="10.5">
      <c r="A35" s="10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s="125" customFormat="1" ht="10.5">
      <c r="A36" s="105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s="125" customFormat="1" ht="10.5">
      <c r="A37" s="105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  <row r="38" spans="1:15" s="125" customFormat="1" ht="10.5">
      <c r="A38" s="105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</row>
    <row r="39" spans="1:15" s="125" customFormat="1" ht="10.5">
      <c r="A39" s="105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</row>
    <row r="40" spans="1:15" ht="12.75" customHeight="1">
      <c r="A40" s="384" t="s">
        <v>7</v>
      </c>
      <c r="B40" s="8" t="s">
        <v>107</v>
      </c>
      <c r="C40" s="8" t="s">
        <v>108</v>
      </c>
      <c r="D40" s="8" t="s">
        <v>109</v>
      </c>
      <c r="E40" s="8" t="s">
        <v>110</v>
      </c>
      <c r="F40" s="8" t="s">
        <v>111</v>
      </c>
      <c r="G40" s="8" t="s">
        <v>112</v>
      </c>
      <c r="H40" s="8" t="s">
        <v>113</v>
      </c>
      <c r="I40" s="8" t="s">
        <v>114</v>
      </c>
      <c r="J40" s="8" t="s">
        <v>115</v>
      </c>
      <c r="K40" s="8" t="s">
        <v>116</v>
      </c>
      <c r="L40" s="8" t="s">
        <v>117</v>
      </c>
      <c r="M40" s="8" t="s">
        <v>118</v>
      </c>
      <c r="N40" s="8" t="s">
        <v>121</v>
      </c>
      <c r="O40" s="8" t="s">
        <v>122</v>
      </c>
    </row>
    <row r="41" spans="1:15" ht="12.75" customHeight="1">
      <c r="A41" s="386"/>
      <c r="B41" s="384" t="s">
        <v>8</v>
      </c>
      <c r="C41" s="365" t="s">
        <v>129</v>
      </c>
      <c r="D41" s="366"/>
      <c r="E41" s="366"/>
      <c r="F41" s="366"/>
      <c r="G41" s="366"/>
      <c r="H41" s="366"/>
      <c r="I41" s="367"/>
      <c r="J41" s="365" t="s">
        <v>131</v>
      </c>
      <c r="K41" s="366"/>
      <c r="L41" s="366"/>
      <c r="M41" s="366"/>
      <c r="N41" s="367"/>
      <c r="O41" s="384" t="s">
        <v>132</v>
      </c>
    </row>
    <row r="42" spans="1:15" ht="63">
      <c r="A42" s="385"/>
      <c r="B42" s="385"/>
      <c r="C42" s="7" t="s">
        <v>28</v>
      </c>
      <c r="D42" s="7" t="s">
        <v>251</v>
      </c>
      <c r="E42" s="7" t="s">
        <v>29</v>
      </c>
      <c r="F42" s="7" t="s">
        <v>250</v>
      </c>
      <c r="G42" s="7" t="s">
        <v>30</v>
      </c>
      <c r="H42" s="7" t="s">
        <v>136</v>
      </c>
      <c r="I42" s="7" t="s">
        <v>130</v>
      </c>
      <c r="J42" s="7" t="s">
        <v>31</v>
      </c>
      <c r="K42" s="7" t="s">
        <v>137</v>
      </c>
      <c r="L42" s="7" t="s">
        <v>249</v>
      </c>
      <c r="M42" s="7" t="s">
        <v>252</v>
      </c>
      <c r="N42" s="7" t="s">
        <v>253</v>
      </c>
      <c r="O42" s="385"/>
    </row>
    <row r="43" spans="1:15" ht="11.25">
      <c r="A43" s="39"/>
      <c r="B43" s="125"/>
      <c r="C43" s="97"/>
      <c r="D43" s="114"/>
      <c r="E43" s="97"/>
      <c r="F43" s="114"/>
      <c r="G43" s="97"/>
      <c r="H43" s="97"/>
      <c r="I43" s="97"/>
      <c r="J43" s="97"/>
      <c r="K43" s="97"/>
      <c r="L43" s="114"/>
      <c r="M43" s="97"/>
      <c r="N43" s="97"/>
      <c r="O43" s="97"/>
    </row>
    <row r="44" spans="1:15" ht="11.25">
      <c r="A44" s="39">
        <v>29</v>
      </c>
      <c r="B44" s="125" t="s">
        <v>184</v>
      </c>
      <c r="C44" s="15"/>
      <c r="D44" s="34"/>
      <c r="E44" s="15"/>
      <c r="F44" s="34"/>
      <c r="G44" s="15"/>
      <c r="H44" s="15"/>
      <c r="I44" s="28"/>
      <c r="J44" s="15"/>
      <c r="K44" s="15"/>
      <c r="L44" s="34"/>
      <c r="M44" s="15"/>
      <c r="N44" s="28"/>
      <c r="O44" s="15"/>
    </row>
    <row r="45" spans="1:15" ht="11.25">
      <c r="A45" s="39">
        <v>30</v>
      </c>
      <c r="B45" s="15" t="s">
        <v>466</v>
      </c>
      <c r="C45" s="92">
        <v>2356</v>
      </c>
      <c r="D45" s="91">
        <v>626</v>
      </c>
      <c r="E45" s="92">
        <v>49376</v>
      </c>
      <c r="F45" s="91">
        <v>0</v>
      </c>
      <c r="G45" s="92">
        <v>10317</v>
      </c>
      <c r="H45" s="92">
        <v>50192</v>
      </c>
      <c r="I45" s="2">
        <f>SUM(C45:H45)</f>
        <v>112867</v>
      </c>
      <c r="J45" s="92">
        <v>76200</v>
      </c>
      <c r="K45" s="92">
        <v>0</v>
      </c>
      <c r="L45" s="91">
        <v>0</v>
      </c>
      <c r="M45" s="92">
        <v>270</v>
      </c>
      <c r="N45" s="39">
        <f>SUM(J45:M45)</f>
        <v>76470</v>
      </c>
      <c r="O45" s="2">
        <f>I45+N45</f>
        <v>189337</v>
      </c>
    </row>
    <row r="46" spans="1:15" ht="11.25">
      <c r="A46" s="39">
        <v>31</v>
      </c>
      <c r="B46" s="15" t="s">
        <v>467</v>
      </c>
      <c r="C46" s="16">
        <v>10016</v>
      </c>
      <c r="D46" s="1">
        <v>2449</v>
      </c>
      <c r="E46" s="16">
        <v>21664</v>
      </c>
      <c r="F46" s="1">
        <v>10300</v>
      </c>
      <c r="G46" s="16">
        <v>4850</v>
      </c>
      <c r="H46" s="16">
        <v>14123</v>
      </c>
      <c r="I46" s="2">
        <f>SUM(C46:H46)</f>
        <v>63402</v>
      </c>
      <c r="J46" s="16">
        <v>313663</v>
      </c>
      <c r="K46" s="16">
        <v>25000</v>
      </c>
      <c r="L46" s="1">
        <v>75248</v>
      </c>
      <c r="M46" s="16">
        <v>10180</v>
      </c>
      <c r="N46" s="39">
        <f>SUM(J46:M46)</f>
        <v>424091</v>
      </c>
      <c r="O46" s="2">
        <f>I46+N46</f>
        <v>487493</v>
      </c>
    </row>
    <row r="47" spans="1:15" ht="11.25">
      <c r="A47" s="39">
        <v>32</v>
      </c>
      <c r="B47" s="15" t="s">
        <v>468</v>
      </c>
      <c r="C47" s="16">
        <v>12104</v>
      </c>
      <c r="D47" s="1">
        <v>3249</v>
      </c>
      <c r="E47" s="16">
        <v>684</v>
      </c>
      <c r="F47" s="1">
        <v>0</v>
      </c>
      <c r="G47" s="16">
        <v>0</v>
      </c>
      <c r="H47" s="16">
        <v>1807</v>
      </c>
      <c r="I47" s="2">
        <f>SUM(C47:H47)</f>
        <v>17844</v>
      </c>
      <c r="J47" s="16">
        <v>0</v>
      </c>
      <c r="K47" s="16">
        <v>0</v>
      </c>
      <c r="L47" s="1">
        <v>0</v>
      </c>
      <c r="M47" s="16">
        <v>0</v>
      </c>
      <c r="N47" s="39">
        <f>SUM(J47:M47)</f>
        <v>0</v>
      </c>
      <c r="O47" s="2">
        <f>I47+N47</f>
        <v>17844</v>
      </c>
    </row>
    <row r="48" spans="1:15" s="52" customFormat="1" ht="10.5">
      <c r="A48" s="39">
        <v>33</v>
      </c>
      <c r="B48" s="28" t="s">
        <v>93</v>
      </c>
      <c r="C48" s="2">
        <f>SUM(C45:C47)</f>
        <v>24476</v>
      </c>
      <c r="D48" s="2">
        <f aca="true" t="shared" si="6" ref="D48:O48">SUM(D45:D47)</f>
        <v>6324</v>
      </c>
      <c r="E48" s="2">
        <f t="shared" si="6"/>
        <v>71724</v>
      </c>
      <c r="F48" s="2">
        <f t="shared" si="6"/>
        <v>10300</v>
      </c>
      <c r="G48" s="2">
        <f t="shared" si="6"/>
        <v>15167</v>
      </c>
      <c r="H48" s="2">
        <f t="shared" si="6"/>
        <v>66122</v>
      </c>
      <c r="I48" s="2">
        <f t="shared" si="6"/>
        <v>194113</v>
      </c>
      <c r="J48" s="2">
        <f t="shared" si="6"/>
        <v>389863</v>
      </c>
      <c r="K48" s="2">
        <f t="shared" si="6"/>
        <v>25000</v>
      </c>
      <c r="L48" s="2">
        <f t="shared" si="6"/>
        <v>75248</v>
      </c>
      <c r="M48" s="2">
        <f t="shared" si="6"/>
        <v>10450</v>
      </c>
      <c r="N48" s="2">
        <f t="shared" si="6"/>
        <v>500561</v>
      </c>
      <c r="O48" s="2">
        <f t="shared" si="6"/>
        <v>694674</v>
      </c>
    </row>
    <row r="49" spans="1:15" ht="11.25">
      <c r="A49" s="39"/>
      <c r="B49" s="34"/>
      <c r="C49" s="16"/>
      <c r="D49" s="1"/>
      <c r="E49" s="16"/>
      <c r="F49" s="1"/>
      <c r="G49" s="16"/>
      <c r="H49" s="16"/>
      <c r="I49" s="2"/>
      <c r="J49" s="16"/>
      <c r="K49" s="16"/>
      <c r="L49" s="1"/>
      <c r="M49" s="16"/>
      <c r="N49" s="2"/>
      <c r="O49" s="2"/>
    </row>
    <row r="50" spans="1:15" ht="11.25">
      <c r="A50" s="39"/>
      <c r="B50" s="34"/>
      <c r="C50" s="118"/>
      <c r="D50" s="13"/>
      <c r="E50" s="118"/>
      <c r="F50" s="13"/>
      <c r="G50" s="118"/>
      <c r="H50" s="118"/>
      <c r="I50" s="148"/>
      <c r="J50" s="118"/>
      <c r="K50" s="118"/>
      <c r="L50" s="13"/>
      <c r="M50" s="118"/>
      <c r="N50" s="148"/>
      <c r="O50" s="118"/>
    </row>
    <row r="51" spans="1:15" s="52" customFormat="1" ht="10.5">
      <c r="A51" s="42">
        <v>34</v>
      </c>
      <c r="B51" s="130" t="s">
        <v>135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s="52" customFormat="1" ht="10.5">
      <c r="A52" s="39">
        <v>35</v>
      </c>
      <c r="B52" s="121" t="s">
        <v>466</v>
      </c>
      <c r="C52" s="2">
        <f aca="true" t="shared" si="7" ref="C52:O52">SUM(C29,C45)</f>
        <v>14536</v>
      </c>
      <c r="D52" s="2">
        <f t="shared" si="7"/>
        <v>3830</v>
      </c>
      <c r="E52" s="2">
        <f t="shared" si="7"/>
        <v>60888</v>
      </c>
      <c r="F52" s="2">
        <f t="shared" si="7"/>
        <v>0</v>
      </c>
      <c r="G52" s="2">
        <f t="shared" si="7"/>
        <v>10317</v>
      </c>
      <c r="H52" s="2">
        <f t="shared" si="7"/>
        <v>50192</v>
      </c>
      <c r="I52" s="2">
        <f t="shared" si="7"/>
        <v>139763</v>
      </c>
      <c r="J52" s="2">
        <f t="shared" si="7"/>
        <v>76200</v>
      </c>
      <c r="K52" s="2">
        <f t="shared" si="7"/>
        <v>153</v>
      </c>
      <c r="L52" s="2">
        <f t="shared" si="7"/>
        <v>0</v>
      </c>
      <c r="M52" s="2">
        <f t="shared" si="7"/>
        <v>270</v>
      </c>
      <c r="N52" s="2">
        <f t="shared" si="7"/>
        <v>76623</v>
      </c>
      <c r="O52" s="2">
        <f t="shared" si="7"/>
        <v>216386</v>
      </c>
    </row>
    <row r="53" spans="1:15" s="52" customFormat="1" ht="10.5">
      <c r="A53" s="39">
        <v>36</v>
      </c>
      <c r="B53" s="121" t="s">
        <v>467</v>
      </c>
      <c r="C53" s="2">
        <f aca="true" t="shared" si="8" ref="C53:O53">SUM(C30,C46)</f>
        <v>12860</v>
      </c>
      <c r="D53" s="2">
        <f t="shared" si="8"/>
        <v>3196</v>
      </c>
      <c r="E53" s="2">
        <f t="shared" si="8"/>
        <v>28087</v>
      </c>
      <c r="F53" s="2">
        <f t="shared" si="8"/>
        <v>10300</v>
      </c>
      <c r="G53" s="2">
        <f t="shared" si="8"/>
        <v>4850</v>
      </c>
      <c r="H53" s="2">
        <f t="shared" si="8"/>
        <v>14123</v>
      </c>
      <c r="I53" s="2">
        <f t="shared" si="8"/>
        <v>73416</v>
      </c>
      <c r="J53" s="2">
        <f t="shared" si="8"/>
        <v>313663</v>
      </c>
      <c r="K53" s="2">
        <f t="shared" si="8"/>
        <v>25000</v>
      </c>
      <c r="L53" s="2">
        <f t="shared" si="8"/>
        <v>75248</v>
      </c>
      <c r="M53" s="2">
        <f t="shared" si="8"/>
        <v>10180</v>
      </c>
      <c r="N53" s="2">
        <f t="shared" si="8"/>
        <v>424091</v>
      </c>
      <c r="O53" s="2">
        <f t="shared" si="8"/>
        <v>497507</v>
      </c>
    </row>
    <row r="54" spans="1:15" s="52" customFormat="1" ht="10.5">
      <c r="A54" s="39">
        <v>37</v>
      </c>
      <c r="B54" s="121" t="s">
        <v>468</v>
      </c>
      <c r="C54" s="2">
        <f aca="true" t="shared" si="9" ref="C54:O54">SUM(C31,C47)</f>
        <v>71223</v>
      </c>
      <c r="D54" s="2">
        <f t="shared" si="9"/>
        <v>18789</v>
      </c>
      <c r="E54" s="2">
        <f t="shared" si="9"/>
        <v>21216</v>
      </c>
      <c r="F54" s="2">
        <f t="shared" si="9"/>
        <v>0</v>
      </c>
      <c r="G54" s="2">
        <f t="shared" si="9"/>
        <v>0</v>
      </c>
      <c r="H54" s="2">
        <f t="shared" si="9"/>
        <v>1807</v>
      </c>
      <c r="I54" s="2">
        <f t="shared" si="9"/>
        <v>113035</v>
      </c>
      <c r="J54" s="2">
        <f t="shared" si="9"/>
        <v>0</v>
      </c>
      <c r="K54" s="2">
        <f t="shared" si="9"/>
        <v>2000</v>
      </c>
      <c r="L54" s="2">
        <f t="shared" si="9"/>
        <v>0</v>
      </c>
      <c r="M54" s="2">
        <f t="shared" si="9"/>
        <v>0</v>
      </c>
      <c r="N54" s="2">
        <f t="shared" si="9"/>
        <v>2000</v>
      </c>
      <c r="O54" s="2">
        <f t="shared" si="9"/>
        <v>115035</v>
      </c>
    </row>
    <row r="55" spans="1:15" s="52" customFormat="1" ht="10.5">
      <c r="A55" s="64">
        <v>38</v>
      </c>
      <c r="B55" s="304" t="s">
        <v>93</v>
      </c>
      <c r="C55" s="99">
        <f aca="true" t="shared" si="10" ref="C55:O55">SUM(C32,C48)</f>
        <v>98619</v>
      </c>
      <c r="D55" s="99">
        <f t="shared" si="10"/>
        <v>25815</v>
      </c>
      <c r="E55" s="99">
        <f t="shared" si="10"/>
        <v>110191</v>
      </c>
      <c r="F55" s="99">
        <f t="shared" si="10"/>
        <v>10300</v>
      </c>
      <c r="G55" s="99">
        <f t="shared" si="10"/>
        <v>15167</v>
      </c>
      <c r="H55" s="99">
        <f t="shared" si="10"/>
        <v>66122</v>
      </c>
      <c r="I55" s="99">
        <f t="shared" si="10"/>
        <v>326214</v>
      </c>
      <c r="J55" s="99">
        <f t="shared" si="10"/>
        <v>389863</v>
      </c>
      <c r="K55" s="99">
        <f t="shared" si="10"/>
        <v>27153</v>
      </c>
      <c r="L55" s="99">
        <f t="shared" si="10"/>
        <v>75248</v>
      </c>
      <c r="M55" s="99">
        <f t="shared" si="10"/>
        <v>10450</v>
      </c>
      <c r="N55" s="99">
        <f t="shared" si="10"/>
        <v>502714</v>
      </c>
      <c r="O55" s="99">
        <f t="shared" si="10"/>
        <v>828928</v>
      </c>
    </row>
  </sheetData>
  <sheetProtection/>
  <mergeCells count="14">
    <mergeCell ref="A1:O1"/>
    <mergeCell ref="A4:O4"/>
    <mergeCell ref="B10:F10"/>
    <mergeCell ref="C8:I8"/>
    <mergeCell ref="A7:A9"/>
    <mergeCell ref="B8:B9"/>
    <mergeCell ref="J8:N8"/>
    <mergeCell ref="O8:O9"/>
    <mergeCell ref="O41:O42"/>
    <mergeCell ref="A40:A42"/>
    <mergeCell ref="B41:B42"/>
    <mergeCell ref="C41:I41"/>
    <mergeCell ref="J41:N41"/>
    <mergeCell ref="B28:F28"/>
  </mergeCells>
  <printOptions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vali</cp:lastModifiedBy>
  <cp:lastPrinted>2014-02-14T07:26:17Z</cp:lastPrinted>
  <dcterms:created xsi:type="dcterms:W3CDTF">2006-02-07T13:12:46Z</dcterms:created>
  <dcterms:modified xsi:type="dcterms:W3CDTF">2014-02-14T07:31:40Z</dcterms:modified>
  <cp:category/>
  <cp:version/>
  <cp:contentType/>
  <cp:contentStatus/>
</cp:coreProperties>
</file>