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600" windowHeight="11760" activeTab="2"/>
  </bookViews>
  <sheets>
    <sheet name="ONK_OSSZ" sheetId="5" r:id="rId1"/>
    <sheet name="ONK" sheetId="1" r:id="rId2"/>
    <sheet name="OVI" sheetId="4" r:id="rId3"/>
  </sheets>
  <calcPr calcId="124519"/>
</workbook>
</file>

<file path=xl/calcChain.xml><?xml version="1.0" encoding="utf-8"?>
<calcChain xmlns="http://schemas.openxmlformats.org/spreadsheetml/2006/main">
  <c r="F37" i="5"/>
  <c r="E37"/>
  <c r="D37"/>
  <c r="G25" i="1"/>
  <c r="G15"/>
  <c r="G34"/>
  <c r="G33"/>
  <c r="F9" i="5"/>
  <c r="F10"/>
  <c r="F12"/>
  <c r="F13"/>
  <c r="F14"/>
  <c r="F15"/>
  <c r="F16"/>
  <c r="F17"/>
  <c r="F18"/>
  <c r="F19"/>
  <c r="F21"/>
  <c r="F22"/>
  <c r="F23"/>
  <c r="F24"/>
  <c r="F25"/>
  <c r="F27"/>
  <c r="F28"/>
  <c r="F30"/>
  <c r="F32"/>
  <c r="F33"/>
  <c r="G33" s="1"/>
  <c r="F34"/>
  <c r="G34" s="1"/>
  <c r="F35"/>
  <c r="D9"/>
  <c r="D33"/>
  <c r="E33"/>
  <c r="D34"/>
  <c r="E34"/>
  <c r="D35"/>
  <c r="E35"/>
  <c r="F36" l="1"/>
  <c r="F26"/>
  <c r="F11"/>
  <c r="F20" s="1"/>
  <c r="E32"/>
  <c r="D32"/>
  <c r="E30"/>
  <c r="D30"/>
  <c r="D28"/>
  <c r="E28"/>
  <c r="E27"/>
  <c r="D27"/>
  <c r="D22"/>
  <c r="E22"/>
  <c r="D23"/>
  <c r="E23"/>
  <c r="D24"/>
  <c r="E24"/>
  <c r="D25"/>
  <c r="E25"/>
  <c r="G25" s="1"/>
  <c r="E21"/>
  <c r="D21"/>
  <c r="D18"/>
  <c r="E18"/>
  <c r="D19"/>
  <c r="E19"/>
  <c r="D14"/>
  <c r="E14"/>
  <c r="D15"/>
  <c r="E15"/>
  <c r="G15" s="1"/>
  <c r="D16"/>
  <c r="E16"/>
  <c r="D17"/>
  <c r="E17"/>
  <c r="E13"/>
  <c r="D13"/>
  <c r="E12"/>
  <c r="D12"/>
  <c r="D10"/>
  <c r="E10"/>
  <c r="E9"/>
  <c r="G9" s="1"/>
  <c r="G37"/>
  <c r="E36"/>
  <c r="D36"/>
  <c r="G35"/>
  <c r="G32"/>
  <c r="G30"/>
  <c r="E26"/>
  <c r="D26"/>
  <c r="G24"/>
  <c r="G23"/>
  <c r="G19"/>
  <c r="G18"/>
  <c r="G17"/>
  <c r="G16"/>
  <c r="G14"/>
  <c r="G13"/>
  <c r="G12"/>
  <c r="E11"/>
  <c r="E20" s="1"/>
  <c r="D11"/>
  <c r="G10"/>
  <c r="F36" i="4"/>
  <c r="E36"/>
  <c r="D36"/>
  <c r="G35"/>
  <c r="F26"/>
  <c r="E26"/>
  <c r="D26"/>
  <c r="F11"/>
  <c r="F20" s="1"/>
  <c r="E11"/>
  <c r="E20" s="1"/>
  <c r="E29" s="1"/>
  <c r="E31" s="1"/>
  <c r="D11"/>
  <c r="D20" s="1"/>
  <c r="D29" s="1"/>
  <c r="D31" s="1"/>
  <c r="D38" s="1"/>
  <c r="G9"/>
  <c r="E36" i="1"/>
  <c r="F36"/>
  <c r="E26"/>
  <c r="F26"/>
  <c r="E11"/>
  <c r="F11"/>
  <c r="F20" s="1"/>
  <c r="G10"/>
  <c r="G12"/>
  <c r="G13"/>
  <c r="G14"/>
  <c r="G16"/>
  <c r="G17"/>
  <c r="G18"/>
  <c r="G19"/>
  <c r="G23"/>
  <c r="G24"/>
  <c r="G30"/>
  <c r="G32"/>
  <c r="G35"/>
  <c r="G37"/>
  <c r="G9"/>
  <c r="D36"/>
  <c r="D26"/>
  <c r="D11"/>
  <c r="E38" i="4" l="1"/>
  <c r="F29" i="1"/>
  <c r="F31" s="1"/>
  <c r="G26"/>
  <c r="F29" i="5"/>
  <c r="F31" s="1"/>
  <c r="F38" s="1"/>
  <c r="G36" i="1"/>
  <c r="G11"/>
  <c r="G36" i="5"/>
  <c r="E29"/>
  <c r="E31" s="1"/>
  <c r="E38" s="1"/>
  <c r="G26"/>
  <c r="D20"/>
  <c r="D29" s="1"/>
  <c r="D31" s="1"/>
  <c r="D38" s="1"/>
  <c r="G20"/>
  <c r="G11"/>
  <c r="G36" i="4"/>
  <c r="F29"/>
  <c r="G20"/>
  <c r="E20" i="1"/>
  <c r="E29" s="1"/>
  <c r="E31" s="1"/>
  <c r="E38" s="1"/>
  <c r="D20"/>
  <c r="D29" s="1"/>
  <c r="G29" i="5" l="1"/>
  <c r="F31" i="4"/>
  <c r="G29"/>
  <c r="G29" i="1"/>
  <c r="G20"/>
  <c r="F38"/>
  <c r="G38" s="1"/>
  <c r="G31"/>
  <c r="D31"/>
  <c r="G38" i="5" l="1"/>
  <c r="G31"/>
  <c r="F38" i="4"/>
  <c r="G38" s="1"/>
  <c r="G31"/>
  <c r="D38" i="1"/>
</calcChain>
</file>

<file path=xl/sharedStrings.xml><?xml version="1.0" encoding="utf-8"?>
<sst xmlns="http://schemas.openxmlformats.org/spreadsheetml/2006/main" count="117" uniqueCount="46">
  <si>
    <t>Jogcímek</t>
  </si>
  <si>
    <t>Ssz</t>
  </si>
  <si>
    <t>Gépjárműadó</t>
  </si>
  <si>
    <t>Helyi adók</t>
  </si>
  <si>
    <t>ebből: építményadó</t>
  </si>
  <si>
    <t xml:space="preserve">           iparűzési adó</t>
  </si>
  <si>
    <t xml:space="preserve">           kommunális adó</t>
  </si>
  <si>
    <t>Támogatásértékű műk. Bev. ÁH-on belülről</t>
  </si>
  <si>
    <t xml:space="preserve">           telekadó</t>
  </si>
  <si>
    <t>Tárgyi eszközök, immateriális javak ért</t>
  </si>
  <si>
    <t>Támogatásértékű felhalmozási bevétel</t>
  </si>
  <si>
    <t>Telkek értékesítése</t>
  </si>
  <si>
    <t>Felhalmozási bevételek össz (13+…+17)</t>
  </si>
  <si>
    <t>Kölcsönök visszatérülése</t>
  </si>
  <si>
    <t>Osztalék, üzemeltetés</t>
  </si>
  <si>
    <t>SAJÁT BEVÉTELEK ÖSSZ (12+18+19+20)</t>
  </si>
  <si>
    <t>Működési bevételek össz (1+2+3+10+11)</t>
  </si>
  <si>
    <t>Központi ktgv-i, központosított támogatás</t>
  </si>
  <si>
    <t>PÉNZFORGALMI BEVÉTELEK ÖSSZ (21+22)</t>
  </si>
  <si>
    <t>Rövid lejáratú fejlesztési hitel</t>
  </si>
  <si>
    <t>Pénzmaradvány</t>
  </si>
  <si>
    <t>Intézményi műk bevételek</t>
  </si>
  <si>
    <t>Felhalmozási célú pénze. Átvét. ÁH-n belül</t>
  </si>
  <si>
    <t xml:space="preserve">           egyéb közhatalmi bev adópótlék</t>
  </si>
  <si>
    <t>Vagyon haszn. bevételei (bérleti díj)</t>
  </si>
  <si>
    <t>Eredeti</t>
  </si>
  <si>
    <t>Mód.</t>
  </si>
  <si>
    <t>Tény</t>
  </si>
  <si>
    <t>%</t>
  </si>
  <si>
    <t>2015. évi előirányzatok</t>
  </si>
  <si>
    <t xml:space="preserve">           idegenforgalmi adó</t>
  </si>
  <si>
    <t>Felhalmozási célú pénze. Átvét. ÁH-n kívül</t>
  </si>
  <si>
    <t>Működési hitel likvid</t>
  </si>
  <si>
    <t>Hosszú lejáratú fejlesztési hitel</t>
  </si>
  <si>
    <t>Műkodési hitel likvid</t>
  </si>
  <si>
    <t>Finanszírozás</t>
  </si>
  <si>
    <t>Megelőlegezett állami támogatás</t>
  </si>
  <si>
    <t>Finanszírozás, megelőlegezett állami tám.</t>
  </si>
  <si>
    <t>Finanszírozás Összesen (24+25+26+27)</t>
  </si>
  <si>
    <t>BEVÉTELI főösszeg (23+28+29)</t>
  </si>
  <si>
    <t>Önkormányzat Összesen 2015. évi ktv bevételei jogcímek szerint</t>
  </si>
  <si>
    <t>Önkormányzat 2015. évi költségvetési bevételei jogcímek szerint</t>
  </si>
  <si>
    <t>Óvoda 2015. évi költségvetési bevételei jogcímek szerint</t>
  </si>
  <si>
    <t>2/a számú melléklet a  6/2016. (VI.3) számú Önkormányzati rendelethez</t>
  </si>
  <si>
    <t>2/b számú melléklet a  6/2016. (VI.3) számú Önkormányzati rendelethez</t>
  </si>
  <si>
    <t>2/c számú melléklet a  6/2016. (VI.3) számú Önkormányzati rendelethez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</si>
</sst>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2" fillId="0" borderId="4" xfId="0" applyFont="1" applyBorder="1"/>
    <xf numFmtId="0" fontId="2" fillId="0" borderId="1" xfId="0" applyFont="1" applyBorder="1"/>
    <xf numFmtId="0" fontId="1" fillId="0" borderId="0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5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1" xfId="0" applyFont="1" applyBorder="1"/>
    <xf numFmtId="164" fontId="2" fillId="0" borderId="7" xfId="0" applyNumberFormat="1" applyFont="1" applyBorder="1"/>
    <xf numFmtId="0" fontId="1" fillId="2" borderId="0" xfId="0" applyFont="1" applyFill="1"/>
    <xf numFmtId="0" fontId="2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1" xfId="0" applyFont="1" applyFill="1" applyBorder="1"/>
    <xf numFmtId="164" fontId="2" fillId="2" borderId="7" xfId="0" applyNumberFormat="1" applyFont="1" applyFill="1" applyBorder="1"/>
    <xf numFmtId="0" fontId="2" fillId="2" borderId="4" xfId="0" applyFont="1" applyFill="1" applyBorder="1"/>
    <xf numFmtId="0" fontId="2" fillId="2" borderId="1" xfId="0" applyFont="1" applyFill="1" applyBorder="1"/>
    <xf numFmtId="0" fontId="2" fillId="2" borderId="11" xfId="0" applyFont="1" applyFill="1" applyBorder="1"/>
    <xf numFmtId="0" fontId="2" fillId="2" borderId="5" xfId="0" applyFont="1" applyFill="1" applyBorder="1"/>
    <xf numFmtId="0" fontId="3" fillId="2" borderId="0" xfId="0" applyFont="1" applyFill="1" applyBorder="1"/>
    <xf numFmtId="0" fontId="1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47"/>
  <sheetViews>
    <sheetView workbookViewId="0">
      <selection activeCell="B2" sqref="B2"/>
    </sheetView>
  </sheetViews>
  <sheetFormatPr defaultRowHeight="15.75"/>
  <cols>
    <col min="1" max="1" width="0.85546875" style="22" customWidth="1"/>
    <col min="2" max="2" width="40.7109375" style="22" customWidth="1"/>
    <col min="3" max="3" width="4.140625" style="22" bestFit="1" customWidth="1"/>
    <col min="4" max="8" width="10.7109375" style="22" customWidth="1"/>
    <col min="9" max="16384" width="9.140625" style="22"/>
  </cols>
  <sheetData>
    <row r="2" spans="2:11">
      <c r="B2" s="22" t="s">
        <v>43</v>
      </c>
    </row>
    <row r="4" spans="2:11">
      <c r="B4" s="23" t="s">
        <v>40</v>
      </c>
    </row>
    <row r="5" spans="2:11" ht="16.5" thickBot="1"/>
    <row r="6" spans="2:11">
      <c r="B6" s="24"/>
      <c r="C6" s="25"/>
      <c r="D6" s="43" t="s">
        <v>29</v>
      </c>
      <c r="E6" s="43"/>
      <c r="F6" s="43"/>
      <c r="G6" s="26"/>
      <c r="H6" s="27"/>
      <c r="I6" s="27"/>
    </row>
    <row r="7" spans="2:11">
      <c r="B7" s="28"/>
      <c r="C7" s="29"/>
      <c r="D7" s="30"/>
      <c r="E7" s="30"/>
      <c r="F7" s="30"/>
      <c r="G7" s="31"/>
      <c r="H7" s="27"/>
      <c r="I7" s="27"/>
    </row>
    <row r="8" spans="2:11">
      <c r="B8" s="32" t="s">
        <v>0</v>
      </c>
      <c r="C8" s="33" t="s">
        <v>1</v>
      </c>
      <c r="D8" s="33" t="s">
        <v>25</v>
      </c>
      <c r="E8" s="33" t="s">
        <v>26</v>
      </c>
      <c r="F8" s="33" t="s">
        <v>27</v>
      </c>
      <c r="G8" s="34" t="s">
        <v>28</v>
      </c>
      <c r="H8" s="27"/>
      <c r="I8" s="27"/>
    </row>
    <row r="9" spans="2:11">
      <c r="B9" s="35" t="s">
        <v>21</v>
      </c>
      <c r="C9" s="36">
        <v>1</v>
      </c>
      <c r="D9" s="36">
        <f>ONK!D9+OVI!D9</f>
        <v>4774</v>
      </c>
      <c r="E9" s="36">
        <f>ONK!E9+OVI!E9</f>
        <v>7089</v>
      </c>
      <c r="F9" s="36">
        <f>ONK!F9+OVI!F9</f>
        <v>6143</v>
      </c>
      <c r="G9" s="37">
        <f>F9/E9*100</f>
        <v>86.655381577091276</v>
      </c>
      <c r="H9" s="27"/>
      <c r="I9" s="27"/>
      <c r="K9" s="27"/>
    </row>
    <row r="10" spans="2:11">
      <c r="B10" s="35" t="s">
        <v>2</v>
      </c>
      <c r="C10" s="36">
        <v>2</v>
      </c>
      <c r="D10" s="36">
        <f>ONK!D10+OVI!D10</f>
        <v>4720</v>
      </c>
      <c r="E10" s="36">
        <f>ONK!E10+OVI!E10</f>
        <v>5164</v>
      </c>
      <c r="F10" s="36">
        <f>ONK!F10+OVI!F10</f>
        <v>5164</v>
      </c>
      <c r="G10" s="37">
        <f t="shared" ref="G10:G38" si="0">F10/E10*100</f>
        <v>100</v>
      </c>
      <c r="H10" s="27"/>
      <c r="I10" s="27"/>
    </row>
    <row r="11" spans="2:11">
      <c r="B11" s="38" t="s">
        <v>3</v>
      </c>
      <c r="C11" s="39">
        <v>3</v>
      </c>
      <c r="D11" s="39">
        <f>D12+D13+D14+D15+D16+D17</f>
        <v>35476</v>
      </c>
      <c r="E11" s="39">
        <f t="shared" ref="E11" si="1">E12+E13+E14+E15+E16+E17</f>
        <v>40534</v>
      </c>
      <c r="F11" s="39">
        <f t="shared" ref="F11" si="2">F12+F13+F14+F15+F16+F17</f>
        <v>40497</v>
      </c>
      <c r="G11" s="37">
        <f t="shared" si="0"/>
        <v>99.908718606601866</v>
      </c>
      <c r="H11" s="27"/>
      <c r="I11" s="27"/>
    </row>
    <row r="12" spans="2:11">
      <c r="B12" s="35" t="s">
        <v>4</v>
      </c>
      <c r="C12" s="36">
        <v>4</v>
      </c>
      <c r="D12" s="36">
        <f>ONK!D12+OVI!D12</f>
        <v>19086</v>
      </c>
      <c r="E12" s="36">
        <f>ONK!E12+OVI!E12</f>
        <v>19693</v>
      </c>
      <c r="F12" s="36">
        <f>ONK!F12+OVI!F12</f>
        <v>20138</v>
      </c>
      <c r="G12" s="37">
        <f t="shared" si="0"/>
        <v>102.25968618290764</v>
      </c>
      <c r="H12" s="27"/>
      <c r="I12" s="27"/>
    </row>
    <row r="13" spans="2:11">
      <c r="B13" s="35" t="s">
        <v>8</v>
      </c>
      <c r="C13" s="36">
        <v>5</v>
      </c>
      <c r="D13" s="36">
        <f>ONK!D13+OVI!D13</f>
        <v>6260</v>
      </c>
      <c r="E13" s="36">
        <f>ONK!E13+OVI!E13</f>
        <v>8899</v>
      </c>
      <c r="F13" s="36">
        <f>ONK!F13+OVI!F13</f>
        <v>8614</v>
      </c>
      <c r="G13" s="37">
        <f t="shared" si="0"/>
        <v>96.797392965501743</v>
      </c>
      <c r="H13" s="27"/>
      <c r="I13" s="27"/>
    </row>
    <row r="14" spans="2:11">
      <c r="B14" s="35" t="s">
        <v>6</v>
      </c>
      <c r="C14" s="36">
        <v>6</v>
      </c>
      <c r="D14" s="36">
        <f>ONK!D14+OVI!D14</f>
        <v>5500</v>
      </c>
      <c r="E14" s="36">
        <f>ONK!E14+OVI!E14</f>
        <v>4546</v>
      </c>
      <c r="F14" s="36">
        <f>ONK!F14+OVI!F14</f>
        <v>4544</v>
      </c>
      <c r="G14" s="37">
        <f t="shared" si="0"/>
        <v>99.956005279366479</v>
      </c>
      <c r="H14" s="27"/>
      <c r="I14" s="27"/>
    </row>
    <row r="15" spans="2:11">
      <c r="B15" s="35" t="s">
        <v>30</v>
      </c>
      <c r="C15" s="36">
        <v>7</v>
      </c>
      <c r="D15" s="36">
        <f>ONK!D15+OVI!D15</f>
        <v>0</v>
      </c>
      <c r="E15" s="36">
        <f>ONK!E15+OVI!E15</f>
        <v>153</v>
      </c>
      <c r="F15" s="36">
        <f>ONK!F15+OVI!F15</f>
        <v>152</v>
      </c>
      <c r="G15" s="37">
        <f t="shared" si="0"/>
        <v>99.346405228758172</v>
      </c>
      <c r="H15" s="27"/>
      <c r="I15" s="27"/>
    </row>
    <row r="16" spans="2:11">
      <c r="B16" s="35" t="s">
        <v>5</v>
      </c>
      <c r="C16" s="36">
        <v>8</v>
      </c>
      <c r="D16" s="36">
        <f>ONK!D16+OVI!D16</f>
        <v>4530</v>
      </c>
      <c r="E16" s="36">
        <f>ONK!E16+OVI!E16</f>
        <v>6976</v>
      </c>
      <c r="F16" s="36">
        <f>ONK!F16+OVI!F16</f>
        <v>6783</v>
      </c>
      <c r="G16" s="37">
        <f t="shared" si="0"/>
        <v>97.233371559633028</v>
      </c>
      <c r="H16" s="27"/>
      <c r="I16" s="27"/>
    </row>
    <row r="17" spans="2:9">
      <c r="B17" s="35" t="s">
        <v>23</v>
      </c>
      <c r="C17" s="36">
        <v>9</v>
      </c>
      <c r="D17" s="36">
        <f>ONK!D17+OVI!D17</f>
        <v>100</v>
      </c>
      <c r="E17" s="36">
        <f>ONK!E17+OVI!E17</f>
        <v>267</v>
      </c>
      <c r="F17" s="36">
        <f>ONK!F17+OVI!F17</f>
        <v>266</v>
      </c>
      <c r="G17" s="37">
        <f t="shared" si="0"/>
        <v>99.625468164794</v>
      </c>
      <c r="H17" s="27"/>
      <c r="I17" s="27"/>
    </row>
    <row r="18" spans="2:9">
      <c r="B18" s="35" t="s">
        <v>24</v>
      </c>
      <c r="C18" s="36">
        <v>10</v>
      </c>
      <c r="D18" s="36">
        <f>ONK!D18+OVI!D18</f>
        <v>2662</v>
      </c>
      <c r="E18" s="36">
        <f>ONK!E18+OVI!E18</f>
        <v>3148</v>
      </c>
      <c r="F18" s="36">
        <f>ONK!F18+OVI!F18</f>
        <v>3108</v>
      </c>
      <c r="G18" s="37">
        <f t="shared" si="0"/>
        <v>98.729351969504435</v>
      </c>
      <c r="H18" s="27"/>
      <c r="I18" s="27"/>
    </row>
    <row r="19" spans="2:9">
      <c r="B19" s="35" t="s">
        <v>7</v>
      </c>
      <c r="C19" s="36">
        <v>11</v>
      </c>
      <c r="D19" s="36">
        <f>ONK!D19+OVI!D19</f>
        <v>14692</v>
      </c>
      <c r="E19" s="36">
        <f>ONK!E19+OVI!E19</f>
        <v>20186</v>
      </c>
      <c r="F19" s="36">
        <f>ONK!F19+OVI!F19</f>
        <v>19712</v>
      </c>
      <c r="G19" s="37">
        <f t="shared" si="0"/>
        <v>97.651837907460617</v>
      </c>
      <c r="H19" s="27"/>
      <c r="I19" s="27"/>
    </row>
    <row r="20" spans="2:9">
      <c r="B20" s="38" t="s">
        <v>16</v>
      </c>
      <c r="C20" s="39">
        <v>12</v>
      </c>
      <c r="D20" s="39">
        <f>D9+D10+D11+D18+D19</f>
        <v>62324</v>
      </c>
      <c r="E20" s="39">
        <f t="shared" ref="E20" si="3">E9+E10+E11+E18+E19</f>
        <v>76121</v>
      </c>
      <c r="F20" s="39">
        <f t="shared" ref="F20" si="4">F9+F10+F11+F18+F19</f>
        <v>74624</v>
      </c>
      <c r="G20" s="37">
        <f t="shared" si="0"/>
        <v>98.033394201337344</v>
      </c>
      <c r="H20" s="27"/>
      <c r="I20" s="27"/>
    </row>
    <row r="21" spans="2:9">
      <c r="B21" s="35" t="s">
        <v>9</v>
      </c>
      <c r="C21" s="36">
        <v>13</v>
      </c>
      <c r="D21" s="36">
        <f>ONK!D21+OVI!D21</f>
        <v>0</v>
      </c>
      <c r="E21" s="36">
        <f>ONK!E21+OVI!E21</f>
        <v>0</v>
      </c>
      <c r="F21" s="36">
        <f>ONK!F21+OVI!F21</f>
        <v>0</v>
      </c>
      <c r="G21" s="37"/>
      <c r="H21" s="27"/>
      <c r="I21" s="27"/>
    </row>
    <row r="22" spans="2:9">
      <c r="B22" s="35" t="s">
        <v>10</v>
      </c>
      <c r="C22" s="36">
        <v>14</v>
      </c>
      <c r="D22" s="36">
        <f>ONK!D22+OVI!D22</f>
        <v>0</v>
      </c>
      <c r="E22" s="36">
        <f>ONK!E22+OVI!E22</f>
        <v>0</v>
      </c>
      <c r="F22" s="36">
        <f>ONK!F22+OVI!F22</f>
        <v>0</v>
      </c>
      <c r="G22" s="37"/>
      <c r="H22" s="27"/>
      <c r="I22" s="27"/>
    </row>
    <row r="23" spans="2:9">
      <c r="B23" s="35" t="s">
        <v>22</v>
      </c>
      <c r="C23" s="36">
        <v>15</v>
      </c>
      <c r="D23" s="36">
        <f>ONK!D23+OVI!D23</f>
        <v>7012</v>
      </c>
      <c r="E23" s="36">
        <f>ONK!E23+OVI!E23</f>
        <v>8164</v>
      </c>
      <c r="F23" s="36">
        <f>ONK!F23+OVI!F23</f>
        <v>8164</v>
      </c>
      <c r="G23" s="37">
        <f t="shared" si="0"/>
        <v>100</v>
      </c>
      <c r="H23" s="27"/>
      <c r="I23" s="27"/>
    </row>
    <row r="24" spans="2:9">
      <c r="B24" s="35" t="s">
        <v>31</v>
      </c>
      <c r="C24" s="36">
        <v>16</v>
      </c>
      <c r="D24" s="36">
        <f>ONK!D24+OVI!D24</f>
        <v>0</v>
      </c>
      <c r="E24" s="36">
        <f>ONK!E24+OVI!E24</f>
        <v>5333</v>
      </c>
      <c r="F24" s="36">
        <f>ONK!F24+OVI!F24</f>
        <v>5333</v>
      </c>
      <c r="G24" s="37">
        <f t="shared" si="0"/>
        <v>100</v>
      </c>
      <c r="H24" s="27"/>
      <c r="I24" s="27"/>
    </row>
    <row r="25" spans="2:9">
      <c r="B25" s="35" t="s">
        <v>11</v>
      </c>
      <c r="C25" s="36">
        <v>17</v>
      </c>
      <c r="D25" s="36">
        <f>ONK!D25+OVI!D25</f>
        <v>33020</v>
      </c>
      <c r="E25" s="36">
        <f>ONK!E25+OVI!E25</f>
        <v>15600</v>
      </c>
      <c r="F25" s="36">
        <f>ONK!F25+OVI!F25</f>
        <v>15600</v>
      </c>
      <c r="G25" s="37">
        <f t="shared" si="0"/>
        <v>100</v>
      </c>
      <c r="H25" s="27"/>
      <c r="I25" s="27"/>
    </row>
    <row r="26" spans="2:9">
      <c r="B26" s="38" t="s">
        <v>12</v>
      </c>
      <c r="C26" s="39">
        <v>18</v>
      </c>
      <c r="D26" s="39">
        <f>SUM(D21:D25)</f>
        <v>40032</v>
      </c>
      <c r="E26" s="39">
        <f t="shared" ref="E26" si="5">SUM(E21:E25)</f>
        <v>29097</v>
      </c>
      <c r="F26" s="39">
        <f t="shared" ref="F26" si="6">SUM(F21:F25)</f>
        <v>29097</v>
      </c>
      <c r="G26" s="37">
        <f t="shared" si="0"/>
        <v>100</v>
      </c>
      <c r="H26" s="27"/>
      <c r="I26" s="27"/>
    </row>
    <row r="27" spans="2:9">
      <c r="B27" s="35" t="s">
        <v>13</v>
      </c>
      <c r="C27" s="36">
        <v>19</v>
      </c>
      <c r="D27" s="36">
        <f>ONK!D27+OVI!D27</f>
        <v>0</v>
      </c>
      <c r="E27" s="36">
        <f>ONK!E27+OVI!E27</f>
        <v>0</v>
      </c>
      <c r="F27" s="36">
        <f>ONK!F27+OVI!F27</f>
        <v>0</v>
      </c>
      <c r="G27" s="37"/>
      <c r="H27" s="27"/>
      <c r="I27" s="27"/>
    </row>
    <row r="28" spans="2:9">
      <c r="B28" s="35" t="s">
        <v>14</v>
      </c>
      <c r="C28" s="36">
        <v>20</v>
      </c>
      <c r="D28" s="36">
        <f>ONK!D28+OVI!D28</f>
        <v>0</v>
      </c>
      <c r="E28" s="36">
        <f>ONK!E28+OVI!E28</f>
        <v>0</v>
      </c>
      <c r="F28" s="36">
        <f>ONK!F28+OVI!F28</f>
        <v>0</v>
      </c>
      <c r="G28" s="37"/>
      <c r="H28" s="27"/>
      <c r="I28" s="27"/>
    </row>
    <row r="29" spans="2:9">
      <c r="B29" s="38" t="s">
        <v>15</v>
      </c>
      <c r="C29" s="39">
        <v>21</v>
      </c>
      <c r="D29" s="39">
        <f>D20+D26+D27+D28</f>
        <v>102356</v>
      </c>
      <c r="E29" s="39">
        <f t="shared" ref="E29" si="7">E20+E26+E27+E28</f>
        <v>105218</v>
      </c>
      <c r="F29" s="39">
        <f t="shared" ref="F29" si="8">F20+F26+F27+F28</f>
        <v>103721</v>
      </c>
      <c r="G29" s="37">
        <f t="shared" si="0"/>
        <v>98.577239635803764</v>
      </c>
      <c r="H29" s="27"/>
      <c r="I29" s="27"/>
    </row>
    <row r="30" spans="2:9">
      <c r="B30" s="35" t="s">
        <v>17</v>
      </c>
      <c r="C30" s="36">
        <v>22</v>
      </c>
      <c r="D30" s="36">
        <f>ONK!D30+OVI!D30</f>
        <v>83195</v>
      </c>
      <c r="E30" s="36">
        <f>ONK!E30+OVI!E30</f>
        <v>71324</v>
      </c>
      <c r="F30" s="36">
        <f>ONK!F30+OVI!F30</f>
        <v>71324</v>
      </c>
      <c r="G30" s="37">
        <f t="shared" si="0"/>
        <v>100</v>
      </c>
      <c r="H30" s="27"/>
      <c r="I30" s="27"/>
    </row>
    <row r="31" spans="2:9">
      <c r="B31" s="38" t="s">
        <v>18</v>
      </c>
      <c r="C31" s="39">
        <v>23</v>
      </c>
      <c r="D31" s="39">
        <f>SUM(D29:D30)</f>
        <v>185551</v>
      </c>
      <c r="E31" s="39">
        <f t="shared" ref="E31" si="9">SUM(E29:E30)</f>
        <v>176542</v>
      </c>
      <c r="F31" s="39">
        <f t="shared" ref="F31" si="10">SUM(F29:F30)</f>
        <v>175045</v>
      </c>
      <c r="G31" s="37">
        <f t="shared" si="0"/>
        <v>99.152043139876071</v>
      </c>
      <c r="H31" s="27"/>
      <c r="I31" s="27"/>
    </row>
    <row r="32" spans="2:9">
      <c r="B32" s="35" t="s">
        <v>33</v>
      </c>
      <c r="C32" s="36">
        <v>24</v>
      </c>
      <c r="D32" s="36">
        <f>ONK!D32+OVI!D32</f>
        <v>2900</v>
      </c>
      <c r="E32" s="36">
        <f>ONK!E32+OVI!E32</f>
        <v>2900</v>
      </c>
      <c r="F32" s="36">
        <f>ONK!F32+OVI!F32</f>
        <v>2900</v>
      </c>
      <c r="G32" s="37">
        <f t="shared" si="0"/>
        <v>100</v>
      </c>
      <c r="H32" s="27"/>
      <c r="I32" s="27"/>
    </row>
    <row r="33" spans="2:9">
      <c r="B33" s="35" t="s">
        <v>19</v>
      </c>
      <c r="C33" s="36">
        <v>25</v>
      </c>
      <c r="D33" s="36">
        <f>ONK!D33+OVI!D33</f>
        <v>0</v>
      </c>
      <c r="E33" s="36">
        <f>ONK!E33+OVI!E33</f>
        <v>4733</v>
      </c>
      <c r="F33" s="36">
        <f>ONK!F33+OVI!F33</f>
        <v>4733</v>
      </c>
      <c r="G33" s="37">
        <f t="shared" si="0"/>
        <v>100</v>
      </c>
      <c r="H33" s="27"/>
      <c r="I33" s="27"/>
    </row>
    <row r="34" spans="2:9">
      <c r="B34" s="35" t="s">
        <v>32</v>
      </c>
      <c r="C34" s="36">
        <v>26</v>
      </c>
      <c r="D34" s="36">
        <f>ONK!D34+OVI!D34</f>
        <v>0</v>
      </c>
      <c r="E34" s="36">
        <f>ONK!E34+OVI!E34</f>
        <v>36210</v>
      </c>
      <c r="F34" s="36">
        <f>ONK!F34+OVI!F34</f>
        <v>36210</v>
      </c>
      <c r="G34" s="37">
        <f t="shared" si="0"/>
        <v>100</v>
      </c>
      <c r="H34" s="27"/>
      <c r="I34" s="27"/>
    </row>
    <row r="35" spans="2:9">
      <c r="B35" s="35" t="s">
        <v>37</v>
      </c>
      <c r="C35" s="36">
        <v>27</v>
      </c>
      <c r="D35" s="36">
        <f>ONK!D35+OVI!D35</f>
        <v>0</v>
      </c>
      <c r="E35" s="36">
        <f>ONK!E35+OVI!E35</f>
        <v>32888</v>
      </c>
      <c r="F35" s="36">
        <f>ONK!F35+OVI!F35</f>
        <v>1850</v>
      </c>
      <c r="G35" s="37">
        <f t="shared" si="0"/>
        <v>5.6251520311359764</v>
      </c>
      <c r="H35" s="27"/>
      <c r="I35" s="27"/>
    </row>
    <row r="36" spans="2:9">
      <c r="B36" s="38" t="s">
        <v>38</v>
      </c>
      <c r="C36" s="39">
        <v>28</v>
      </c>
      <c r="D36" s="39">
        <f>SUM(D32:D35)</f>
        <v>2900</v>
      </c>
      <c r="E36" s="39">
        <f t="shared" ref="E36" si="11">SUM(E32:E35)</f>
        <v>76731</v>
      </c>
      <c r="F36" s="39">
        <f t="shared" ref="F36" si="12">SUM(F32:F35)</f>
        <v>45693</v>
      </c>
      <c r="G36" s="37">
        <f t="shared" si="0"/>
        <v>59.549595339562892</v>
      </c>
      <c r="H36" s="27"/>
      <c r="I36" s="27"/>
    </row>
    <row r="37" spans="2:9">
      <c r="B37" s="38" t="s">
        <v>20</v>
      </c>
      <c r="C37" s="39">
        <v>29</v>
      </c>
      <c r="D37" s="39">
        <f>ONK!D37+OVI!D37</f>
        <v>848</v>
      </c>
      <c r="E37" s="39">
        <f>ONK!E37+OVI!E37</f>
        <v>720</v>
      </c>
      <c r="F37" s="39">
        <f>ONK!F37+OVI!F37</f>
        <v>720</v>
      </c>
      <c r="G37" s="37">
        <f t="shared" si="0"/>
        <v>100</v>
      </c>
      <c r="H37" s="27"/>
      <c r="I37" s="27"/>
    </row>
    <row r="38" spans="2:9" ht="16.5" thickBot="1">
      <c r="B38" s="40" t="s">
        <v>39</v>
      </c>
      <c r="C38" s="41">
        <v>30</v>
      </c>
      <c r="D38" s="41">
        <f>D31+D36+D37</f>
        <v>189299</v>
      </c>
      <c r="E38" s="41">
        <f t="shared" ref="E38" si="13">E31+E36+E37</f>
        <v>253993</v>
      </c>
      <c r="F38" s="41">
        <f t="shared" ref="F38" si="14">F31+F36+F37</f>
        <v>221458</v>
      </c>
      <c r="G38" s="37">
        <f t="shared" si="0"/>
        <v>87.190591866704992</v>
      </c>
      <c r="H38" s="27"/>
      <c r="I38" s="27"/>
    </row>
    <row r="39" spans="2:9" ht="18.75">
      <c r="B39" s="42"/>
      <c r="C39" s="27"/>
      <c r="D39" s="27"/>
      <c r="E39" s="27"/>
      <c r="F39" s="27"/>
      <c r="G39" s="27"/>
      <c r="H39" s="27"/>
      <c r="I39" s="27"/>
    </row>
    <row r="40" spans="2:9" ht="18.75">
      <c r="B40" s="27"/>
      <c r="C40" s="27"/>
      <c r="D40" s="42"/>
      <c r="E40" s="42"/>
      <c r="F40" s="42"/>
      <c r="G40" s="42"/>
      <c r="H40" s="27"/>
      <c r="I40" s="27"/>
    </row>
    <row r="41" spans="2:9" ht="18.75">
      <c r="B41" s="42"/>
      <c r="C41" s="27"/>
      <c r="D41" s="27"/>
      <c r="E41" s="27"/>
      <c r="F41" s="27"/>
      <c r="G41" s="27"/>
      <c r="H41" s="27"/>
      <c r="I41" s="27"/>
    </row>
    <row r="42" spans="2:9" ht="18.75">
      <c r="B42" s="27"/>
      <c r="C42" s="27"/>
      <c r="D42" s="42"/>
      <c r="E42" s="42"/>
      <c r="F42" s="42"/>
      <c r="G42" s="42"/>
      <c r="H42" s="27"/>
      <c r="I42" s="27"/>
    </row>
    <row r="43" spans="2:9" ht="18.75">
      <c r="B43" s="42"/>
      <c r="C43" s="27"/>
      <c r="D43" s="27"/>
      <c r="E43" s="27"/>
      <c r="F43" s="27"/>
      <c r="G43" s="27"/>
      <c r="H43" s="27"/>
      <c r="I43" s="27"/>
    </row>
    <row r="44" spans="2:9" ht="18.75">
      <c r="B44" s="27"/>
      <c r="C44" s="27"/>
      <c r="D44" s="42"/>
      <c r="E44" s="42"/>
      <c r="F44" s="42"/>
      <c r="G44" s="42"/>
      <c r="H44" s="27"/>
      <c r="I44" s="27"/>
    </row>
    <row r="45" spans="2:9">
      <c r="B45" s="27"/>
      <c r="C45" s="27"/>
      <c r="D45" s="27"/>
      <c r="E45" s="27"/>
      <c r="F45" s="27"/>
      <c r="G45" s="27"/>
      <c r="H45" s="27"/>
    </row>
    <row r="46" spans="2:9">
      <c r="B46" s="27"/>
      <c r="C46" s="27"/>
      <c r="D46" s="27"/>
      <c r="E46" s="27"/>
      <c r="F46" s="27"/>
      <c r="G46" s="27"/>
      <c r="H46" s="27"/>
    </row>
    <row r="47" spans="2:9">
      <c r="C47" s="27"/>
      <c r="D47" s="27"/>
      <c r="E47" s="27"/>
      <c r="F47" s="27"/>
      <c r="G47" s="27"/>
      <c r="H47" s="27"/>
    </row>
  </sheetData>
  <mergeCells count="1">
    <mergeCell ref="D6:F6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K47"/>
  <sheetViews>
    <sheetView workbookViewId="0">
      <selection activeCell="B2" sqref="B2"/>
    </sheetView>
  </sheetViews>
  <sheetFormatPr defaultRowHeight="15.75"/>
  <cols>
    <col min="1" max="1" width="0.85546875" style="1" customWidth="1"/>
    <col min="2" max="2" width="40.7109375" style="1" customWidth="1"/>
    <col min="3" max="3" width="4.140625" style="1" bestFit="1" customWidth="1"/>
    <col min="4" max="8" width="10.7109375" style="1" customWidth="1"/>
    <col min="9" max="16384" width="9.140625" style="1"/>
  </cols>
  <sheetData>
    <row r="2" spans="2:11">
      <c r="B2" s="1" t="s">
        <v>44</v>
      </c>
    </row>
    <row r="4" spans="2:11">
      <c r="B4" s="2" t="s">
        <v>41</v>
      </c>
    </row>
    <row r="5" spans="2:11" ht="16.5" thickBot="1"/>
    <row r="6" spans="2:11">
      <c r="B6" s="10"/>
      <c r="C6" s="11"/>
      <c r="D6" s="44" t="s">
        <v>29</v>
      </c>
      <c r="E6" s="44"/>
      <c r="F6" s="44"/>
      <c r="G6" s="18"/>
      <c r="H6" s="7"/>
      <c r="I6" s="7"/>
    </row>
    <row r="7" spans="2:11">
      <c r="B7" s="15"/>
      <c r="C7" s="16"/>
      <c r="D7" s="17"/>
      <c r="E7" s="17"/>
      <c r="F7" s="17"/>
      <c r="G7" s="19"/>
      <c r="H7" s="7"/>
      <c r="I7" s="7"/>
    </row>
    <row r="8" spans="2:11">
      <c r="B8" s="12" t="s">
        <v>0</v>
      </c>
      <c r="C8" s="9" t="s">
        <v>1</v>
      </c>
      <c r="D8" s="9" t="s">
        <v>25</v>
      </c>
      <c r="E8" s="9" t="s">
        <v>26</v>
      </c>
      <c r="F8" s="9" t="s">
        <v>27</v>
      </c>
      <c r="G8" s="13" t="s">
        <v>28</v>
      </c>
      <c r="H8" s="7"/>
      <c r="I8" s="7"/>
    </row>
    <row r="9" spans="2:11">
      <c r="B9" s="4" t="s">
        <v>21</v>
      </c>
      <c r="C9" s="3">
        <v>1</v>
      </c>
      <c r="D9" s="3">
        <v>60</v>
      </c>
      <c r="E9" s="3">
        <v>3943</v>
      </c>
      <c r="F9" s="3">
        <v>2997</v>
      </c>
      <c r="G9" s="21">
        <f>F9/E9*100</f>
        <v>76.008115647983772</v>
      </c>
      <c r="H9" s="7"/>
      <c r="I9" s="7"/>
      <c r="K9" s="7"/>
    </row>
    <row r="10" spans="2:11">
      <c r="B10" s="4" t="s">
        <v>2</v>
      </c>
      <c r="C10" s="3">
        <v>2</v>
      </c>
      <c r="D10" s="3">
        <v>4720</v>
      </c>
      <c r="E10" s="3">
        <v>5164</v>
      </c>
      <c r="F10" s="3">
        <v>5164</v>
      </c>
      <c r="G10" s="21">
        <f t="shared" ref="G10:G38" si="0">F10/E10*100</f>
        <v>100</v>
      </c>
      <c r="H10" s="7"/>
      <c r="I10" s="7"/>
    </row>
    <row r="11" spans="2:11">
      <c r="B11" s="5" t="s">
        <v>3</v>
      </c>
      <c r="C11" s="6">
        <v>3</v>
      </c>
      <c r="D11" s="6">
        <f>D12+D13+D14+D15+D16+D17</f>
        <v>35476</v>
      </c>
      <c r="E11" s="6">
        <f t="shared" ref="E11:F11" si="1">E12+E13+E14+E15+E16+E17</f>
        <v>40534</v>
      </c>
      <c r="F11" s="6">
        <f t="shared" si="1"/>
        <v>40497</v>
      </c>
      <c r="G11" s="21">
        <f t="shared" si="0"/>
        <v>99.908718606601866</v>
      </c>
      <c r="H11" s="7"/>
      <c r="I11" s="7"/>
    </row>
    <row r="12" spans="2:11">
      <c r="B12" s="4" t="s">
        <v>4</v>
      </c>
      <c r="C12" s="3">
        <v>4</v>
      </c>
      <c r="D12" s="3">
        <v>19086</v>
      </c>
      <c r="E12" s="3">
        <v>19693</v>
      </c>
      <c r="F12" s="3">
        <v>20138</v>
      </c>
      <c r="G12" s="21">
        <f t="shared" si="0"/>
        <v>102.25968618290764</v>
      </c>
      <c r="H12" s="7"/>
      <c r="I12" s="7"/>
    </row>
    <row r="13" spans="2:11">
      <c r="B13" s="4" t="s">
        <v>8</v>
      </c>
      <c r="C13" s="3">
        <v>5</v>
      </c>
      <c r="D13" s="3">
        <v>6260</v>
      </c>
      <c r="E13" s="3">
        <v>8899</v>
      </c>
      <c r="F13" s="3">
        <v>8614</v>
      </c>
      <c r="G13" s="21">
        <f t="shared" si="0"/>
        <v>96.797392965501743</v>
      </c>
      <c r="H13" s="7"/>
      <c r="I13" s="7"/>
    </row>
    <row r="14" spans="2:11">
      <c r="B14" s="4" t="s">
        <v>6</v>
      </c>
      <c r="C14" s="3">
        <v>6</v>
      </c>
      <c r="D14" s="3">
        <v>5500</v>
      </c>
      <c r="E14" s="3">
        <v>4546</v>
      </c>
      <c r="F14" s="3">
        <v>4544</v>
      </c>
      <c r="G14" s="21">
        <f t="shared" si="0"/>
        <v>99.956005279366479</v>
      </c>
      <c r="H14" s="7"/>
      <c r="I14" s="7"/>
    </row>
    <row r="15" spans="2:11">
      <c r="B15" s="4" t="s">
        <v>30</v>
      </c>
      <c r="C15" s="3">
        <v>7</v>
      </c>
      <c r="D15" s="3">
        <v>0</v>
      </c>
      <c r="E15" s="3">
        <v>153</v>
      </c>
      <c r="F15" s="3">
        <v>152</v>
      </c>
      <c r="G15" s="21">
        <f t="shared" si="0"/>
        <v>99.346405228758172</v>
      </c>
      <c r="H15" s="7"/>
      <c r="I15" s="7"/>
    </row>
    <row r="16" spans="2:11">
      <c r="B16" s="4" t="s">
        <v>5</v>
      </c>
      <c r="C16" s="3">
        <v>8</v>
      </c>
      <c r="D16" s="3">
        <v>4530</v>
      </c>
      <c r="E16" s="3">
        <v>6976</v>
      </c>
      <c r="F16" s="3">
        <v>6783</v>
      </c>
      <c r="G16" s="21">
        <f t="shared" si="0"/>
        <v>97.233371559633028</v>
      </c>
      <c r="H16" s="7"/>
      <c r="I16" s="7"/>
    </row>
    <row r="17" spans="2:9">
      <c r="B17" s="4" t="s">
        <v>23</v>
      </c>
      <c r="C17" s="3">
        <v>9</v>
      </c>
      <c r="D17" s="3">
        <v>100</v>
      </c>
      <c r="E17" s="3">
        <v>267</v>
      </c>
      <c r="F17" s="3">
        <v>266</v>
      </c>
      <c r="G17" s="21">
        <f t="shared" si="0"/>
        <v>99.625468164794</v>
      </c>
      <c r="H17" s="7"/>
      <c r="I17" s="7"/>
    </row>
    <row r="18" spans="2:9">
      <c r="B18" s="4" t="s">
        <v>24</v>
      </c>
      <c r="C18" s="3">
        <v>10</v>
      </c>
      <c r="D18" s="3">
        <v>2662</v>
      </c>
      <c r="E18" s="3">
        <v>3148</v>
      </c>
      <c r="F18" s="3">
        <v>3108</v>
      </c>
      <c r="G18" s="21">
        <f t="shared" si="0"/>
        <v>98.729351969504435</v>
      </c>
      <c r="H18" s="7"/>
      <c r="I18" s="7"/>
    </row>
    <row r="19" spans="2:9">
      <c r="B19" s="4" t="s">
        <v>7</v>
      </c>
      <c r="C19" s="3">
        <v>11</v>
      </c>
      <c r="D19" s="3">
        <v>14692</v>
      </c>
      <c r="E19" s="3">
        <v>20186</v>
      </c>
      <c r="F19" s="3">
        <v>19712</v>
      </c>
      <c r="G19" s="21">
        <f t="shared" si="0"/>
        <v>97.651837907460617</v>
      </c>
      <c r="H19" s="7"/>
      <c r="I19" s="7"/>
    </row>
    <row r="20" spans="2:9">
      <c r="B20" s="5" t="s">
        <v>16</v>
      </c>
      <c r="C20" s="6">
        <v>12</v>
      </c>
      <c r="D20" s="6">
        <f>D9+D10+D11+D18+D19</f>
        <v>57610</v>
      </c>
      <c r="E20" s="6">
        <f t="shared" ref="E20:F20" si="2">E9+E10+E11+E18+E19</f>
        <v>72975</v>
      </c>
      <c r="F20" s="6">
        <f t="shared" si="2"/>
        <v>71478</v>
      </c>
      <c r="G20" s="21">
        <f t="shared" si="0"/>
        <v>97.948612538540587</v>
      </c>
      <c r="H20" s="7"/>
      <c r="I20" s="7"/>
    </row>
    <row r="21" spans="2:9">
      <c r="B21" s="4" t="s">
        <v>9</v>
      </c>
      <c r="C21" s="3">
        <v>13</v>
      </c>
      <c r="D21" s="3">
        <v>0</v>
      </c>
      <c r="E21" s="3">
        <v>0</v>
      </c>
      <c r="F21" s="3">
        <v>0</v>
      </c>
      <c r="G21" s="21"/>
      <c r="H21" s="7"/>
      <c r="I21" s="7"/>
    </row>
    <row r="22" spans="2:9">
      <c r="B22" s="4" t="s">
        <v>10</v>
      </c>
      <c r="C22" s="3">
        <v>14</v>
      </c>
      <c r="D22" s="3">
        <v>0</v>
      </c>
      <c r="E22" s="3">
        <v>0</v>
      </c>
      <c r="F22" s="3">
        <v>0</v>
      </c>
      <c r="G22" s="21"/>
      <c r="H22" s="7"/>
      <c r="I22" s="7"/>
    </row>
    <row r="23" spans="2:9">
      <c r="B23" s="4" t="s">
        <v>22</v>
      </c>
      <c r="C23" s="3">
        <v>15</v>
      </c>
      <c r="D23" s="3">
        <v>7012</v>
      </c>
      <c r="E23" s="3">
        <v>8164</v>
      </c>
      <c r="F23" s="3">
        <v>8164</v>
      </c>
      <c r="G23" s="21">
        <f t="shared" si="0"/>
        <v>100</v>
      </c>
      <c r="H23" s="7"/>
      <c r="I23" s="7"/>
    </row>
    <row r="24" spans="2:9">
      <c r="B24" s="4" t="s">
        <v>31</v>
      </c>
      <c r="C24" s="3">
        <v>16</v>
      </c>
      <c r="D24" s="3">
        <v>0</v>
      </c>
      <c r="E24" s="3">
        <v>5333</v>
      </c>
      <c r="F24" s="3">
        <v>5333</v>
      </c>
      <c r="G24" s="21">
        <f t="shared" si="0"/>
        <v>100</v>
      </c>
      <c r="H24" s="7"/>
      <c r="I24" s="7"/>
    </row>
    <row r="25" spans="2:9">
      <c r="B25" s="4" t="s">
        <v>11</v>
      </c>
      <c r="C25" s="3">
        <v>17</v>
      </c>
      <c r="D25" s="3">
        <v>33020</v>
      </c>
      <c r="E25" s="3">
        <v>15600</v>
      </c>
      <c r="F25" s="3">
        <v>15600</v>
      </c>
      <c r="G25" s="21">
        <f t="shared" si="0"/>
        <v>100</v>
      </c>
      <c r="H25" s="7"/>
      <c r="I25" s="7"/>
    </row>
    <row r="26" spans="2:9">
      <c r="B26" s="5" t="s">
        <v>12</v>
      </c>
      <c r="C26" s="6">
        <v>18</v>
      </c>
      <c r="D26" s="6">
        <f>SUM(D21:D25)</f>
        <v>40032</v>
      </c>
      <c r="E26" s="6">
        <f t="shared" ref="E26:F26" si="3">SUM(E21:E25)</f>
        <v>29097</v>
      </c>
      <c r="F26" s="6">
        <f t="shared" si="3"/>
        <v>29097</v>
      </c>
      <c r="G26" s="21">
        <f t="shared" si="0"/>
        <v>100</v>
      </c>
      <c r="H26" s="7"/>
      <c r="I26" s="7"/>
    </row>
    <row r="27" spans="2:9">
      <c r="B27" s="4" t="s">
        <v>13</v>
      </c>
      <c r="C27" s="3">
        <v>19</v>
      </c>
      <c r="D27" s="3">
        <v>0</v>
      </c>
      <c r="E27" s="3">
        <v>0</v>
      </c>
      <c r="F27" s="3">
        <v>0</v>
      </c>
      <c r="G27" s="21"/>
      <c r="H27" s="7"/>
      <c r="I27" s="7"/>
    </row>
    <row r="28" spans="2:9">
      <c r="B28" s="4" t="s">
        <v>14</v>
      </c>
      <c r="C28" s="3">
        <v>20</v>
      </c>
      <c r="D28" s="3">
        <v>0</v>
      </c>
      <c r="E28" s="3">
        <v>0</v>
      </c>
      <c r="F28" s="3">
        <v>0</v>
      </c>
      <c r="G28" s="21"/>
      <c r="H28" s="7"/>
      <c r="I28" s="7"/>
    </row>
    <row r="29" spans="2:9">
      <c r="B29" s="5" t="s">
        <v>15</v>
      </c>
      <c r="C29" s="6">
        <v>21</v>
      </c>
      <c r="D29" s="6">
        <f>D20+D26+D27+D28</f>
        <v>97642</v>
      </c>
      <c r="E29" s="6">
        <f t="shared" ref="E29:F29" si="4">E20+E26+E27+E28</f>
        <v>102072</v>
      </c>
      <c r="F29" s="6">
        <f t="shared" si="4"/>
        <v>100575</v>
      </c>
      <c r="G29" s="21">
        <f t="shared" si="0"/>
        <v>98.533388196567131</v>
      </c>
      <c r="H29" s="7"/>
      <c r="I29" s="7"/>
    </row>
    <row r="30" spans="2:9">
      <c r="B30" s="4" t="s">
        <v>17</v>
      </c>
      <c r="C30" s="3">
        <v>22</v>
      </c>
      <c r="D30" s="3">
        <v>83195</v>
      </c>
      <c r="E30" s="3">
        <v>71324</v>
      </c>
      <c r="F30" s="3">
        <v>71324</v>
      </c>
      <c r="G30" s="21">
        <f t="shared" si="0"/>
        <v>100</v>
      </c>
      <c r="H30" s="7"/>
      <c r="I30" s="7"/>
    </row>
    <row r="31" spans="2:9">
      <c r="B31" s="5" t="s">
        <v>18</v>
      </c>
      <c r="C31" s="6">
        <v>23</v>
      </c>
      <c r="D31" s="6">
        <f>SUM(D29:D30)</f>
        <v>180837</v>
      </c>
      <c r="E31" s="6">
        <f t="shared" ref="E31:F31" si="5">SUM(E29:E30)</f>
        <v>173396</v>
      </c>
      <c r="F31" s="6">
        <f t="shared" si="5"/>
        <v>171899</v>
      </c>
      <c r="G31" s="21">
        <f t="shared" si="0"/>
        <v>99.136658285081552</v>
      </c>
      <c r="H31" s="7"/>
      <c r="I31" s="7"/>
    </row>
    <row r="32" spans="2:9">
      <c r="B32" s="4" t="s">
        <v>33</v>
      </c>
      <c r="C32" s="3">
        <v>24</v>
      </c>
      <c r="D32" s="3">
        <v>2900</v>
      </c>
      <c r="E32" s="3">
        <v>2900</v>
      </c>
      <c r="F32" s="3">
        <v>2900</v>
      </c>
      <c r="G32" s="21">
        <f t="shared" si="0"/>
        <v>100</v>
      </c>
      <c r="H32" s="7"/>
      <c r="I32" s="7"/>
    </row>
    <row r="33" spans="2:9">
      <c r="B33" s="4" t="s">
        <v>19</v>
      </c>
      <c r="C33" s="3">
        <v>25</v>
      </c>
      <c r="D33" s="3">
        <v>0</v>
      </c>
      <c r="E33" s="3">
        <v>4733</v>
      </c>
      <c r="F33" s="3">
        <v>4733</v>
      </c>
      <c r="G33" s="21">
        <f t="shared" si="0"/>
        <v>100</v>
      </c>
      <c r="H33" s="7"/>
      <c r="I33" s="7"/>
    </row>
    <row r="34" spans="2:9">
      <c r="B34" s="4" t="s">
        <v>32</v>
      </c>
      <c r="C34" s="3">
        <v>26</v>
      </c>
      <c r="D34" s="3">
        <v>0</v>
      </c>
      <c r="E34" s="3">
        <v>36210</v>
      </c>
      <c r="F34" s="3">
        <v>36210</v>
      </c>
      <c r="G34" s="21">
        <f t="shared" si="0"/>
        <v>100</v>
      </c>
      <c r="H34" s="7"/>
      <c r="I34" s="7"/>
    </row>
    <row r="35" spans="2:9">
      <c r="B35" s="4" t="s">
        <v>36</v>
      </c>
      <c r="C35" s="3">
        <v>27</v>
      </c>
      <c r="D35" s="3">
        <v>0</v>
      </c>
      <c r="E35" s="3">
        <v>1850</v>
      </c>
      <c r="F35" s="3">
        <v>1850</v>
      </c>
      <c r="G35" s="21">
        <f t="shared" si="0"/>
        <v>100</v>
      </c>
      <c r="H35" s="7"/>
      <c r="I35" s="7"/>
    </row>
    <row r="36" spans="2:9">
      <c r="B36" s="5" t="s">
        <v>38</v>
      </c>
      <c r="C36" s="6">
        <v>28</v>
      </c>
      <c r="D36" s="6">
        <f>SUM(D32:D35)</f>
        <v>2900</v>
      </c>
      <c r="E36" s="6">
        <f t="shared" ref="E36:F36" si="6">SUM(E32:E35)</f>
        <v>45693</v>
      </c>
      <c r="F36" s="6">
        <f t="shared" si="6"/>
        <v>45693</v>
      </c>
      <c r="G36" s="21">
        <f t="shared" si="0"/>
        <v>100</v>
      </c>
      <c r="H36" s="7"/>
      <c r="I36" s="7"/>
    </row>
    <row r="37" spans="2:9">
      <c r="B37" s="5" t="s">
        <v>20</v>
      </c>
      <c r="C37" s="6">
        <v>29</v>
      </c>
      <c r="D37" s="6">
        <v>848</v>
      </c>
      <c r="E37" s="6">
        <v>720</v>
      </c>
      <c r="F37" s="3">
        <v>720</v>
      </c>
      <c r="G37" s="21">
        <f t="shared" si="0"/>
        <v>100</v>
      </c>
      <c r="H37" s="7"/>
      <c r="I37" s="7"/>
    </row>
    <row r="38" spans="2:9" ht="16.5" thickBot="1">
      <c r="B38" s="20" t="s">
        <v>39</v>
      </c>
      <c r="C38" s="14">
        <v>30</v>
      </c>
      <c r="D38" s="14">
        <f>D31+D36+D37</f>
        <v>184585</v>
      </c>
      <c r="E38" s="14">
        <f t="shared" ref="E38:F38" si="7">E31+E36+E37</f>
        <v>219809</v>
      </c>
      <c r="F38" s="14">
        <f t="shared" si="7"/>
        <v>218312</v>
      </c>
      <c r="G38" s="21">
        <f t="shared" si="0"/>
        <v>99.318954182949753</v>
      </c>
      <c r="H38" s="7"/>
      <c r="I38" s="7"/>
    </row>
    <row r="39" spans="2:9" ht="18.75">
      <c r="B39" s="8"/>
      <c r="C39" s="7"/>
      <c r="D39" s="7"/>
      <c r="E39" s="7"/>
      <c r="F39" s="7"/>
      <c r="G39" s="7"/>
      <c r="H39" s="7"/>
      <c r="I39" s="7"/>
    </row>
    <row r="40" spans="2:9" ht="18.75">
      <c r="B40" s="7"/>
      <c r="C40" s="7"/>
      <c r="D40" s="8"/>
      <c r="E40" s="8"/>
      <c r="F40" s="8"/>
      <c r="G40" s="8"/>
      <c r="H40" s="7"/>
      <c r="I40" s="7"/>
    </row>
    <row r="41" spans="2:9" ht="18.75">
      <c r="B41" s="8"/>
      <c r="C41" s="7"/>
      <c r="D41" s="7"/>
      <c r="E41" s="7"/>
      <c r="F41" s="7"/>
      <c r="G41" s="7"/>
      <c r="H41" s="7"/>
      <c r="I41" s="7"/>
    </row>
    <row r="42" spans="2:9" ht="18.75">
      <c r="B42" s="7"/>
      <c r="C42" s="7"/>
      <c r="D42" s="8"/>
      <c r="E42" s="8"/>
      <c r="F42" s="8"/>
      <c r="G42" s="8"/>
      <c r="H42" s="7"/>
      <c r="I42" s="7"/>
    </row>
    <row r="43" spans="2:9" ht="18.75">
      <c r="B43" s="8"/>
      <c r="C43" s="7"/>
      <c r="D43" s="7"/>
      <c r="E43" s="7"/>
      <c r="F43" s="7"/>
      <c r="G43" s="7"/>
      <c r="H43" s="7"/>
      <c r="I43" s="7"/>
    </row>
    <row r="44" spans="2:9" ht="18.75">
      <c r="B44" s="7"/>
      <c r="C44" s="7"/>
      <c r="D44" s="8"/>
      <c r="E44" s="8"/>
      <c r="F44" s="8"/>
      <c r="G44" s="8"/>
      <c r="H44" s="7"/>
      <c r="I44" s="7"/>
    </row>
    <row r="45" spans="2:9">
      <c r="B45" s="7"/>
      <c r="C45" s="7"/>
      <c r="D45" s="7"/>
      <c r="E45" s="7"/>
      <c r="F45" s="7"/>
      <c r="G45" s="7"/>
      <c r="H45" s="7"/>
    </row>
    <row r="46" spans="2:9">
      <c r="B46" s="7"/>
      <c r="C46" s="7"/>
      <c r="D46" s="7"/>
      <c r="E46" s="7"/>
      <c r="F46" s="7"/>
      <c r="G46" s="7"/>
      <c r="H46" s="7"/>
    </row>
    <row r="47" spans="2:9">
      <c r="C47" s="7"/>
      <c r="D47" s="7"/>
      <c r="E47" s="7"/>
      <c r="F47" s="7"/>
      <c r="G47" s="7"/>
      <c r="H47" s="7"/>
    </row>
  </sheetData>
  <mergeCells count="1">
    <mergeCell ref="D6:F6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K47"/>
  <sheetViews>
    <sheetView tabSelected="1" workbookViewId="0">
      <selection activeCell="B2" sqref="B2"/>
    </sheetView>
  </sheetViews>
  <sheetFormatPr defaultRowHeight="15.75"/>
  <cols>
    <col min="1" max="1" width="0.85546875" style="1" customWidth="1"/>
    <col min="2" max="2" width="40.7109375" style="1" customWidth="1"/>
    <col min="3" max="3" width="4.140625" style="1" bestFit="1" customWidth="1"/>
    <col min="4" max="8" width="10.7109375" style="1" customWidth="1"/>
    <col min="9" max="16384" width="9.140625" style="1"/>
  </cols>
  <sheetData>
    <row r="2" spans="2:11">
      <c r="B2" s="1" t="s">
        <v>45</v>
      </c>
    </row>
    <row r="4" spans="2:11">
      <c r="B4" s="2" t="s">
        <v>42</v>
      </c>
    </row>
    <row r="5" spans="2:11" ht="16.5" thickBot="1"/>
    <row r="6" spans="2:11">
      <c r="B6" s="10"/>
      <c r="C6" s="11"/>
      <c r="D6" s="44" t="s">
        <v>29</v>
      </c>
      <c r="E6" s="44"/>
      <c r="F6" s="44"/>
      <c r="G6" s="18"/>
      <c r="H6" s="7"/>
      <c r="I6" s="7"/>
    </row>
    <row r="7" spans="2:11">
      <c r="B7" s="15"/>
      <c r="C7" s="16"/>
      <c r="D7" s="17"/>
      <c r="E7" s="17"/>
      <c r="F7" s="17"/>
      <c r="G7" s="19"/>
      <c r="H7" s="7"/>
      <c r="I7" s="7"/>
    </row>
    <row r="8" spans="2:11">
      <c r="B8" s="12" t="s">
        <v>0</v>
      </c>
      <c r="C8" s="9" t="s">
        <v>1</v>
      </c>
      <c r="D8" s="9" t="s">
        <v>25</v>
      </c>
      <c r="E8" s="9" t="s">
        <v>26</v>
      </c>
      <c r="F8" s="9" t="s">
        <v>27</v>
      </c>
      <c r="G8" s="13" t="s">
        <v>28</v>
      </c>
      <c r="H8" s="7"/>
      <c r="I8" s="7"/>
    </row>
    <row r="9" spans="2:11">
      <c r="B9" s="4" t="s">
        <v>21</v>
      </c>
      <c r="C9" s="3">
        <v>1</v>
      </c>
      <c r="D9" s="3">
        <v>4714</v>
      </c>
      <c r="E9" s="3">
        <v>3146</v>
      </c>
      <c r="F9" s="3">
        <v>3146</v>
      </c>
      <c r="G9" s="21">
        <f>F9/E9*100</f>
        <v>100</v>
      </c>
      <c r="H9" s="7"/>
      <c r="I9" s="7"/>
      <c r="K9" s="7"/>
    </row>
    <row r="10" spans="2:11">
      <c r="B10" s="4" t="s">
        <v>2</v>
      </c>
      <c r="C10" s="3">
        <v>2</v>
      </c>
      <c r="D10" s="3">
        <v>0</v>
      </c>
      <c r="E10" s="3">
        <v>0</v>
      </c>
      <c r="F10" s="3">
        <v>0</v>
      </c>
      <c r="G10" s="21"/>
      <c r="H10" s="7"/>
      <c r="I10" s="7"/>
    </row>
    <row r="11" spans="2:11">
      <c r="B11" s="5" t="s">
        <v>3</v>
      </c>
      <c r="C11" s="6">
        <v>3</v>
      </c>
      <c r="D11" s="6">
        <f>D12+D13+D14+D15+D16+D17</f>
        <v>0</v>
      </c>
      <c r="E11" s="6">
        <f t="shared" ref="E11:F11" si="0">E12+E13+E14+E15+E16+E17</f>
        <v>0</v>
      </c>
      <c r="F11" s="6">
        <f t="shared" si="0"/>
        <v>0</v>
      </c>
      <c r="G11" s="21"/>
      <c r="H11" s="7"/>
      <c r="I11" s="7"/>
    </row>
    <row r="12" spans="2:11">
      <c r="B12" s="4" t="s">
        <v>4</v>
      </c>
      <c r="C12" s="3">
        <v>4</v>
      </c>
      <c r="D12" s="3">
        <v>0</v>
      </c>
      <c r="E12" s="3">
        <v>0</v>
      </c>
      <c r="F12" s="3">
        <v>0</v>
      </c>
      <c r="G12" s="21"/>
      <c r="H12" s="7"/>
      <c r="I12" s="7"/>
    </row>
    <row r="13" spans="2:11">
      <c r="B13" s="4" t="s">
        <v>8</v>
      </c>
      <c r="C13" s="3">
        <v>5</v>
      </c>
      <c r="D13" s="3">
        <v>0</v>
      </c>
      <c r="E13" s="3">
        <v>0</v>
      </c>
      <c r="F13" s="3">
        <v>0</v>
      </c>
      <c r="G13" s="21"/>
      <c r="H13" s="7"/>
      <c r="I13" s="7"/>
    </row>
    <row r="14" spans="2:11">
      <c r="B14" s="4" t="s">
        <v>6</v>
      </c>
      <c r="C14" s="3">
        <v>6</v>
      </c>
      <c r="D14" s="3">
        <v>0</v>
      </c>
      <c r="E14" s="3">
        <v>0</v>
      </c>
      <c r="F14" s="3">
        <v>0</v>
      </c>
      <c r="G14" s="21"/>
      <c r="H14" s="7"/>
      <c r="I14" s="7"/>
    </row>
    <row r="15" spans="2:11">
      <c r="B15" s="4" t="s">
        <v>30</v>
      </c>
      <c r="C15" s="3">
        <v>7</v>
      </c>
      <c r="D15" s="3">
        <v>0</v>
      </c>
      <c r="E15" s="3">
        <v>0</v>
      </c>
      <c r="F15" s="3">
        <v>0</v>
      </c>
      <c r="G15" s="21"/>
      <c r="H15" s="7"/>
      <c r="I15" s="7"/>
    </row>
    <row r="16" spans="2:11">
      <c r="B16" s="4" t="s">
        <v>5</v>
      </c>
      <c r="C16" s="3">
        <v>8</v>
      </c>
      <c r="D16" s="3">
        <v>0</v>
      </c>
      <c r="E16" s="3">
        <v>0</v>
      </c>
      <c r="F16" s="3">
        <v>0</v>
      </c>
      <c r="G16" s="21"/>
      <c r="H16" s="7"/>
      <c r="I16" s="7"/>
    </row>
    <row r="17" spans="2:9">
      <c r="B17" s="4" t="s">
        <v>23</v>
      </c>
      <c r="C17" s="3">
        <v>9</v>
      </c>
      <c r="D17" s="3">
        <v>0</v>
      </c>
      <c r="E17" s="3">
        <v>0</v>
      </c>
      <c r="F17" s="3">
        <v>0</v>
      </c>
      <c r="G17" s="21"/>
      <c r="H17" s="7"/>
      <c r="I17" s="7"/>
    </row>
    <row r="18" spans="2:9">
      <c r="B18" s="4" t="s">
        <v>24</v>
      </c>
      <c r="C18" s="3">
        <v>10</v>
      </c>
      <c r="D18" s="3">
        <v>0</v>
      </c>
      <c r="E18" s="3">
        <v>0</v>
      </c>
      <c r="F18" s="3">
        <v>0</v>
      </c>
      <c r="G18" s="21"/>
      <c r="H18" s="7"/>
      <c r="I18" s="7"/>
    </row>
    <row r="19" spans="2:9">
      <c r="B19" s="4" t="s">
        <v>7</v>
      </c>
      <c r="C19" s="3">
        <v>11</v>
      </c>
      <c r="D19" s="3">
        <v>0</v>
      </c>
      <c r="E19" s="3">
        <v>0</v>
      </c>
      <c r="F19" s="3">
        <v>0</v>
      </c>
      <c r="G19" s="21"/>
      <c r="H19" s="7"/>
      <c r="I19" s="7"/>
    </row>
    <row r="20" spans="2:9">
      <c r="B20" s="5" t="s">
        <v>16</v>
      </c>
      <c r="C20" s="6">
        <v>12</v>
      </c>
      <c r="D20" s="6">
        <f>D9+D10+D11+D18+D19</f>
        <v>4714</v>
      </c>
      <c r="E20" s="6">
        <f t="shared" ref="E20:F20" si="1">E9+E10+E11+E18+E19</f>
        <v>3146</v>
      </c>
      <c r="F20" s="6">
        <f t="shared" si="1"/>
        <v>3146</v>
      </c>
      <c r="G20" s="21">
        <f t="shared" ref="G20:G38" si="2">F20/E20*100</f>
        <v>100</v>
      </c>
      <c r="H20" s="7"/>
      <c r="I20" s="7"/>
    </row>
    <row r="21" spans="2:9">
      <c r="B21" s="4" t="s">
        <v>9</v>
      </c>
      <c r="C21" s="3">
        <v>13</v>
      </c>
      <c r="D21" s="3">
        <v>0</v>
      </c>
      <c r="E21" s="3">
        <v>0</v>
      </c>
      <c r="F21" s="3">
        <v>0</v>
      </c>
      <c r="G21" s="21"/>
      <c r="H21" s="7"/>
      <c r="I21" s="7"/>
    </row>
    <row r="22" spans="2:9">
      <c r="B22" s="4" t="s">
        <v>10</v>
      </c>
      <c r="C22" s="3">
        <v>14</v>
      </c>
      <c r="D22" s="3">
        <v>0</v>
      </c>
      <c r="E22" s="3">
        <v>0</v>
      </c>
      <c r="F22" s="3">
        <v>0</v>
      </c>
      <c r="G22" s="21"/>
      <c r="H22" s="7"/>
      <c r="I22" s="7"/>
    </row>
    <row r="23" spans="2:9">
      <c r="B23" s="4" t="s">
        <v>22</v>
      </c>
      <c r="C23" s="3">
        <v>15</v>
      </c>
      <c r="D23" s="3">
        <v>0</v>
      </c>
      <c r="E23" s="3">
        <v>0</v>
      </c>
      <c r="F23" s="3">
        <v>0</v>
      </c>
      <c r="G23" s="21"/>
      <c r="H23" s="7"/>
      <c r="I23" s="7"/>
    </row>
    <row r="24" spans="2:9">
      <c r="B24" s="4" t="s">
        <v>31</v>
      </c>
      <c r="C24" s="3">
        <v>16</v>
      </c>
      <c r="D24" s="3">
        <v>0</v>
      </c>
      <c r="E24" s="3">
        <v>0</v>
      </c>
      <c r="F24" s="3">
        <v>0</v>
      </c>
      <c r="G24" s="21"/>
      <c r="H24" s="7"/>
      <c r="I24" s="7"/>
    </row>
    <row r="25" spans="2:9">
      <c r="B25" s="4" t="s">
        <v>11</v>
      </c>
      <c r="C25" s="3">
        <v>17</v>
      </c>
      <c r="D25" s="3">
        <v>0</v>
      </c>
      <c r="E25" s="3">
        <v>0</v>
      </c>
      <c r="F25" s="3">
        <v>0</v>
      </c>
      <c r="G25" s="21"/>
      <c r="H25" s="7"/>
      <c r="I25" s="7"/>
    </row>
    <row r="26" spans="2:9">
      <c r="B26" s="5" t="s">
        <v>12</v>
      </c>
      <c r="C26" s="6">
        <v>18</v>
      </c>
      <c r="D26" s="6">
        <f>SUM(D21:D25)</f>
        <v>0</v>
      </c>
      <c r="E26" s="6">
        <f t="shared" ref="E26:F26" si="3">SUM(E21:E25)</f>
        <v>0</v>
      </c>
      <c r="F26" s="6">
        <f t="shared" si="3"/>
        <v>0</v>
      </c>
      <c r="G26" s="21"/>
      <c r="H26" s="7"/>
      <c r="I26" s="7"/>
    </row>
    <row r="27" spans="2:9">
      <c r="B27" s="4" t="s">
        <v>13</v>
      </c>
      <c r="C27" s="3">
        <v>19</v>
      </c>
      <c r="D27" s="3">
        <v>0</v>
      </c>
      <c r="E27" s="3">
        <v>0</v>
      </c>
      <c r="F27" s="3">
        <v>0</v>
      </c>
      <c r="G27" s="21"/>
      <c r="H27" s="7"/>
      <c r="I27" s="7"/>
    </row>
    <row r="28" spans="2:9">
      <c r="B28" s="4" t="s">
        <v>14</v>
      </c>
      <c r="C28" s="3">
        <v>20</v>
      </c>
      <c r="D28" s="3">
        <v>0</v>
      </c>
      <c r="E28" s="3">
        <v>0</v>
      </c>
      <c r="F28" s="3">
        <v>0</v>
      </c>
      <c r="G28" s="21"/>
      <c r="H28" s="7"/>
      <c r="I28" s="7"/>
    </row>
    <row r="29" spans="2:9">
      <c r="B29" s="5" t="s">
        <v>15</v>
      </c>
      <c r="C29" s="6">
        <v>21</v>
      </c>
      <c r="D29" s="6">
        <f>D20+D26+D27+D28</f>
        <v>4714</v>
      </c>
      <c r="E29" s="6">
        <f t="shared" ref="E29:F29" si="4">E20+E26+E27+E28</f>
        <v>3146</v>
      </c>
      <c r="F29" s="6">
        <f t="shared" si="4"/>
        <v>3146</v>
      </c>
      <c r="G29" s="21">
        <f t="shared" si="2"/>
        <v>100</v>
      </c>
      <c r="H29" s="7"/>
      <c r="I29" s="7"/>
    </row>
    <row r="30" spans="2:9">
      <c r="B30" s="4" t="s">
        <v>17</v>
      </c>
      <c r="C30" s="3">
        <v>22</v>
      </c>
      <c r="D30" s="3">
        <v>0</v>
      </c>
      <c r="E30" s="3">
        <v>0</v>
      </c>
      <c r="F30" s="3">
        <v>0</v>
      </c>
      <c r="G30" s="21"/>
      <c r="H30" s="7"/>
      <c r="I30" s="7"/>
    </row>
    <row r="31" spans="2:9">
      <c r="B31" s="5" t="s">
        <v>18</v>
      </c>
      <c r="C31" s="6">
        <v>23</v>
      </c>
      <c r="D31" s="6">
        <f>SUM(D29:D30)</f>
        <v>4714</v>
      </c>
      <c r="E31" s="6">
        <f t="shared" ref="E31:F31" si="5">SUM(E29:E30)</f>
        <v>3146</v>
      </c>
      <c r="F31" s="6">
        <f t="shared" si="5"/>
        <v>3146</v>
      </c>
      <c r="G31" s="21">
        <f t="shared" si="2"/>
        <v>100</v>
      </c>
      <c r="H31" s="7"/>
      <c r="I31" s="7"/>
    </row>
    <row r="32" spans="2:9">
      <c r="B32" s="4" t="s">
        <v>33</v>
      </c>
      <c r="C32" s="3">
        <v>24</v>
      </c>
      <c r="D32" s="3">
        <v>0</v>
      </c>
      <c r="E32" s="3">
        <v>0</v>
      </c>
      <c r="F32" s="3">
        <v>0</v>
      </c>
      <c r="G32" s="21"/>
      <c r="H32" s="7"/>
      <c r="I32" s="7"/>
    </row>
    <row r="33" spans="2:9">
      <c r="B33" s="4" t="s">
        <v>19</v>
      </c>
      <c r="C33" s="3">
        <v>25</v>
      </c>
      <c r="D33" s="3">
        <v>0</v>
      </c>
      <c r="E33" s="3">
        <v>0</v>
      </c>
      <c r="F33" s="3">
        <v>0</v>
      </c>
      <c r="G33" s="21"/>
      <c r="H33" s="7"/>
      <c r="I33" s="7"/>
    </row>
    <row r="34" spans="2:9">
      <c r="B34" s="4" t="s">
        <v>34</v>
      </c>
      <c r="C34" s="3">
        <v>26</v>
      </c>
      <c r="D34" s="3">
        <v>0</v>
      </c>
      <c r="E34" s="3">
        <v>0</v>
      </c>
      <c r="F34" s="3">
        <v>0</v>
      </c>
      <c r="G34" s="21"/>
      <c r="H34" s="7"/>
      <c r="I34" s="7"/>
    </row>
    <row r="35" spans="2:9">
      <c r="B35" s="4" t="s">
        <v>35</v>
      </c>
      <c r="C35" s="3">
        <v>27</v>
      </c>
      <c r="D35" s="3">
        <v>0</v>
      </c>
      <c r="E35" s="3">
        <v>31038</v>
      </c>
      <c r="F35" s="3">
        <v>0</v>
      </c>
      <c r="G35" s="21">
        <f t="shared" si="2"/>
        <v>0</v>
      </c>
      <c r="H35" s="7"/>
      <c r="I35" s="7"/>
    </row>
    <row r="36" spans="2:9">
      <c r="B36" s="5" t="s">
        <v>38</v>
      </c>
      <c r="C36" s="6">
        <v>28</v>
      </c>
      <c r="D36" s="6">
        <f>SUM(D32:D35)</f>
        <v>0</v>
      </c>
      <c r="E36" s="6">
        <f t="shared" ref="E36:F36" si="6">SUM(E32:E35)</f>
        <v>31038</v>
      </c>
      <c r="F36" s="6">
        <f t="shared" si="6"/>
        <v>0</v>
      </c>
      <c r="G36" s="21">
        <f t="shared" si="2"/>
        <v>0</v>
      </c>
      <c r="H36" s="7"/>
      <c r="I36" s="7"/>
    </row>
    <row r="37" spans="2:9">
      <c r="B37" s="5" t="s">
        <v>20</v>
      </c>
      <c r="C37" s="6">
        <v>29</v>
      </c>
      <c r="D37" s="6">
        <v>0</v>
      </c>
      <c r="E37" s="6">
        <v>0</v>
      </c>
      <c r="F37" s="3"/>
      <c r="G37" s="21"/>
      <c r="H37" s="7"/>
      <c r="I37" s="7"/>
    </row>
    <row r="38" spans="2:9" ht="16.5" thickBot="1">
      <c r="B38" s="20" t="s">
        <v>39</v>
      </c>
      <c r="C38" s="14">
        <v>30</v>
      </c>
      <c r="D38" s="14">
        <f>D31+D36+D37</f>
        <v>4714</v>
      </c>
      <c r="E38" s="14">
        <f t="shared" ref="E38:F38" si="7">E31+E36+E37</f>
        <v>34184</v>
      </c>
      <c r="F38" s="14">
        <f t="shared" si="7"/>
        <v>3146</v>
      </c>
      <c r="G38" s="21">
        <f t="shared" si="2"/>
        <v>9.2031359700444657</v>
      </c>
      <c r="H38" s="7"/>
      <c r="I38" s="7"/>
    </row>
    <row r="39" spans="2:9" ht="18.75">
      <c r="B39" s="8"/>
      <c r="C39" s="7"/>
      <c r="D39" s="7"/>
      <c r="E39" s="7"/>
      <c r="F39" s="7"/>
      <c r="G39" s="7"/>
      <c r="H39" s="7"/>
      <c r="I39" s="7"/>
    </row>
    <row r="40" spans="2:9" ht="18.75">
      <c r="B40" s="7"/>
      <c r="C40" s="7"/>
      <c r="D40" s="8"/>
      <c r="E40" s="8"/>
      <c r="F40" s="8"/>
      <c r="G40" s="8"/>
      <c r="H40" s="7"/>
      <c r="I40" s="7"/>
    </row>
    <row r="41" spans="2:9" ht="18.75">
      <c r="B41" s="8"/>
      <c r="C41" s="7"/>
      <c r="D41" s="7"/>
      <c r="E41" s="7"/>
      <c r="F41" s="7"/>
      <c r="G41" s="7"/>
      <c r="H41" s="7"/>
      <c r="I41" s="7"/>
    </row>
    <row r="42" spans="2:9" ht="18.75">
      <c r="B42" s="7"/>
      <c r="C42" s="7"/>
      <c r="D42" s="8"/>
      <c r="E42" s="8"/>
      <c r="F42" s="8"/>
      <c r="G42" s="8"/>
      <c r="H42" s="7"/>
      <c r="I42" s="7"/>
    </row>
    <row r="43" spans="2:9" ht="18.75">
      <c r="B43" s="8"/>
      <c r="C43" s="7"/>
      <c r="D43" s="7"/>
      <c r="E43" s="7"/>
      <c r="F43" s="7"/>
      <c r="G43" s="7"/>
      <c r="H43" s="7"/>
      <c r="I43" s="7"/>
    </row>
    <row r="44" spans="2:9" ht="18.75">
      <c r="B44" s="7"/>
      <c r="C44" s="7"/>
      <c r="D44" s="8"/>
      <c r="E44" s="8"/>
      <c r="F44" s="8"/>
      <c r="G44" s="8"/>
      <c r="H44" s="7"/>
      <c r="I44" s="7"/>
    </row>
    <row r="45" spans="2:9">
      <c r="B45" s="7"/>
      <c r="C45" s="7"/>
      <c r="D45" s="7"/>
      <c r="E45" s="7"/>
      <c r="F45" s="7"/>
      <c r="G45" s="7"/>
      <c r="H45" s="7"/>
    </row>
    <row r="46" spans="2:9">
      <c r="B46" s="7"/>
      <c r="C46" s="7"/>
      <c r="D46" s="7"/>
      <c r="E46" s="7"/>
      <c r="F46" s="7"/>
      <c r="G46" s="7"/>
      <c r="H46" s="7"/>
    </row>
    <row r="47" spans="2:9">
      <c r="C47" s="7"/>
      <c r="D47" s="7"/>
      <c r="E47" s="7"/>
      <c r="F47" s="7"/>
      <c r="G47" s="7"/>
      <c r="H47" s="7"/>
    </row>
  </sheetData>
  <mergeCells count="1">
    <mergeCell ref="D6:F6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ONK_OSSZ</vt:lpstr>
      <vt:lpstr>ONK</vt:lpstr>
      <vt:lpstr>OVI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2016-04-22T08:19:08Z</cp:lastPrinted>
  <dcterms:created xsi:type="dcterms:W3CDTF">2014-09-03T11:48:55Z</dcterms:created>
  <dcterms:modified xsi:type="dcterms:W3CDTF">2016-06-06T06:00:32Z</dcterms:modified>
</cp:coreProperties>
</file>