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64" activeTab="1"/>
  </bookViews>
  <sheets>
    <sheet name="4.1. mell" sheetId="1" r:id="rId1"/>
    <sheet name="4.2. mell." sheetId="2" r:id="rId2"/>
  </sheets>
  <definedNames/>
  <calcPr fullCalcOnLoad="1"/>
</workbook>
</file>

<file path=xl/sharedStrings.xml><?xml version="1.0" encoding="utf-8"?>
<sst xmlns="http://schemas.openxmlformats.org/spreadsheetml/2006/main" count="210" uniqueCount="148">
  <si>
    <t>I. Működési célú bevételek és kiadások mérlege
(Önkormányzati szinten)</t>
  </si>
  <si>
    <t xml:space="preserve"> forintban </t>
  </si>
  <si>
    <t>Sor-
szám</t>
  </si>
  <si>
    <t>Bevételek</t>
  </si>
  <si>
    <t>Kiadások</t>
  </si>
  <si>
    <t>Megnevezés</t>
  </si>
  <si>
    <t>Rovatrend</t>
  </si>
  <si>
    <t>Eredeti előirányzat</t>
  </si>
  <si>
    <t>A</t>
  </si>
  <si>
    <t>B</t>
  </si>
  <si>
    <t>C</t>
  </si>
  <si>
    <t>D</t>
  </si>
  <si>
    <t>E</t>
  </si>
  <si>
    <t>F</t>
  </si>
  <si>
    <t>G</t>
  </si>
  <si>
    <t>1.</t>
  </si>
  <si>
    <t>Közhatalmi bevételek</t>
  </si>
  <si>
    <t>Személyi juttatások</t>
  </si>
  <si>
    <t>K1</t>
  </si>
  <si>
    <t>2.</t>
  </si>
  <si>
    <t>Intézményi működési bevételek</t>
  </si>
  <si>
    <t>Munkaadókat terhelő járulékok és szociális hozzájárulási adó</t>
  </si>
  <si>
    <t>K2</t>
  </si>
  <si>
    <t>3.</t>
  </si>
  <si>
    <t>Átengedett központi adók</t>
  </si>
  <si>
    <t xml:space="preserve">Dologi kiadások </t>
  </si>
  <si>
    <t>K3</t>
  </si>
  <si>
    <t>4.</t>
  </si>
  <si>
    <t>Támogatások, kiegészítések (működési célú)</t>
  </si>
  <si>
    <t>Ellátottak pénzbeli juttatásai</t>
  </si>
  <si>
    <t>K4</t>
  </si>
  <si>
    <t>5.</t>
  </si>
  <si>
    <t>Támogatásértékű átvett pénzeszközök bevétele</t>
  </si>
  <si>
    <t>Egyéb működési célú kiadások</t>
  </si>
  <si>
    <t>K5</t>
  </si>
  <si>
    <t>6.</t>
  </si>
  <si>
    <t xml:space="preserve">    - 5.-ből: EU támogatás</t>
  </si>
  <si>
    <t>Tartalékok</t>
  </si>
  <si>
    <t>K512</t>
  </si>
  <si>
    <t>7.</t>
  </si>
  <si>
    <t>Átvett pénzeszközök államháztartáson  kívülről</t>
  </si>
  <si>
    <t>B63</t>
  </si>
  <si>
    <t>Kölcsön nyújtása</t>
  </si>
  <si>
    <t>8.</t>
  </si>
  <si>
    <t>Kölcsön visszatérülés  (működési célú)</t>
  </si>
  <si>
    <t>9.</t>
  </si>
  <si>
    <t>Egyéb bevételek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</si>
  <si>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</si>
  <si>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</si>
  <si>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</si>
  <si>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</si>
  <si>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</si>
  <si>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</si>
  <si>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</si>
  <si>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</si>
  <si>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</si>
  <si>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</si>
  <si>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</si>
  <si>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B8131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</si>
  <si>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</si>
  <si>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</si>
  <si>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</si>
  <si>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</si>
  <si>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</si>
  <si>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</si>
  <si>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</si>
  <si>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</si>
  <si>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</si>
  <si>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</si>
  <si>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</si>
  <si>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</si>
  <si>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</si>
  <si>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</si>
  <si>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</si>
  <si>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Államháztartáson belüli megelőlegezések visszafizetése</t>
  </si>
  <si>
    <t>21.</t>
  </si>
  <si>
    <t xml:space="preserve">   Egyéb külső finanszírozási bevételek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</si>
  <si>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</si>
  <si>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</si>
  <si>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</si>
  <si>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</si>
  <si>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</si>
  <si>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</si>
  <si>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</si>
  <si>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</si>
  <si>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</si>
  <si>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</si>
  <si>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</si>
  <si>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</si>
  <si>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</si>
  <si>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</si>
  <si>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</si>
  <si>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</si>
  <si>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</si>
  <si>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</si>
  <si>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</si>
  <si>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forintban</t>
  </si>
  <si>
    <t>Tárgyi eszközök és immateriális  javak értékesítése</t>
  </si>
  <si>
    <t>Beruházások</t>
  </si>
  <si>
    <t>K6</t>
  </si>
  <si>
    <t>Önkormányzatot megillető vagyoni ért. jog  értékesítése, hasznosítása</t>
  </si>
  <si>
    <t>Felújítások</t>
  </si>
  <si>
    <t>Pénzügyi befektetésekből származó bevétel</t>
  </si>
  <si>
    <t>Egyéb felhalmozási kiadások</t>
  </si>
  <si>
    <t>Címzett és céltámogatások</t>
  </si>
  <si>
    <t xml:space="preserve">   3.-ból:  - Felhalmozási célú pe. átadás államháztartáson belül</t>
  </si>
  <si>
    <t>Vis maior támogatás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</si>
  <si>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</si>
  <si>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</si>
  <si>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</si>
  <si>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</si>
  <si>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- Lakástámogatás</t>
  </si>
  <si>
    <t>- Lakásépítés</t>
  </si>
  <si>
    <t>- ebből: EU támogatás</t>
  </si>
  <si>
    <t>- EU-s forrásból megvalósuló  programok, projektek</t>
  </si>
  <si>
    <t>Átvett pénzeszköz államháztartáson  kívülről</t>
  </si>
  <si>
    <t>Kölcsön visszatérülés</t>
  </si>
  <si>
    <t>Kölcsön nyújtása, törlesztése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</si>
  <si>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</si>
  <si>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</si>
  <si>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</si>
  <si>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</si>
  <si>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</si>
  <si>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</si>
  <si>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</si>
  <si>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</si>
  <si>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</si>
  <si>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</si>
  <si>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</si>
  <si>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</si>
  <si>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</si>
  <si>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</si>
  <si>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</si>
  <si>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</si>
  <si>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</si>
  <si>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</si>
  <si>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</si>
  <si>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</si>
  <si>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</si>
  <si>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</si>
  <si>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</si>
  <si>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</si>
  <si>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</si>
  <si>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</si>
  <si>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</si>
  <si>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Módosított előirányzat</t>
  </si>
  <si>
    <t>H</t>
  </si>
  <si>
    <t>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</si>
</sst>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164" fontId="1" fillId="0" borderId="0" xfId="54" applyNumberFormat="1" applyFill="1" applyAlignment="1" applyProtection="1">
      <alignment vertical="center" wrapText="1"/>
      <protection/>
    </xf>
    <xf numFmtId="164" fontId="1" fillId="0" borderId="0" xfId="54" applyNumberFormat="1" applyFill="1" applyAlignment="1" applyProtection="1">
      <alignment horizontal="center" vertical="center" wrapText="1"/>
      <protection/>
    </xf>
    <xf numFmtId="164" fontId="4" fillId="0" borderId="0" xfId="54" applyNumberFormat="1" applyFont="1" applyFill="1" applyAlignment="1" applyProtection="1">
      <alignment horizontal="right" vertical="center"/>
      <protection/>
    </xf>
    <xf numFmtId="164" fontId="6" fillId="0" borderId="0" xfId="54" applyNumberFormat="1" applyFont="1" applyFill="1" applyAlignment="1" applyProtection="1">
      <alignment horizontal="center" vertical="center" wrapText="1"/>
      <protection/>
    </xf>
    <xf numFmtId="164" fontId="7" fillId="0" borderId="10" xfId="54" applyNumberFormat="1" applyFont="1" applyFill="1" applyBorder="1" applyAlignment="1" applyProtection="1">
      <alignment horizontal="center" vertical="center" wrapText="1"/>
      <protection/>
    </xf>
    <xf numFmtId="164" fontId="7" fillId="0" borderId="11" xfId="54" applyNumberFormat="1" applyFont="1" applyFill="1" applyBorder="1" applyAlignment="1" applyProtection="1">
      <alignment horizontal="center" vertical="center" wrapText="1"/>
      <protection/>
    </xf>
    <xf numFmtId="164" fontId="7" fillId="0" borderId="12" xfId="54" applyNumberFormat="1" applyFont="1" applyFill="1" applyBorder="1" applyAlignment="1" applyProtection="1">
      <alignment horizontal="center" vertical="center" wrapText="1"/>
      <protection/>
    </xf>
    <xf numFmtId="164" fontId="7" fillId="0" borderId="13" xfId="54" applyNumberFormat="1" applyFont="1" applyFill="1" applyBorder="1" applyAlignment="1" applyProtection="1">
      <alignment horizontal="center" vertical="center" wrapText="1"/>
      <protection/>
    </xf>
    <xf numFmtId="164" fontId="7" fillId="0" borderId="14" xfId="54" applyNumberFormat="1" applyFont="1" applyFill="1" applyBorder="1" applyAlignment="1" applyProtection="1">
      <alignment horizontal="center" vertical="center" wrapText="1"/>
      <protection/>
    </xf>
    <xf numFmtId="164" fontId="7" fillId="0" borderId="0" xfId="54" applyNumberFormat="1" applyFont="1" applyFill="1" applyAlignment="1" applyProtection="1">
      <alignment horizontal="center" vertical="center" wrapText="1"/>
      <protection/>
    </xf>
    <xf numFmtId="164" fontId="1" fillId="0" borderId="15" xfId="54" applyNumberFormat="1" applyFont="1" applyFill="1" applyBorder="1" applyAlignment="1" applyProtection="1">
      <alignment horizontal="left" vertical="center" wrapText="1" indent="1"/>
      <protection/>
    </xf>
    <xf numFmtId="164" fontId="8" fillId="0" borderId="16" xfId="54" applyNumberFormat="1" applyFont="1" applyFill="1" applyBorder="1" applyAlignment="1" applyProtection="1">
      <alignment horizontal="left" vertical="center" wrapText="1" indent="1"/>
      <protection/>
    </xf>
    <xf numFmtId="164" fontId="8" fillId="0" borderId="17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54" applyFont="1" applyBorder="1" applyAlignment="1">
      <alignment horizontal="center"/>
      <protection/>
    </xf>
    <xf numFmtId="164" fontId="1" fillId="0" borderId="19" xfId="54" applyNumberFormat="1" applyFont="1" applyFill="1" applyBorder="1" applyAlignment="1" applyProtection="1">
      <alignment horizontal="left" vertical="center" wrapText="1" indent="1"/>
      <protection/>
    </xf>
    <xf numFmtId="164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164" fontId="8" fillId="0" borderId="18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" fillId="0" borderId="18" xfId="54" applyBorder="1">
      <alignment/>
      <protection/>
    </xf>
    <xf numFmtId="164" fontId="8" fillId="0" borderId="20" xfId="54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54" applyNumberFormat="1" applyFont="1" applyFill="1" applyBorder="1" applyAlignment="1" applyProtection="1">
      <alignment horizontal="left" vertical="center" wrapText="1" indent="1"/>
      <protection/>
    </xf>
    <xf numFmtId="16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54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4" applyNumberFormat="1" applyFont="1" applyFill="1" applyBorder="1" applyAlignment="1" applyProtection="1">
      <alignment horizontal="left" vertical="center" wrapText="1" indent="1"/>
      <protection/>
    </xf>
    <xf numFmtId="164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164" fontId="7" fillId="0" borderId="12" xfId="54" applyNumberFormat="1" applyFont="1" applyFill="1" applyBorder="1" applyAlignment="1" applyProtection="1">
      <alignment horizontal="right" vertical="center" wrapText="1" indent="1"/>
      <protection/>
    </xf>
    <xf numFmtId="164" fontId="7" fillId="0" borderId="14" xfId="54" applyNumberFormat="1" applyFont="1" applyFill="1" applyBorder="1" applyAlignment="1" applyProtection="1">
      <alignment horizontal="right" vertical="center" wrapText="1" indent="1"/>
      <protection/>
    </xf>
    <xf numFmtId="164" fontId="1" fillId="0" borderId="26" xfId="54" applyNumberFormat="1" applyFont="1" applyFill="1" applyBorder="1" applyAlignment="1" applyProtection="1">
      <alignment horizontal="left" vertical="center" wrapText="1" indent="1"/>
      <protection/>
    </xf>
    <xf numFmtId="164" fontId="8" fillId="0" borderId="27" xfId="54" applyNumberFormat="1" applyFont="1" applyFill="1" applyBorder="1" applyAlignment="1" applyProtection="1">
      <alignment horizontal="left" vertical="center" wrapText="1" indent="1"/>
      <protection/>
    </xf>
    <xf numFmtId="164" fontId="9" fillId="0" borderId="28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54" applyNumberFormat="1" applyFont="1" applyFill="1" applyBorder="1" applyAlignment="1" applyProtection="1">
      <alignment horizontal="right" vertical="center" wrapText="1" indent="1"/>
      <protection/>
    </xf>
    <xf numFmtId="164" fontId="5" fillId="0" borderId="11" xfId="54" applyNumberFormat="1" applyFont="1" applyFill="1" applyBorder="1" applyAlignment="1" applyProtection="1">
      <alignment horizontal="left" vertical="center" wrapText="1" indent="1"/>
      <protection/>
    </xf>
    <xf numFmtId="164" fontId="7" fillId="0" borderId="12" xfId="5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5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54" applyNumberFormat="1" applyFont="1" applyFill="1" applyBorder="1" applyAlignment="1" applyProtection="1">
      <alignment horizontal="left" vertical="center" wrapText="1" indent="1"/>
      <protection/>
    </xf>
    <xf numFmtId="164" fontId="6" fillId="0" borderId="12" xfId="54" applyNumberFormat="1" applyFont="1" applyFill="1" applyBorder="1" applyAlignment="1" applyProtection="1">
      <alignment horizontal="right" vertical="center" wrapText="1" indent="1"/>
      <protection/>
    </xf>
    <xf numFmtId="164" fontId="6" fillId="0" borderId="14" xfId="54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54" applyNumberFormat="1" applyFont="1" applyFill="1" applyAlignment="1" applyProtection="1">
      <alignment horizontal="right" vertical="center"/>
      <protection/>
    </xf>
    <xf numFmtId="164" fontId="8" fillId="0" borderId="20" xfId="54" applyNumberFormat="1" applyFont="1" applyFill="1" applyBorder="1" applyAlignment="1" applyProtection="1">
      <alignment horizontal="left" vertical="center" wrapText="1" indent="6"/>
      <protection/>
    </xf>
    <xf numFmtId="164" fontId="8" fillId="0" borderId="20" xfId="54" applyNumberFormat="1" applyFont="1" applyFill="1" applyBorder="1" applyAlignment="1" applyProtection="1">
      <alignment horizontal="left" vertical="center" wrapText="1" indent="3"/>
      <protection/>
    </xf>
    <xf numFmtId="0" fontId="1" fillId="0" borderId="0" xfId="54">
      <alignment/>
      <protection/>
    </xf>
    <xf numFmtId="164" fontId="9" fillId="0" borderId="27" xfId="54" applyNumberFormat="1" applyFont="1" applyFill="1" applyBorder="1" applyAlignment="1" applyProtection="1">
      <alignment horizontal="left" vertical="center" wrapText="1" indent="1"/>
      <protection/>
    </xf>
    <xf numFmtId="164" fontId="9" fillId="0" borderId="17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20" xfId="54" applyNumberFormat="1" applyFont="1" applyFill="1" applyBorder="1" applyAlignment="1" applyProtection="1">
      <alignment horizontal="left" vertical="center" wrapText="1" indent="2"/>
      <protection/>
    </xf>
    <xf numFmtId="164" fontId="8" fillId="0" borderId="18" xfId="54" applyNumberFormat="1" applyFont="1" applyFill="1" applyBorder="1" applyAlignment="1" applyProtection="1">
      <alignment horizontal="left" vertical="center" wrapText="1" indent="2"/>
      <protection/>
    </xf>
    <xf numFmtId="164" fontId="9" fillId="0" borderId="18" xfId="54" applyNumberFormat="1" applyFont="1" applyFill="1" applyBorder="1" applyAlignment="1" applyProtection="1">
      <alignment horizontal="left" vertical="center" wrapText="1" indent="1"/>
      <protection/>
    </xf>
    <xf numFmtId="164" fontId="8" fillId="0" borderId="16" xfId="54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6" xfId="54" applyNumberFormat="1" applyFont="1" applyFill="1" applyBorder="1" applyAlignment="1" applyProtection="1">
      <alignment horizontal="left" vertical="center" wrapText="1" indent="2"/>
      <protection/>
    </xf>
    <xf numFmtId="164" fontId="8" fillId="0" borderId="23" xfId="54" applyNumberFormat="1" applyFont="1" applyFill="1" applyBorder="1" applyAlignment="1" applyProtection="1">
      <alignment horizontal="left" vertical="center" wrapText="1" indent="2"/>
      <protection/>
    </xf>
    <xf numFmtId="164" fontId="6" fillId="0" borderId="12" xfId="54" applyNumberFormat="1" applyFont="1" applyFill="1" applyBorder="1" applyAlignment="1" applyProtection="1">
      <alignment horizontal="center" vertical="center" wrapText="1"/>
      <protection/>
    </xf>
    <xf numFmtId="164" fontId="2" fillId="0" borderId="0" xfId="54" applyNumberFormat="1" applyFont="1" applyFill="1" applyBorder="1" applyAlignment="1" applyProtection="1">
      <alignment horizontal="center" vertical="center" wrapText="1"/>
      <protection/>
    </xf>
    <xf numFmtId="164" fontId="8" fillId="0" borderId="29" xfId="5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2" xfId="54" applyNumberFormat="1" applyFont="1" applyFill="1" applyBorder="1" applyAlignment="1" applyProtection="1">
      <alignment horizontal="right" vertical="center" wrapText="1" indent="1"/>
      <protection/>
    </xf>
    <xf numFmtId="164" fontId="5" fillId="0" borderId="31" xfId="54" applyNumberFormat="1" applyFont="1" applyFill="1" applyBorder="1" applyAlignment="1" applyProtection="1">
      <alignment horizontal="center" vertical="center" wrapText="1"/>
      <protection/>
    </xf>
    <xf numFmtId="164" fontId="5" fillId="0" borderId="32" xfId="54" applyNumberFormat="1" applyFont="1" applyFill="1" applyBorder="1" applyAlignment="1" applyProtection="1">
      <alignment horizontal="center" vertical="center" wrapText="1"/>
      <protection/>
    </xf>
    <xf numFmtId="164" fontId="5" fillId="0" borderId="33" xfId="54" applyNumberFormat="1" applyFont="1" applyFill="1" applyBorder="1" applyAlignment="1" applyProtection="1">
      <alignment horizontal="center" vertical="center" wrapText="1"/>
      <protection/>
    </xf>
    <xf numFmtId="164" fontId="5" fillId="0" borderId="34" xfId="54" applyNumberFormat="1" applyFont="1" applyFill="1" applyBorder="1" applyAlignment="1" applyProtection="1">
      <alignment horizontal="center" vertical="center" wrapText="1"/>
      <protection/>
    </xf>
    <xf numFmtId="164" fontId="7" fillId="0" borderId="35" xfId="54" applyNumberFormat="1" applyFont="1" applyFill="1" applyBorder="1" applyAlignment="1" applyProtection="1">
      <alignment horizontal="center" vertical="center" wrapText="1"/>
      <protection/>
    </xf>
    <xf numFmtId="16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54" applyNumberFormat="1" applyFont="1" applyFill="1" applyBorder="1" applyAlignment="1" applyProtection="1">
      <alignment horizontal="right" vertical="center" wrapText="1" indent="1"/>
      <protection/>
    </xf>
    <xf numFmtId="164" fontId="9" fillId="0" borderId="39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54" applyNumberFormat="1" applyFont="1" applyFill="1" applyBorder="1" applyAlignment="1" applyProtection="1">
      <alignment horizontal="right" vertical="center" wrapText="1" indent="1"/>
      <protection/>
    </xf>
    <xf numFmtId="164" fontId="9" fillId="0" borderId="29" xfId="54" applyNumberFormat="1" applyFont="1" applyFill="1" applyBorder="1" applyAlignment="1" applyProtection="1">
      <alignment horizontal="right" vertical="center" wrapText="1" indent="1"/>
      <protection/>
    </xf>
    <xf numFmtId="164" fontId="9" fillId="0" borderId="36" xfId="54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4" applyNumberFormat="1" applyFont="1" applyFill="1" applyBorder="1" applyAlignment="1" applyProtection="1">
      <alignment horizontal="center" vertical="center" wrapText="1"/>
      <protection/>
    </xf>
    <xf numFmtId="164" fontId="3" fillId="0" borderId="0" xfId="54" applyNumberFormat="1" applyFont="1" applyFill="1" applyBorder="1" applyAlignment="1" applyProtection="1">
      <alignment horizontal="center" textRotation="180" wrapText="1"/>
      <protection/>
    </xf>
    <xf numFmtId="164" fontId="5" fillId="0" borderId="40" xfId="54" applyNumberFormat="1" applyFont="1" applyFill="1" applyBorder="1" applyAlignment="1" applyProtection="1">
      <alignment horizontal="center" vertical="center" wrapText="1"/>
      <protection/>
    </xf>
    <xf numFmtId="164" fontId="5" fillId="0" borderId="10" xfId="54" applyNumberFormat="1" applyFont="1" applyFill="1" applyBorder="1" applyAlignment="1" applyProtection="1">
      <alignment horizontal="center" vertical="center" wrapText="1"/>
      <protection/>
    </xf>
    <xf numFmtId="164" fontId="5" fillId="0" borderId="41" xfId="54" applyNumberFormat="1" applyFont="1" applyFill="1" applyBorder="1" applyAlignment="1" applyProtection="1">
      <alignment horizontal="center" vertical="center" wrapText="1"/>
      <protection/>
    </xf>
    <xf numFmtId="164" fontId="5" fillId="0" borderId="42" xfId="54" applyNumberFormat="1" applyFont="1" applyFill="1" applyBorder="1" applyAlignment="1" applyProtection="1">
      <alignment horizontal="center" vertical="center" wrapText="1"/>
      <protection/>
    </xf>
    <xf numFmtId="164" fontId="5" fillId="0" borderId="43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ezőkomárom_2014_ktv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130" zoomScaleNormal="130" zoomScalePageLayoutView="0" workbookViewId="0" topLeftCell="A8">
      <selection activeCell="L22" sqref="L22"/>
    </sheetView>
  </sheetViews>
  <sheetFormatPr defaultColWidth="8.00390625" defaultRowHeight="12.75"/>
  <cols>
    <col min="1" max="1" width="5.8515625" style="1" customWidth="1"/>
    <col min="2" max="2" width="46.140625" style="2" customWidth="1"/>
    <col min="3" max="3" width="11.00390625" style="1" customWidth="1"/>
    <col min="4" max="4" width="12.57421875" style="1" bestFit="1" customWidth="1"/>
    <col min="5" max="5" width="12.28125" style="1" customWidth="1"/>
    <col min="6" max="6" width="44.28125" style="1" customWidth="1"/>
    <col min="7" max="7" width="10.57421875" style="1" customWidth="1"/>
    <col min="8" max="8" width="14.00390625" style="1" customWidth="1"/>
    <col min="9" max="9" width="12.8515625" style="1" customWidth="1"/>
    <col min="10" max="10" width="4.140625" style="1" customWidth="1"/>
    <col min="11" max="16384" width="8.00390625" style="1" customWidth="1"/>
  </cols>
  <sheetData>
    <row r="1" spans="2:10" ht="39.75" customHeight="1">
      <c r="B1" s="73" t="s">
        <v>0</v>
      </c>
      <c r="C1" s="73"/>
      <c r="D1" s="73"/>
      <c r="E1" s="73"/>
      <c r="F1" s="73"/>
      <c r="G1" s="73"/>
      <c r="H1" s="73"/>
      <c r="I1" s="54"/>
      <c r="J1" s="74"/>
    </row>
    <row r="2" spans="8:10" ht="14.25" thickBot="1">
      <c r="H2" s="3"/>
      <c r="I2" s="3" t="s">
        <v>1</v>
      </c>
      <c r="J2" s="74"/>
    </row>
    <row r="3" spans="1:10" ht="18" customHeight="1" thickBot="1">
      <c r="A3" s="75" t="s">
        <v>2</v>
      </c>
      <c r="B3" s="77" t="s">
        <v>3</v>
      </c>
      <c r="C3" s="78"/>
      <c r="D3" s="78"/>
      <c r="E3" s="79"/>
      <c r="F3" s="77" t="s">
        <v>4</v>
      </c>
      <c r="G3" s="78"/>
      <c r="H3" s="78"/>
      <c r="I3" s="79"/>
      <c r="J3" s="74"/>
    </row>
    <row r="4" spans="1:10" s="4" customFormat="1" ht="35.25" customHeight="1" thickBot="1">
      <c r="A4" s="76"/>
      <c r="B4" s="59" t="s">
        <v>5</v>
      </c>
      <c r="C4" s="60" t="s">
        <v>6</v>
      </c>
      <c r="D4" s="60" t="s">
        <v>7</v>
      </c>
      <c r="E4" s="61" t="s">
        <v>145</v>
      </c>
      <c r="F4" s="59" t="s">
        <v>5</v>
      </c>
      <c r="G4" s="60" t="s">
        <v>6</v>
      </c>
      <c r="H4" s="60" t="s">
        <v>7</v>
      </c>
      <c r="I4" s="62" t="s">
        <v>145</v>
      </c>
      <c r="J4" s="74"/>
    </row>
    <row r="5" spans="1:10" s="10" customFormat="1" ht="12" customHeight="1" thickBot="1">
      <c r="A5" s="5" t="s">
        <v>8</v>
      </c>
      <c r="B5" s="6" t="s">
        <v>9</v>
      </c>
      <c r="C5" s="7" t="s">
        <v>10</v>
      </c>
      <c r="D5" s="8" t="s">
        <v>11</v>
      </c>
      <c r="E5" s="8" t="s">
        <v>12</v>
      </c>
      <c r="F5" s="6" t="s">
        <v>13</v>
      </c>
      <c r="G5" s="7" t="s">
        <v>14</v>
      </c>
      <c r="H5" s="9" t="s">
        <v>146</v>
      </c>
      <c r="I5" s="63" t="s">
        <v>147</v>
      </c>
      <c r="J5" s="74"/>
    </row>
    <row r="6" spans="1:10" ht="12.75" customHeight="1">
      <c r="A6" s="11" t="s">
        <v>15</v>
      </c>
      <c r="B6" s="12" t="s">
        <v>16</v>
      </c>
      <c r="C6" s="13"/>
      <c r="D6" s="13">
        <v>12900000</v>
      </c>
      <c r="E6" s="55">
        <v>18885000</v>
      </c>
      <c r="F6" s="12" t="s">
        <v>17</v>
      </c>
      <c r="G6" s="14" t="s">
        <v>18</v>
      </c>
      <c r="H6" s="13">
        <v>70287000</v>
      </c>
      <c r="I6" s="64">
        <v>75838280</v>
      </c>
      <c r="J6" s="74"/>
    </row>
    <row r="7" spans="1:10" ht="12.75" customHeight="1">
      <c r="A7" s="15" t="s">
        <v>19</v>
      </c>
      <c r="B7" s="16" t="s">
        <v>20</v>
      </c>
      <c r="C7" s="17"/>
      <c r="D7" s="17">
        <v>10924000</v>
      </c>
      <c r="E7" s="22">
        <v>15489422</v>
      </c>
      <c r="F7" s="16" t="s">
        <v>21</v>
      </c>
      <c r="G7" s="14" t="s">
        <v>22</v>
      </c>
      <c r="H7" s="17">
        <v>10301000</v>
      </c>
      <c r="I7" s="65">
        <v>10579373</v>
      </c>
      <c r="J7" s="74"/>
    </row>
    <row r="8" spans="1:10" ht="12.75" customHeight="1">
      <c r="A8" s="15" t="s">
        <v>23</v>
      </c>
      <c r="B8" s="16" t="s">
        <v>24</v>
      </c>
      <c r="C8" s="17"/>
      <c r="D8" s="17">
        <v>1400000</v>
      </c>
      <c r="E8" s="22">
        <v>1400000</v>
      </c>
      <c r="F8" s="16" t="s">
        <v>25</v>
      </c>
      <c r="G8" s="14" t="s">
        <v>26</v>
      </c>
      <c r="H8" s="17">
        <v>64991725</v>
      </c>
      <c r="I8" s="65">
        <v>66476888</v>
      </c>
      <c r="J8" s="74"/>
    </row>
    <row r="9" spans="1:10" ht="12.75" customHeight="1">
      <c r="A9" s="15" t="s">
        <v>27</v>
      </c>
      <c r="B9" s="18" t="s">
        <v>28</v>
      </c>
      <c r="C9" s="17"/>
      <c r="D9" s="17">
        <v>70396472</v>
      </c>
      <c r="E9" s="22">
        <v>75154220</v>
      </c>
      <c r="F9" s="16" t="s">
        <v>29</v>
      </c>
      <c r="G9" s="14" t="s">
        <v>30</v>
      </c>
      <c r="H9" s="17">
        <v>2936500</v>
      </c>
      <c r="I9" s="65">
        <v>2936500</v>
      </c>
      <c r="J9" s="74"/>
    </row>
    <row r="10" spans="1:10" ht="12.75" customHeight="1">
      <c r="A10" s="15" t="s">
        <v>31</v>
      </c>
      <c r="B10" s="16" t="s">
        <v>32</v>
      </c>
      <c r="C10" s="17"/>
      <c r="D10" s="17">
        <v>71084800</v>
      </c>
      <c r="E10" s="22">
        <v>82541900</v>
      </c>
      <c r="F10" s="16" t="s">
        <v>33</v>
      </c>
      <c r="G10" s="14" t="s">
        <v>34</v>
      </c>
      <c r="H10" s="17">
        <v>23219468</v>
      </c>
      <c r="I10" s="65">
        <v>29261848</v>
      </c>
      <c r="J10" s="74"/>
    </row>
    <row r="11" spans="1:10" ht="12.75" customHeight="1">
      <c r="A11" s="15" t="s">
        <v>35</v>
      </c>
      <c r="B11" s="16" t="s">
        <v>36</v>
      </c>
      <c r="C11" s="17"/>
      <c r="D11" s="17"/>
      <c r="E11" s="22"/>
      <c r="F11" s="16" t="s">
        <v>37</v>
      </c>
      <c r="G11" s="14" t="s">
        <v>38</v>
      </c>
      <c r="H11" s="17">
        <v>2201800</v>
      </c>
      <c r="I11" s="65">
        <v>19820253</v>
      </c>
      <c r="J11" s="74"/>
    </row>
    <row r="12" spans="1:10" ht="12.75" customHeight="1">
      <c r="A12" s="15" t="s">
        <v>39</v>
      </c>
      <c r="B12" s="16" t="s">
        <v>40</v>
      </c>
      <c r="C12" s="17" t="s">
        <v>41</v>
      </c>
      <c r="D12" s="17"/>
      <c r="E12" s="22">
        <v>120000</v>
      </c>
      <c r="F12" s="16" t="s">
        <v>42</v>
      </c>
      <c r="G12" s="19"/>
      <c r="H12" s="17"/>
      <c r="I12" s="65">
        <v>5900000</v>
      </c>
      <c r="J12" s="74"/>
    </row>
    <row r="13" spans="1:10" ht="12.75" customHeight="1">
      <c r="A13" s="15" t="s">
        <v>43</v>
      </c>
      <c r="B13" s="16" t="s">
        <v>44</v>
      </c>
      <c r="C13" s="17"/>
      <c r="D13" s="17"/>
      <c r="E13" s="22">
        <v>7000000</v>
      </c>
      <c r="F13" s="20"/>
      <c r="G13" s="17"/>
      <c r="H13" s="17"/>
      <c r="I13" s="65"/>
      <c r="J13" s="74"/>
    </row>
    <row r="14" spans="1:10" ht="12.75" customHeight="1">
      <c r="A14" s="15" t="s">
        <v>45</v>
      </c>
      <c r="B14" s="21" t="s">
        <v>46</v>
      </c>
      <c r="C14" s="17"/>
      <c r="D14" s="17"/>
      <c r="E14" s="22"/>
      <c r="F14" s="20"/>
      <c r="G14" s="17"/>
      <c r="H14" s="17"/>
      <c r="I14" s="65"/>
      <c r="J14" s="74"/>
    </row>
    <row r="15" spans="1:10" ht="12.75" customHeight="1">
      <c r="A15" s="15" t="s">
        <v>47</v>
      </c>
      <c r="B15" s="20"/>
      <c r="C15" s="17"/>
      <c r="D15" s="22"/>
      <c r="E15" s="22"/>
      <c r="F15" s="20"/>
      <c r="G15" s="17"/>
      <c r="H15" s="17"/>
      <c r="I15" s="65"/>
      <c r="J15" s="74"/>
    </row>
    <row r="16" spans="1:10" ht="12.75" customHeight="1">
      <c r="A16" s="15" t="s">
        <v>48</v>
      </c>
      <c r="B16" s="20"/>
      <c r="C16" s="17"/>
      <c r="D16" s="22"/>
      <c r="E16" s="22"/>
      <c r="F16" s="20"/>
      <c r="G16" s="17"/>
      <c r="H16" s="17"/>
      <c r="I16" s="65"/>
      <c r="J16" s="74"/>
    </row>
    <row r="17" spans="1:10" ht="12.75" customHeight="1" thickBot="1">
      <c r="A17" s="15" t="s">
        <v>49</v>
      </c>
      <c r="B17" s="23"/>
      <c r="C17" s="24"/>
      <c r="D17" s="25"/>
      <c r="E17" s="25"/>
      <c r="F17" s="20"/>
      <c r="G17" s="24"/>
      <c r="H17" s="17"/>
      <c r="I17" s="66"/>
      <c r="J17" s="74"/>
    </row>
    <row r="18" spans="1:10" ht="15.75" customHeight="1" thickBot="1">
      <c r="A18" s="26" t="s">
        <v>50</v>
      </c>
      <c r="B18" s="27" t="s">
        <v>51</v>
      </c>
      <c r="C18" s="28"/>
      <c r="D18" s="28">
        <f>SUM(D6:D17)</f>
        <v>166705272</v>
      </c>
      <c r="E18" s="28">
        <f>SUM(E6:E17)</f>
        <v>200590542</v>
      </c>
      <c r="F18" s="27" t="s">
        <v>52</v>
      </c>
      <c r="G18" s="28">
        <f>SUM(G6:G17)</f>
        <v>0</v>
      </c>
      <c r="H18" s="29">
        <f>SUM(H6:H17)</f>
        <v>173937493</v>
      </c>
      <c r="I18" s="29">
        <f>SUM(I6:I17)</f>
        <v>210813142</v>
      </c>
      <c r="J18" s="74"/>
    </row>
    <row r="19" spans="1:10" ht="12.75" customHeight="1">
      <c r="A19" s="30" t="s">
        <v>53</v>
      </c>
      <c r="B19" s="31" t="s">
        <v>54</v>
      </c>
      <c r="C19" s="32"/>
      <c r="D19" s="32">
        <f>+D20+D21+D22+D23</f>
        <v>24785800</v>
      </c>
      <c r="E19" s="32">
        <f>+E20+E21+E22+E23</f>
        <v>34104939</v>
      </c>
      <c r="F19" s="16" t="s">
        <v>55</v>
      </c>
      <c r="G19" s="33"/>
      <c r="H19" s="17"/>
      <c r="I19" s="68"/>
      <c r="J19" s="74"/>
    </row>
    <row r="20" spans="1:10" ht="12.75" customHeight="1">
      <c r="A20" s="15" t="s">
        <v>56</v>
      </c>
      <c r="B20" s="16" t="s">
        <v>57</v>
      </c>
      <c r="C20" s="17" t="s">
        <v>58</v>
      </c>
      <c r="D20" s="17">
        <v>24785800</v>
      </c>
      <c r="E20" s="22">
        <v>34104939</v>
      </c>
      <c r="F20" s="16" t="s">
        <v>59</v>
      </c>
      <c r="G20" s="17"/>
      <c r="H20" s="17"/>
      <c r="I20" s="65"/>
      <c r="J20" s="74"/>
    </row>
    <row r="21" spans="1:10" ht="12.75" customHeight="1">
      <c r="A21" s="15" t="s">
        <v>60</v>
      </c>
      <c r="B21" s="16" t="s">
        <v>61</v>
      </c>
      <c r="C21" s="17"/>
      <c r="D21" s="17"/>
      <c r="E21" s="22"/>
      <c r="F21" s="16" t="s">
        <v>62</v>
      </c>
      <c r="G21" s="17"/>
      <c r="H21" s="17"/>
      <c r="I21" s="65"/>
      <c r="J21" s="74"/>
    </row>
    <row r="22" spans="1:10" ht="12.75" customHeight="1">
      <c r="A22" s="15" t="s">
        <v>63</v>
      </c>
      <c r="B22" s="16" t="s">
        <v>64</v>
      </c>
      <c r="C22" s="17"/>
      <c r="D22" s="17"/>
      <c r="E22" s="22"/>
      <c r="F22" s="16" t="s">
        <v>65</v>
      </c>
      <c r="G22" s="17"/>
      <c r="H22" s="17"/>
      <c r="I22" s="65"/>
      <c r="J22" s="74"/>
    </row>
    <row r="23" spans="1:10" ht="12.75" customHeight="1">
      <c r="A23" s="15" t="s">
        <v>66</v>
      </c>
      <c r="B23" s="16" t="s">
        <v>67</v>
      </c>
      <c r="C23" s="17"/>
      <c r="D23" s="17"/>
      <c r="E23" s="57"/>
      <c r="F23" s="31" t="s">
        <v>68</v>
      </c>
      <c r="G23" s="17"/>
      <c r="H23" s="17"/>
      <c r="I23" s="69"/>
      <c r="J23" s="74"/>
    </row>
    <row r="24" spans="1:10" ht="12.75" customHeight="1">
      <c r="A24" s="15" t="s">
        <v>69</v>
      </c>
      <c r="B24" s="16" t="s">
        <v>70</v>
      </c>
      <c r="C24" s="34">
        <f>+C25+C26</f>
        <v>0</v>
      </c>
      <c r="D24" s="34">
        <f>+D25+D26</f>
        <v>0</v>
      </c>
      <c r="E24" s="58"/>
      <c r="F24" s="16" t="s">
        <v>71</v>
      </c>
      <c r="G24" s="17"/>
      <c r="H24" s="17"/>
      <c r="I24" s="70"/>
      <c r="J24" s="74"/>
    </row>
    <row r="25" spans="1:10" ht="12.75" customHeight="1">
      <c r="A25" s="30" t="s">
        <v>72</v>
      </c>
      <c r="B25" s="31" t="s">
        <v>73</v>
      </c>
      <c r="C25" s="33"/>
      <c r="D25" s="33"/>
      <c r="E25" s="57"/>
      <c r="F25" s="12" t="s">
        <v>74</v>
      </c>
      <c r="G25" s="33"/>
      <c r="H25" s="17">
        <v>2498111</v>
      </c>
      <c r="I25" s="69">
        <v>2498111</v>
      </c>
      <c r="J25" s="74"/>
    </row>
    <row r="26" spans="1:10" ht="12.75" customHeight="1" thickBot="1">
      <c r="A26" s="15" t="s">
        <v>75</v>
      </c>
      <c r="B26" s="16" t="s">
        <v>76</v>
      </c>
      <c r="C26" s="17"/>
      <c r="D26" s="17"/>
      <c r="E26" s="22"/>
      <c r="F26" s="20"/>
      <c r="G26" s="17"/>
      <c r="H26" s="17"/>
      <c r="I26" s="65"/>
      <c r="J26" s="74"/>
    </row>
    <row r="27" spans="1:10" ht="15.75" customHeight="1" thickBot="1">
      <c r="A27" s="26" t="s">
        <v>77</v>
      </c>
      <c r="B27" s="27" t="s">
        <v>78</v>
      </c>
      <c r="C27" s="28">
        <f>+C19+C24</f>
        <v>0</v>
      </c>
      <c r="D27" s="28">
        <f>+D19+D24</f>
        <v>24785800</v>
      </c>
      <c r="E27" s="28">
        <f>+E19+E24</f>
        <v>34104939</v>
      </c>
      <c r="F27" s="27" t="s">
        <v>79</v>
      </c>
      <c r="G27" s="28">
        <f>SUM(G19:G26)</f>
        <v>0</v>
      </c>
      <c r="H27" s="28">
        <f>SUM(H19:H26)</f>
        <v>2498111</v>
      </c>
      <c r="I27" s="28">
        <f>SUM(I19:I26)</f>
        <v>2498111</v>
      </c>
      <c r="J27" s="74"/>
    </row>
    <row r="28" spans="1:10" ht="18" customHeight="1" thickBot="1">
      <c r="A28" s="26" t="s">
        <v>80</v>
      </c>
      <c r="B28" s="35" t="s">
        <v>81</v>
      </c>
      <c r="C28" s="28">
        <f>+C18+C27</f>
        <v>0</v>
      </c>
      <c r="D28" s="28">
        <f>+D18+D27</f>
        <v>191491072</v>
      </c>
      <c r="E28" s="28">
        <f>+E18+E27</f>
        <v>234695481</v>
      </c>
      <c r="F28" s="35" t="s">
        <v>82</v>
      </c>
      <c r="G28" s="28">
        <f>+G18+G27</f>
        <v>0</v>
      </c>
      <c r="H28" s="28">
        <f>+H18+H27</f>
        <v>176435604</v>
      </c>
      <c r="I28" s="28">
        <f>+I18+I27</f>
        <v>213311253</v>
      </c>
      <c r="J28" s="74"/>
    </row>
    <row r="29" spans="1:10" ht="18" customHeight="1" thickBot="1">
      <c r="A29" s="26" t="s">
        <v>83</v>
      </c>
      <c r="B29" s="27" t="s">
        <v>84</v>
      </c>
      <c r="C29" s="36"/>
      <c r="D29" s="36"/>
      <c r="E29" s="36"/>
      <c r="F29" s="27" t="s">
        <v>85</v>
      </c>
      <c r="G29" s="36"/>
      <c r="H29" s="36"/>
      <c r="I29" s="36"/>
      <c r="J29" s="74"/>
    </row>
    <row r="30" spans="1:10" ht="13.5" thickBot="1">
      <c r="A30" s="26" t="s">
        <v>86</v>
      </c>
      <c r="B30" s="38" t="s">
        <v>87</v>
      </c>
      <c r="C30" s="39">
        <f>+C28+C29</f>
        <v>0</v>
      </c>
      <c r="D30" s="39">
        <f>+D28+D29</f>
        <v>191491072</v>
      </c>
      <c r="E30" s="39">
        <f>+E28+E29</f>
        <v>234695481</v>
      </c>
      <c r="F30" s="38" t="s">
        <v>88</v>
      </c>
      <c r="G30" s="39">
        <f>+G28+G29</f>
        <v>0</v>
      </c>
      <c r="H30" s="39">
        <f>+H28+H29</f>
        <v>176435604</v>
      </c>
      <c r="I30" s="39">
        <f>+I28+I29</f>
        <v>213311253</v>
      </c>
      <c r="J30" s="74"/>
    </row>
    <row r="31" spans="1:10" ht="13.5" thickBot="1">
      <c r="A31" s="26" t="s">
        <v>89</v>
      </c>
      <c r="B31" s="38" t="s">
        <v>90</v>
      </c>
      <c r="C31" s="39" t="str">
        <f>IF(C18-G18&lt;0,G18-C18,"-")</f>
        <v>-</v>
      </c>
      <c r="D31" s="39">
        <f>IF(D18-H18&lt;0,H18-D18,"-")</f>
        <v>7232221</v>
      </c>
      <c r="E31" s="39">
        <f>IF(E18-I18&lt;0,I18-E18,"-")</f>
        <v>10222600</v>
      </c>
      <c r="F31" s="38" t="s">
        <v>91</v>
      </c>
      <c r="G31" s="39" t="str">
        <f>IF(C18-G18&gt;0,C18-G18,"-")</f>
        <v>-</v>
      </c>
      <c r="H31" s="39" t="str">
        <f>IF(D18-H18&gt;0,D18-H18,"-")</f>
        <v>-</v>
      </c>
      <c r="I31" s="39" t="str">
        <f>IF(E18-I18&gt;0,E18-I18,"-")</f>
        <v>-</v>
      </c>
      <c r="J31" s="74"/>
    </row>
    <row r="32" spans="1:10" ht="13.5" thickBot="1">
      <c r="A32" s="26" t="s">
        <v>92</v>
      </c>
      <c r="B32" s="38" t="s">
        <v>93</v>
      </c>
      <c r="C32" s="39" t="str">
        <f>IF(C18+C19-G28&lt;0,G28-(C18+C19),"-")</f>
        <v>-</v>
      </c>
      <c r="D32" s="39" t="str">
        <f>IF(D18+D19-H28&lt;0,H28-(D18+D19),"-")</f>
        <v>-</v>
      </c>
      <c r="E32" s="39" t="str">
        <f>IF(E18+E19-I28&lt;0,I28-(E18+E19),"-")</f>
        <v>-</v>
      </c>
      <c r="F32" s="38" t="s">
        <v>94</v>
      </c>
      <c r="G32" s="39" t="str">
        <f>IF(C18+C19-G28&gt;0,C18+C19-G28,"-")</f>
        <v>-</v>
      </c>
      <c r="H32" s="39">
        <f>IF(D18+D19-H28&gt;0,D18+D19-H28,"-")</f>
        <v>15055468</v>
      </c>
      <c r="I32" s="39">
        <f>IF(E18+E19-I28&gt;0,E18+E19-I28,"-")</f>
        <v>21384228</v>
      </c>
      <c r="J32" s="74"/>
    </row>
  </sheetData>
  <sheetProtection selectLockedCells="1" selectUnlockedCells="1"/>
  <mergeCells count="5">
    <mergeCell ref="B1:H1"/>
    <mergeCell ref="J1:J32"/>
    <mergeCell ref="A3:A4"/>
    <mergeCell ref="B3:E3"/>
    <mergeCell ref="F3:I3"/>
  </mergeCells>
  <printOptions horizontalCentered="1"/>
  <pageMargins left="0.31496062992125984" right="0.4724409448818898" top="0.9055118110236221" bottom="0.5118110236220472" header="0.6692913385826772" footer="0.5118110236220472"/>
  <pageSetup horizontalDpi="300" verticalDpi="300" orientation="landscape" paperSize="9" scale="82" r:id="rId1"/>
  <headerFooter>
    <oddHeader>&amp;R&amp;11 4.1. melléklet
a 7/2018. (VIII. 31.)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10" zoomScaleNormal="110" zoomScalePageLayoutView="0" workbookViewId="0" topLeftCell="A11">
      <selection activeCell="M20" sqref="M20"/>
    </sheetView>
  </sheetViews>
  <sheetFormatPr defaultColWidth="8.00390625" defaultRowHeight="12.75"/>
  <cols>
    <col min="1" max="1" width="5.8515625" style="1" customWidth="1"/>
    <col min="2" max="2" width="47.28125" style="2" customWidth="1"/>
    <col min="3" max="3" width="12.00390625" style="1" customWidth="1"/>
    <col min="4" max="4" width="10.8515625" style="1" customWidth="1"/>
    <col min="5" max="5" width="11.28125" style="1" bestFit="1" customWidth="1"/>
    <col min="6" max="6" width="47.28125" style="1" customWidth="1"/>
    <col min="7" max="9" width="14.00390625" style="1" customWidth="1"/>
    <col min="10" max="10" width="4.140625" style="1" customWidth="1"/>
    <col min="11" max="16384" width="8.00390625" style="1" customWidth="1"/>
  </cols>
  <sheetData>
    <row r="1" spans="2:10" ht="31.5" customHeight="1">
      <c r="B1" s="73" t="s">
        <v>95</v>
      </c>
      <c r="C1" s="73"/>
      <c r="D1" s="73"/>
      <c r="E1" s="73"/>
      <c r="F1" s="73"/>
      <c r="G1" s="41"/>
      <c r="H1" s="41"/>
      <c r="I1" s="41"/>
      <c r="J1" s="74"/>
    </row>
    <row r="2" spans="8:10" ht="14.25" thickBot="1">
      <c r="H2" s="3"/>
      <c r="I2" s="3" t="s">
        <v>96</v>
      </c>
      <c r="J2" s="74"/>
    </row>
    <row r="3" spans="1:10" ht="13.5" customHeight="1" thickBot="1">
      <c r="A3" s="75"/>
      <c r="B3" s="77" t="s">
        <v>3</v>
      </c>
      <c r="C3" s="78"/>
      <c r="D3" s="78"/>
      <c r="E3" s="79"/>
      <c r="F3" s="77" t="s">
        <v>4</v>
      </c>
      <c r="G3" s="78"/>
      <c r="H3" s="78"/>
      <c r="I3" s="79"/>
      <c r="J3" s="74"/>
    </row>
    <row r="4" spans="1:10" s="4" customFormat="1" ht="24.75" thickBot="1">
      <c r="A4" s="76"/>
      <c r="B4" s="59" t="s">
        <v>5</v>
      </c>
      <c r="C4" s="60" t="s">
        <v>6</v>
      </c>
      <c r="D4" s="60" t="s">
        <v>7</v>
      </c>
      <c r="E4" s="61" t="s">
        <v>145</v>
      </c>
      <c r="F4" s="59" t="s">
        <v>5</v>
      </c>
      <c r="G4" s="60" t="s">
        <v>6</v>
      </c>
      <c r="H4" s="60" t="s">
        <v>7</v>
      </c>
      <c r="I4" s="62" t="s">
        <v>145</v>
      </c>
      <c r="J4" s="74"/>
    </row>
    <row r="5" spans="1:10" s="4" customFormat="1" ht="13.5" thickBot="1">
      <c r="A5" s="5" t="s">
        <v>8</v>
      </c>
      <c r="B5" s="6" t="s">
        <v>9</v>
      </c>
      <c r="C5" s="7" t="s">
        <v>10</v>
      </c>
      <c r="D5" s="8" t="s">
        <v>11</v>
      </c>
      <c r="E5" s="8" t="s">
        <v>12</v>
      </c>
      <c r="F5" s="6" t="s">
        <v>13</v>
      </c>
      <c r="G5" s="7" t="s">
        <v>14</v>
      </c>
      <c r="H5" s="9" t="s">
        <v>146</v>
      </c>
      <c r="I5" s="63" t="s">
        <v>147</v>
      </c>
      <c r="J5" s="74"/>
    </row>
    <row r="6" spans="1:10" ht="12.75" customHeight="1">
      <c r="A6" s="11" t="s">
        <v>15</v>
      </c>
      <c r="B6" s="12" t="s">
        <v>97</v>
      </c>
      <c r="C6" s="13"/>
      <c r="D6" s="13"/>
      <c r="E6" s="55"/>
      <c r="F6" s="12" t="s">
        <v>98</v>
      </c>
      <c r="G6" s="13" t="s">
        <v>99</v>
      </c>
      <c r="H6" s="13">
        <v>113064096</v>
      </c>
      <c r="I6" s="64">
        <v>152137973</v>
      </c>
      <c r="J6" s="74"/>
    </row>
    <row r="7" spans="1:10" ht="22.5" customHeight="1">
      <c r="A7" s="15" t="s">
        <v>19</v>
      </c>
      <c r="B7" s="16" t="s">
        <v>100</v>
      </c>
      <c r="C7" s="17"/>
      <c r="D7" s="17"/>
      <c r="E7" s="22"/>
      <c r="F7" s="16" t="s">
        <v>101</v>
      </c>
      <c r="G7" s="17"/>
      <c r="H7" s="17"/>
      <c r="I7" s="65"/>
      <c r="J7" s="74"/>
    </row>
    <row r="8" spans="1:10" ht="12.75" customHeight="1">
      <c r="A8" s="15" t="s">
        <v>23</v>
      </c>
      <c r="B8" s="16" t="s">
        <v>102</v>
      </c>
      <c r="C8" s="17"/>
      <c r="D8" s="17"/>
      <c r="E8" s="22"/>
      <c r="F8" s="16" t="s">
        <v>103</v>
      </c>
      <c r="G8" s="17"/>
      <c r="H8" s="17"/>
      <c r="I8" s="65"/>
      <c r="J8" s="74"/>
    </row>
    <row r="9" spans="1:10" ht="12.75" customHeight="1">
      <c r="A9" s="15" t="s">
        <v>27</v>
      </c>
      <c r="B9" s="16" t="s">
        <v>104</v>
      </c>
      <c r="C9" s="17"/>
      <c r="D9" s="17"/>
      <c r="E9" s="22"/>
      <c r="F9" s="16" t="s">
        <v>105</v>
      </c>
      <c r="G9" s="17"/>
      <c r="H9" s="17"/>
      <c r="I9" s="65"/>
      <c r="J9" s="74"/>
    </row>
    <row r="10" spans="1:10" ht="12.75" customHeight="1">
      <c r="A10" s="15" t="s">
        <v>31</v>
      </c>
      <c r="B10" s="16" t="s">
        <v>106</v>
      </c>
      <c r="C10" s="17"/>
      <c r="D10" s="17"/>
      <c r="E10" s="22"/>
      <c r="F10" s="16" t="s">
        <v>107</v>
      </c>
      <c r="G10" s="17"/>
      <c r="H10" s="17"/>
      <c r="I10" s="65"/>
      <c r="J10" s="74"/>
    </row>
    <row r="11" spans="1:10" ht="12.75" customHeight="1">
      <c r="A11" s="15" t="s">
        <v>35</v>
      </c>
      <c r="B11" s="16" t="s">
        <v>108</v>
      </c>
      <c r="C11" s="17"/>
      <c r="D11" s="17"/>
      <c r="E11" s="22"/>
      <c r="F11" s="42" t="s">
        <v>109</v>
      </c>
      <c r="G11" s="17"/>
      <c r="H11" s="17"/>
      <c r="I11" s="65"/>
      <c r="J11" s="74"/>
    </row>
    <row r="12" spans="1:10" ht="12.75" customHeight="1">
      <c r="A12" s="15" t="s">
        <v>39</v>
      </c>
      <c r="B12" s="16" t="s">
        <v>110</v>
      </c>
      <c r="C12" s="17"/>
      <c r="D12" s="17">
        <v>98008628</v>
      </c>
      <c r="E12" s="22">
        <v>130753745</v>
      </c>
      <c r="F12" s="42" t="s">
        <v>111</v>
      </c>
      <c r="G12" s="17"/>
      <c r="H12" s="17"/>
      <c r="I12" s="65"/>
      <c r="J12" s="74"/>
    </row>
    <row r="13" spans="1:10" ht="12.75" customHeight="1">
      <c r="A13" s="15" t="s">
        <v>43</v>
      </c>
      <c r="B13" s="16" t="s">
        <v>32</v>
      </c>
      <c r="C13" s="17"/>
      <c r="D13" s="17"/>
      <c r="E13" s="22"/>
      <c r="F13" s="42" t="s">
        <v>112</v>
      </c>
      <c r="G13" s="17"/>
      <c r="H13" s="17"/>
      <c r="I13" s="65"/>
      <c r="J13" s="74"/>
    </row>
    <row r="14" spans="1:10" ht="12.75" customHeight="1">
      <c r="A14" s="15" t="s">
        <v>45</v>
      </c>
      <c r="B14" s="43" t="s">
        <v>113</v>
      </c>
      <c r="C14" s="17"/>
      <c r="D14" s="17"/>
      <c r="E14" s="22"/>
      <c r="F14" s="42" t="s">
        <v>114</v>
      </c>
      <c r="G14" s="17"/>
      <c r="H14" s="17"/>
      <c r="I14" s="65"/>
      <c r="J14" s="74"/>
    </row>
    <row r="15" spans="1:10" ht="22.5" customHeight="1">
      <c r="A15" s="15" t="s">
        <v>47</v>
      </c>
      <c r="B15" s="16" t="s">
        <v>115</v>
      </c>
      <c r="C15" s="17"/>
      <c r="D15" s="17"/>
      <c r="E15" s="22"/>
      <c r="F15" s="42"/>
      <c r="G15" s="17"/>
      <c r="H15" s="17"/>
      <c r="I15" s="65"/>
      <c r="J15" s="74"/>
    </row>
    <row r="16" spans="1:10" ht="12.75" customHeight="1">
      <c r="A16" s="15" t="s">
        <v>48</v>
      </c>
      <c r="B16" s="16" t="s">
        <v>116</v>
      </c>
      <c r="C16" s="17"/>
      <c r="D16" s="17"/>
      <c r="E16" s="22"/>
      <c r="F16" s="16" t="s">
        <v>37</v>
      </c>
      <c r="G16" s="17"/>
      <c r="H16" s="17"/>
      <c r="I16" s="65"/>
      <c r="J16" s="74"/>
    </row>
    <row r="17" spans="1:10" ht="12.75" customHeight="1" thickBot="1">
      <c r="A17" s="30" t="s">
        <v>49</v>
      </c>
      <c r="B17" s="31"/>
      <c r="C17" s="33"/>
      <c r="D17" s="33"/>
      <c r="E17" s="57"/>
      <c r="F17" s="31" t="s">
        <v>117</v>
      </c>
      <c r="G17" s="44"/>
      <c r="H17" s="33"/>
      <c r="I17" s="69"/>
      <c r="J17" s="74"/>
    </row>
    <row r="18" spans="1:10" ht="15.75" customHeight="1" thickBot="1">
      <c r="A18" s="26" t="s">
        <v>50</v>
      </c>
      <c r="B18" s="27" t="s">
        <v>118</v>
      </c>
      <c r="C18" s="28">
        <f>+C6+C7+C8+C9+C10+C11+C12+C13+C15+C16+C17</f>
        <v>0</v>
      </c>
      <c r="D18" s="28">
        <f>+D6+D7+D8+D9+D10+D11+D12+D13+D15+D16+D17</f>
        <v>98008628</v>
      </c>
      <c r="E18" s="28">
        <f>+E6+E7+E8+E9+E10+E11+E12+E13+E15+E16+E17</f>
        <v>130753745</v>
      </c>
      <c r="F18" s="27" t="s">
        <v>119</v>
      </c>
      <c r="G18" s="28"/>
      <c r="H18" s="29">
        <f>+H6+H7+H8+H16+H17</f>
        <v>113064096</v>
      </c>
      <c r="I18" s="29">
        <f>+I6+I7+I8+I16+I17</f>
        <v>152137973</v>
      </c>
      <c r="J18" s="74"/>
    </row>
    <row r="19" spans="1:10" ht="12.75" customHeight="1">
      <c r="A19" s="11" t="s">
        <v>53</v>
      </c>
      <c r="B19" s="45" t="s">
        <v>120</v>
      </c>
      <c r="C19" s="46">
        <f>+C20+C21+C22+C23+C24</f>
        <v>0</v>
      </c>
      <c r="D19" s="46">
        <f>+D20+D21+D22+D23+D24</f>
        <v>0</v>
      </c>
      <c r="E19" s="71"/>
      <c r="F19" s="16" t="s">
        <v>55</v>
      </c>
      <c r="G19" s="13"/>
      <c r="H19" s="17"/>
      <c r="I19" s="72"/>
      <c r="J19" s="74"/>
    </row>
    <row r="20" spans="1:10" ht="12.75" customHeight="1">
      <c r="A20" s="15" t="s">
        <v>56</v>
      </c>
      <c r="B20" s="47" t="s">
        <v>121</v>
      </c>
      <c r="C20" s="17"/>
      <c r="D20" s="17"/>
      <c r="E20" s="22"/>
      <c r="F20" s="16" t="s">
        <v>122</v>
      </c>
      <c r="G20" s="17"/>
      <c r="H20" s="17"/>
      <c r="I20" s="65"/>
      <c r="J20" s="74"/>
    </row>
    <row r="21" spans="1:10" ht="12.75" customHeight="1">
      <c r="A21" s="11" t="s">
        <v>60</v>
      </c>
      <c r="B21" s="47" t="s">
        <v>123</v>
      </c>
      <c r="C21" s="17"/>
      <c r="D21" s="17"/>
      <c r="E21" s="22"/>
      <c r="F21" s="16" t="s">
        <v>62</v>
      </c>
      <c r="G21" s="17"/>
      <c r="H21" s="17"/>
      <c r="I21" s="65"/>
      <c r="J21" s="74"/>
    </row>
    <row r="22" spans="1:10" ht="12.75" customHeight="1">
      <c r="A22" s="15" t="s">
        <v>63</v>
      </c>
      <c r="B22" s="47" t="s">
        <v>124</v>
      </c>
      <c r="C22" s="17"/>
      <c r="D22" s="17"/>
      <c r="E22" s="22"/>
      <c r="F22" s="16" t="s">
        <v>65</v>
      </c>
      <c r="G22" s="17"/>
      <c r="H22" s="17"/>
      <c r="I22" s="65"/>
      <c r="J22" s="74"/>
    </row>
    <row r="23" spans="1:10" ht="12.75" customHeight="1">
      <c r="A23" s="11" t="s">
        <v>66</v>
      </c>
      <c r="B23" s="47" t="s">
        <v>125</v>
      </c>
      <c r="C23" s="17"/>
      <c r="D23" s="17"/>
      <c r="E23" s="57"/>
      <c r="F23" s="31" t="s">
        <v>68</v>
      </c>
      <c r="G23" s="17"/>
      <c r="H23" s="17"/>
      <c r="I23" s="69"/>
      <c r="J23" s="74"/>
    </row>
    <row r="24" spans="1:10" ht="12.75" customHeight="1">
      <c r="A24" s="15" t="s">
        <v>69</v>
      </c>
      <c r="B24" s="48" t="s">
        <v>126</v>
      </c>
      <c r="C24" s="17"/>
      <c r="D24" s="17"/>
      <c r="E24" s="22"/>
      <c r="F24" s="16" t="s">
        <v>127</v>
      </c>
      <c r="G24" s="17"/>
      <c r="H24" s="17"/>
      <c r="I24" s="65"/>
      <c r="J24" s="74"/>
    </row>
    <row r="25" spans="1:10" ht="12.75" customHeight="1">
      <c r="A25" s="11" t="s">
        <v>72</v>
      </c>
      <c r="B25" s="49" t="s">
        <v>128</v>
      </c>
      <c r="C25" s="34">
        <f>+C26+C27+C28+C29+C30</f>
        <v>0</v>
      </c>
      <c r="D25" s="34">
        <f>+D26+D27+D28+D29+D30</f>
        <v>0</v>
      </c>
      <c r="E25" s="71"/>
      <c r="F25" s="12" t="s">
        <v>129</v>
      </c>
      <c r="G25" s="17"/>
      <c r="H25" s="17"/>
      <c r="I25" s="72"/>
      <c r="J25" s="74"/>
    </row>
    <row r="26" spans="1:10" ht="12.75" customHeight="1">
      <c r="A26" s="15" t="s">
        <v>75</v>
      </c>
      <c r="B26" s="48" t="s">
        <v>130</v>
      </c>
      <c r="C26" s="17"/>
      <c r="D26" s="17"/>
      <c r="E26" s="55"/>
      <c r="F26" s="12" t="s">
        <v>131</v>
      </c>
      <c r="G26" s="17"/>
      <c r="H26" s="17"/>
      <c r="I26" s="64"/>
      <c r="J26" s="74"/>
    </row>
    <row r="27" spans="1:10" ht="12.75" customHeight="1">
      <c r="A27" s="11" t="s">
        <v>77</v>
      </c>
      <c r="B27" s="48" t="s">
        <v>132</v>
      </c>
      <c r="C27" s="17"/>
      <c r="D27" s="17"/>
      <c r="E27" s="55"/>
      <c r="F27" s="50"/>
      <c r="G27" s="17"/>
      <c r="H27" s="17"/>
      <c r="I27" s="64"/>
      <c r="J27" s="74"/>
    </row>
    <row r="28" spans="1:10" ht="12.75" customHeight="1">
      <c r="A28" s="15" t="s">
        <v>80</v>
      </c>
      <c r="B28" s="47" t="s">
        <v>133</v>
      </c>
      <c r="C28" s="17"/>
      <c r="D28" s="17"/>
      <c r="E28" s="55"/>
      <c r="F28" s="50"/>
      <c r="G28" s="17"/>
      <c r="H28" s="17"/>
      <c r="I28" s="64"/>
      <c r="J28" s="74"/>
    </row>
    <row r="29" spans="1:10" ht="12.75" customHeight="1">
      <c r="A29" s="11" t="s">
        <v>83</v>
      </c>
      <c r="B29" s="51" t="s">
        <v>134</v>
      </c>
      <c r="C29" s="17"/>
      <c r="D29" s="17"/>
      <c r="E29" s="22"/>
      <c r="F29" s="20"/>
      <c r="G29" s="17"/>
      <c r="H29" s="17"/>
      <c r="I29" s="65"/>
      <c r="J29" s="74"/>
    </row>
    <row r="30" spans="1:10" ht="12.75" customHeight="1" thickBot="1">
      <c r="A30" s="15" t="s">
        <v>86</v>
      </c>
      <c r="B30" s="52" t="s">
        <v>135</v>
      </c>
      <c r="C30" s="17"/>
      <c r="D30" s="17"/>
      <c r="E30" s="55"/>
      <c r="F30" s="50"/>
      <c r="G30" s="17"/>
      <c r="H30" s="17"/>
      <c r="I30" s="64"/>
      <c r="J30" s="74"/>
    </row>
    <row r="31" spans="1:10" ht="21.75" customHeight="1" thickBot="1">
      <c r="A31" s="26" t="s">
        <v>89</v>
      </c>
      <c r="B31" s="27" t="s">
        <v>136</v>
      </c>
      <c r="C31" s="28">
        <f>+C19+C25</f>
        <v>0</v>
      </c>
      <c r="D31" s="28">
        <f>+D19+D25</f>
        <v>0</v>
      </c>
      <c r="E31" s="56"/>
      <c r="F31" s="27"/>
      <c r="G31" s="28">
        <f>SUM(G19:G30)</f>
        <v>0</v>
      </c>
      <c r="H31" s="29">
        <f>SUM(H19:H30)</f>
        <v>0</v>
      </c>
      <c r="I31" s="67"/>
      <c r="J31" s="74"/>
    </row>
    <row r="32" spans="1:10" ht="18" customHeight="1" thickBot="1">
      <c r="A32" s="26" t="s">
        <v>92</v>
      </c>
      <c r="B32" s="35" t="s">
        <v>137</v>
      </c>
      <c r="C32" s="28">
        <f>+C18+C31</f>
        <v>0</v>
      </c>
      <c r="D32" s="28">
        <f>+D18+D31</f>
        <v>98008628</v>
      </c>
      <c r="E32" s="28">
        <f>+E18+E31</f>
        <v>130753745</v>
      </c>
      <c r="F32" s="35" t="s">
        <v>138</v>
      </c>
      <c r="G32" s="28">
        <f>+G18+G31</f>
        <v>0</v>
      </c>
      <c r="H32" s="29">
        <f>+H18+H31</f>
        <v>113064096</v>
      </c>
      <c r="I32" s="29">
        <f>+I18+I31</f>
        <v>152137973</v>
      </c>
      <c r="J32" s="74"/>
    </row>
    <row r="33" spans="1:10" ht="18" customHeight="1" thickBot="1">
      <c r="A33" s="26" t="s">
        <v>139</v>
      </c>
      <c r="B33" s="27" t="s">
        <v>84</v>
      </c>
      <c r="C33" s="36"/>
      <c r="D33" s="36"/>
      <c r="E33" s="36"/>
      <c r="F33" s="27" t="s">
        <v>85</v>
      </c>
      <c r="G33" s="36"/>
      <c r="H33" s="37"/>
      <c r="I33" s="37"/>
      <c r="J33" s="74"/>
    </row>
    <row r="34" spans="1:10" ht="13.5" thickBot="1">
      <c r="A34" s="26" t="s">
        <v>140</v>
      </c>
      <c r="B34" s="38" t="s">
        <v>141</v>
      </c>
      <c r="C34" s="39">
        <f>+C32+C33</f>
        <v>0</v>
      </c>
      <c r="D34" s="53">
        <f>+D32+D33</f>
        <v>98008628</v>
      </c>
      <c r="E34" s="53">
        <f>+E32+E33</f>
        <v>130753745</v>
      </c>
      <c r="F34" s="38" t="s">
        <v>142</v>
      </c>
      <c r="G34" s="39">
        <f>+G32+G33</f>
        <v>0</v>
      </c>
      <c r="H34" s="40">
        <f>+H32+H33</f>
        <v>113064096</v>
      </c>
      <c r="I34" s="40">
        <f>+I32+I33</f>
        <v>152137973</v>
      </c>
      <c r="J34" s="74"/>
    </row>
    <row r="35" spans="1:10" ht="13.5" thickBot="1">
      <c r="A35" s="26" t="s">
        <v>143</v>
      </c>
      <c r="B35" s="38" t="s">
        <v>90</v>
      </c>
      <c r="C35" s="39" t="str">
        <f>IF(C18-G18&lt;0,G18-C18,"-")</f>
        <v>-</v>
      </c>
      <c r="D35" s="53">
        <f>IF(D18-H18&lt;0,H18-D18,"-")</f>
        <v>15055468</v>
      </c>
      <c r="E35" s="53">
        <f>IF(E18-I18&lt;0,I18-E18,"-")</f>
        <v>21384228</v>
      </c>
      <c r="F35" s="38" t="s">
        <v>91</v>
      </c>
      <c r="G35" s="39" t="str">
        <f>IF(C18-G18&gt;0,C18-G18,"-")</f>
        <v>-</v>
      </c>
      <c r="H35" s="40" t="str">
        <f>IF(D18-H18&gt;0,D18-H18,"-")</f>
        <v>-</v>
      </c>
      <c r="I35" s="40" t="str">
        <f>IF(E18-I18&gt;0,E18-I18,"-")</f>
        <v>-</v>
      </c>
      <c r="J35" s="74"/>
    </row>
    <row r="36" spans="1:10" ht="13.5" thickBot="1">
      <c r="A36" s="26" t="s">
        <v>144</v>
      </c>
      <c r="B36" s="38" t="s">
        <v>93</v>
      </c>
      <c r="C36" s="39" t="str">
        <f>IF(C18+C19-G32&lt;0,G32-(C18+C19),"-")</f>
        <v>-</v>
      </c>
      <c r="D36" s="53">
        <f>IF(D18+D19-H32&lt;0,H32-(D18+D19),"-")</f>
        <v>15055468</v>
      </c>
      <c r="E36" s="53">
        <f>IF(E18+E19-I32&lt;0,I32-(E18+E19),"-")</f>
        <v>21384228</v>
      </c>
      <c r="F36" s="38" t="s">
        <v>94</v>
      </c>
      <c r="G36" s="39" t="str">
        <f>IF(C18+C19-G32&gt;0,C18+C19-G32,"-")</f>
        <v>-</v>
      </c>
      <c r="H36" s="40" t="str">
        <f>IF(D18+D19-H32&gt;0,D18+D19-H32,"-")</f>
        <v>-</v>
      </c>
      <c r="I36" s="40" t="str">
        <f>IF(E18+E19-I32&gt;0,E18+E19-I32,"-")</f>
        <v>-</v>
      </c>
      <c r="J36" s="74"/>
    </row>
  </sheetData>
  <sheetProtection selectLockedCells="1" selectUnlockedCells="1"/>
  <mergeCells count="5">
    <mergeCell ref="B1:F1"/>
    <mergeCell ref="J1:J36"/>
    <mergeCell ref="A3:A4"/>
    <mergeCell ref="F3:I3"/>
    <mergeCell ref="B3:E3"/>
  </mergeCells>
  <printOptions horizontalCentered="1"/>
  <pageMargins left="0.7874015748031497" right="0.7874015748031497" top="0.7086614173228347" bottom="0.7874015748031497" header="0.5118110236220472" footer="0.5118110236220472"/>
  <pageSetup horizontalDpi="300" verticalDpi="300" orientation="landscape" paperSize="9" scale="74" r:id="rId1"/>
  <headerFooter>
    <oddHeader>&amp;R4.2. melléklet 
a 7/2018.  (VIII. 31.)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enyingi</dc:creator>
  <cp:keywords/>
  <dc:description/>
  <cp:lastModifiedBy>user</cp:lastModifiedBy>
  <cp:lastPrinted>2018-08-30T12:34:03Z</cp:lastPrinted>
  <dcterms:created xsi:type="dcterms:W3CDTF">2018-12-04T13:50:38Z</dcterms:created>
  <dcterms:modified xsi:type="dcterms:W3CDTF">2018-12-04T13:50:56Z</dcterms:modified>
  <cp:category/>
  <cp:version/>
  <cp:contentType/>
  <cp:contentStatus/>
</cp:coreProperties>
</file>