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ÖH 1." sheetId="2" r:id="rId2"/>
    <sheet name="ÓVODA 2." sheetId="3" r:id="rId3"/>
    <sheet name="GOND.KP. 4." sheetId="4" r:id="rId4"/>
    <sheet name="összesítő" sheetId="5" r:id="rId5"/>
    <sheet name="MŰV.HÁZ 3." sheetId="6" r:id="rId6"/>
  </sheets>
  <definedNames/>
  <calcPr fullCalcOnLoad="1"/>
</workbook>
</file>

<file path=xl/sharedStrings.xml><?xml version="1.0" encoding="utf-8"?>
<sst xmlns="http://schemas.openxmlformats.org/spreadsheetml/2006/main" count="401" uniqueCount="132">
  <si>
    <t>adatok 1000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</si>
  <si>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</si>
  <si>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</si>
  <si>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</si>
  <si>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</si>
  <si>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</si>
  <si>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</si>
  <si>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</si>
  <si>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</si>
  <si>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</si>
  <si>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</si>
  <si>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</si>
  <si>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</si>
  <si>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</si>
  <si>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</si>
  <si>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4. Mű. C. pe. Átadás</t>
  </si>
  <si>
    <t>5. Mű.c. tám.é.kiadás</t>
  </si>
  <si>
    <t>6. Beruházás</t>
  </si>
  <si>
    <t>7. Felújítás</t>
  </si>
  <si>
    <t>8. Felh. C. pe. Átadás</t>
  </si>
  <si>
    <t>9. Felh. C. tám. É pe. Átadás</t>
  </si>
  <si>
    <t>10. Társ. És szocp. Juttatás</t>
  </si>
  <si>
    <t>12. Fejlesztési c.tart.</t>
  </si>
  <si>
    <t>13. Általános műk.tart.</t>
  </si>
  <si>
    <t>ALCÍM</t>
  </si>
  <si>
    <t>KÖZKIFOLYÓK</t>
  </si>
  <si>
    <t>Dologi kiadás</t>
  </si>
  <si>
    <t>(kötelező feladat)</t>
  </si>
  <si>
    <t>Összesen</t>
  </si>
  <si>
    <t>TELEPÜLÉSI HULLADÉK</t>
  </si>
  <si>
    <t>(kötelező feldatat)</t>
  </si>
  <si>
    <t>Működési célú pénzeszközátadás</t>
  </si>
  <si>
    <t>Támogatásértékű működési kiadás</t>
  </si>
  <si>
    <t>ÓVODAI ÉTKEZTETÉS</t>
  </si>
  <si>
    <t xml:space="preserve">Dologi kiadás </t>
  </si>
  <si>
    <t>Társadalom és szociálpolitikai juttatások</t>
  </si>
  <si>
    <t>összesen</t>
  </si>
  <si>
    <t>ISKOLAI ÉTKEZTETÉS</t>
  </si>
  <si>
    <t>LAKÓINGATLAN BÉRBEADÁS</t>
  </si>
  <si>
    <t>(önként vállalt feladat)</t>
  </si>
  <si>
    <t>NEM LAKÓINGATLAN BÉRBEADÁS</t>
  </si>
  <si>
    <t>ÖNKORMÁNYZATI IGAZGATÁS</t>
  </si>
  <si>
    <t>BIZTONSÁGI RENDSZEREK</t>
  </si>
  <si>
    <t>KÖZVILÁGÍTÁS</t>
  </si>
  <si>
    <t>VÁROS ÉS KÖZSÉGGAZDÁLKODÁS</t>
  </si>
  <si>
    <t>(kötelezőf feladat)</t>
  </si>
  <si>
    <t>Személyi jellegű kiadás</t>
  </si>
  <si>
    <t>Járulékok</t>
  </si>
  <si>
    <t>FEJEZETI ÉS ÁLTALÁNOS TARTALÉKOK</t>
  </si>
  <si>
    <t>SZOCIÁLIS ÖSZTÖNDÍJAK</t>
  </si>
  <si>
    <t>ORVOSI ÜGYELET</t>
  </si>
  <si>
    <t>Működési célú támogatásértékű</t>
  </si>
  <si>
    <t>FOGORVOSI ELLÁTÁS</t>
  </si>
  <si>
    <t>IFJÚSÁG-EGÉSZSÉGÜGYI GONDOZÁS</t>
  </si>
  <si>
    <t>IDŐSEK NAPPALI ELLÁTÁSA</t>
  </si>
  <si>
    <t>SZOCIÁLIS ÉTKEZTETÉS</t>
  </si>
  <si>
    <t>RENDSZERES SZOCIÁLIS SEGÉLY</t>
  </si>
  <si>
    <t>(államigazgatási feladat)</t>
  </si>
  <si>
    <t xml:space="preserve">LAKÁSFENNTARTÁSI TÁMOGATÁS </t>
  </si>
  <si>
    <t>ÁTMENETI SEGÉLY</t>
  </si>
  <si>
    <t>TEMETÉSI SEGÉLY</t>
  </si>
  <si>
    <t>BÖLCSÖDEI ELLÁTÁS</t>
  </si>
  <si>
    <t>CSALÁDSEGÍTÉS</t>
  </si>
  <si>
    <t>CIVIL SZERVEZETEK TÁMOGATÁSA</t>
  </si>
  <si>
    <t>RENDEZVÉNYEK</t>
  </si>
  <si>
    <t>KÖZTEMETŐ FENNTARTÁS</t>
  </si>
  <si>
    <t>Műk. C. pe. Átadás</t>
  </si>
  <si>
    <t>Járulék</t>
  </si>
  <si>
    <t>ÖNKORMÁNYZATI JOGALKOTÁS</t>
  </si>
  <si>
    <t>INTÉZMÉNYFINANSZÍROZÁS</t>
  </si>
  <si>
    <t>Irányító alá tartozó költségvetési szerveknek folyósított működési támogatás</t>
  </si>
  <si>
    <t xml:space="preserve"> ÖSSZESEN</t>
  </si>
  <si>
    <t>önállóan működő és gazdálkodó</t>
  </si>
  <si>
    <t>1.1. ÖNKORMÁNYZATI IGAZGATÁS</t>
  </si>
  <si>
    <t>Személyi jellegű</t>
  </si>
  <si>
    <t>1.2. ADÓIGAZGATÁS</t>
  </si>
  <si>
    <t>ALCÍM ÖSSZESEN</t>
  </si>
  <si>
    <t>2. ÓVODA</t>
  </si>
  <si>
    <t>önállóan működő</t>
  </si>
  <si>
    <r>
      <t>10. Társ. És szocpol. jutt</t>
    </r>
    <r>
      <rPr>
        <sz val="10"/>
        <rFont val="Arial"/>
        <family val="2"/>
      </rPr>
      <t>.</t>
    </r>
  </si>
  <si>
    <t>2.1. Bölcsödei ellátás</t>
  </si>
  <si>
    <t>2.2. Óvodai nevelés</t>
  </si>
  <si>
    <t>ALCÍM ÖSSZESÍTÉS</t>
  </si>
  <si>
    <t>4. GONDOZÁSI KÖZPONT</t>
  </si>
  <si>
    <r>
      <t>10. Ellátottak pénzbeni j</t>
    </r>
    <r>
      <rPr>
        <sz val="10"/>
        <rFont val="Arial"/>
        <family val="2"/>
      </rPr>
      <t>.</t>
    </r>
  </si>
  <si>
    <t>4.1 Idősek nappali ellátása</t>
  </si>
  <si>
    <t>Személyi kiadás</t>
  </si>
  <si>
    <t>4.2. Étkeztetés</t>
  </si>
  <si>
    <t>4.3. Házi segítségnyújtás</t>
  </si>
  <si>
    <t>2. sz. melléklet</t>
  </si>
  <si>
    <t>ELŐÍRÁNYZAT</t>
  </si>
  <si>
    <t>TÉNY</t>
  </si>
  <si>
    <t>ÖNKORMÁNYZAT</t>
  </si>
  <si>
    <t>3. MŰVELŐDÉSI HÁZ</t>
  </si>
  <si>
    <t>MINDÖSSZESEN</t>
  </si>
  <si>
    <r>
      <t>10. Társadalom és szoc. j</t>
    </r>
    <r>
      <rPr>
        <sz val="10"/>
        <rFont val="Arial"/>
        <family val="2"/>
      </rPr>
      <t>.</t>
    </r>
  </si>
  <si>
    <t>3.1. Művelődési házak tevékenysége</t>
  </si>
  <si>
    <t>3.2. Közművelődési könyvtári tevékenység</t>
  </si>
  <si>
    <t>Beruházás</t>
  </si>
  <si>
    <r>
      <t xml:space="preserve"> Ellátottak pénzbeni j</t>
    </r>
    <r>
      <rPr>
        <sz val="10"/>
        <rFont val="Arial"/>
        <family val="2"/>
      </rPr>
      <t>.</t>
    </r>
  </si>
  <si>
    <t>11. Függő, átfutó kiadás</t>
  </si>
  <si>
    <t>SZAKFELADAT NÉLKÜL</t>
  </si>
  <si>
    <t>Függő átfutó kiadások</t>
  </si>
  <si>
    <t>1. KÖZÖS HIVATAL</t>
  </si>
  <si>
    <t>11. Függő átfutó kiadás</t>
  </si>
  <si>
    <t>Függő, átfutó kiadások</t>
  </si>
  <si>
    <t>11. Függő, átfutó kiadások</t>
  </si>
  <si>
    <t>Függő, átfutó kiadás</t>
  </si>
  <si>
    <t>Dologi kiadások</t>
  </si>
  <si>
    <t>Felújítás</t>
  </si>
  <si>
    <t>SZENNYVÍZ</t>
  </si>
  <si>
    <t>ÉPÜLET FELÚJÍTÁS</t>
  </si>
  <si>
    <t>ÁPOLÁSI DÍJ</t>
  </si>
  <si>
    <t>ÓVODÁZTATÁSI</t>
  </si>
  <si>
    <t>MNS. ÉPÍTMÉNY</t>
  </si>
  <si>
    <t>KÖZFOGLALKOZTATÁS</t>
  </si>
  <si>
    <t>KÖZTEMETÉS</t>
  </si>
  <si>
    <t>EGYÉB PB.ELLÁTÁS</t>
  </si>
  <si>
    <t>Működési célú pe. Átadás</t>
  </si>
  <si>
    <t>11. Működési Kölcsön nyújtás</t>
  </si>
  <si>
    <t>Működési célú kölcsön</t>
  </si>
  <si>
    <t>RENDSZERES GYERMEKVÉDELMI</t>
  </si>
  <si>
    <t>RENDKÍVÜLI GYERMEKVÉDELMI</t>
  </si>
  <si>
    <t>SZIHALOM KÖZSÉGI ÖNKORMÁNYZAT KÖLTSÉGVETÉSI SZERVEINEK CÍMENKÉNTI 2013. ÉVI KIADÁSAI</t>
  </si>
  <si>
    <t>14. Részesedés vásárlás</t>
  </si>
  <si>
    <t>15. Függő, átfutó kiadások</t>
  </si>
  <si>
    <t>Részesedés vásárlás</t>
  </si>
  <si>
    <t>KÖZUTAK ÜZEMELTETÉSE</t>
  </si>
  <si>
    <t>Dologi</t>
  </si>
  <si>
    <t>KÖZGYÓGYELLÁTÁS</t>
  </si>
  <si>
    <t>Működési célú átadás</t>
  </si>
  <si>
    <t>ÖSSZESÍTETT SZIHALOM KÖZSÉGI ÖNKORMÁNYZAT 2013. ÉVI KÖLTSÉGVETÉSI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</si>
</sst>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 shrinkToFit="1"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zoomScalePageLayoutView="0" workbookViewId="0" topLeftCell="A3">
      <selection activeCell="J109" sqref="J109:J110"/>
    </sheetView>
  </sheetViews>
  <sheetFormatPr defaultColWidth="9.140625" defaultRowHeight="12.75"/>
  <cols>
    <col min="5" max="5" width="28.851562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</cols>
  <sheetData>
    <row r="2" spans="1:10" s="1" customFormat="1" ht="12.75">
      <c r="A2" s="19" t="s">
        <v>123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" customFormat="1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4" customFormat="1" ht="12.75">
      <c r="A4" s="18" t="s">
        <v>1</v>
      </c>
      <c r="B4" s="18"/>
      <c r="C4" s="18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ht="12.75">
      <c r="A5" s="18" t="s">
        <v>9</v>
      </c>
      <c r="B5" s="18"/>
      <c r="C5" s="18"/>
      <c r="D5" s="5"/>
      <c r="E5" s="6" t="s">
        <v>10</v>
      </c>
      <c r="F5" s="6">
        <f>SUM(F6:F20)</f>
        <v>137266</v>
      </c>
      <c r="G5" s="6">
        <f>SUM(G6:G20)</f>
        <v>1076518</v>
      </c>
      <c r="H5" s="6">
        <f>SUM(H6:H20)</f>
        <v>1213784</v>
      </c>
      <c r="I5" s="6">
        <f>SUM(I6:I20)</f>
        <v>1197232</v>
      </c>
      <c r="J5" s="5">
        <f>(I5/H5)*100</f>
        <v>98.63633068157101</v>
      </c>
    </row>
    <row r="6" spans="1:10" ht="12.75">
      <c r="A6" s="21" t="s">
        <v>11</v>
      </c>
      <c r="B6" s="21"/>
      <c r="C6" s="21"/>
      <c r="D6" s="5"/>
      <c r="E6" s="7" t="s">
        <v>12</v>
      </c>
      <c r="F6" s="7">
        <f>SUM(F72,F94,F100,F159,F166,F138)</f>
        <v>20641</v>
      </c>
      <c r="G6" s="5">
        <v>14495</v>
      </c>
      <c r="H6" s="5">
        <f>SUM(F6:G6)</f>
        <v>35136</v>
      </c>
      <c r="I6" s="5">
        <v>28748</v>
      </c>
      <c r="J6" s="5">
        <f aca="true" t="shared" si="0" ref="J6:J81">(I6/H6)*100</f>
        <v>81.81921675774136</v>
      </c>
    </row>
    <row r="7" spans="1:10" ht="12.75">
      <c r="A7" s="5"/>
      <c r="B7" s="5"/>
      <c r="C7" s="5"/>
      <c r="D7" s="5"/>
      <c r="E7" s="7" t="s">
        <v>13</v>
      </c>
      <c r="F7" s="7">
        <f>SUM(F73,F95,F101,F160,F167,F139)</f>
        <v>5500</v>
      </c>
      <c r="G7" s="5">
        <v>3060</v>
      </c>
      <c r="H7" s="5">
        <f aca="true" t="shared" si="1" ref="H7:H81">SUM(F7:G7)</f>
        <v>8560</v>
      </c>
      <c r="I7" s="5">
        <v>5771</v>
      </c>
      <c r="J7" s="5">
        <f t="shared" si="0"/>
        <v>67.41822429906541</v>
      </c>
    </row>
    <row r="8" spans="1:10" ht="12.75">
      <c r="A8" s="5"/>
      <c r="B8" s="5"/>
      <c r="C8" s="5"/>
      <c r="D8" s="5"/>
      <c r="E8" s="7" t="s">
        <v>14</v>
      </c>
      <c r="F8" s="7">
        <f>SUM(F26,F36,F42,F47,F51,F55,F61,F65,F74,F96,F102,F133,F150,F161,F140,F109)</f>
        <v>40779</v>
      </c>
      <c r="G8" s="5">
        <v>23823</v>
      </c>
      <c r="H8" s="5">
        <f t="shared" si="1"/>
        <v>64602</v>
      </c>
      <c r="I8" s="5">
        <v>60560</v>
      </c>
      <c r="J8" s="5">
        <f t="shared" si="0"/>
        <v>93.74322776384632</v>
      </c>
    </row>
    <row r="9" spans="1:10" ht="12.75">
      <c r="A9" s="5"/>
      <c r="B9" s="5"/>
      <c r="C9" s="5"/>
      <c r="D9" s="5"/>
      <c r="E9" s="7" t="s">
        <v>15</v>
      </c>
      <c r="F9" s="7">
        <f>SUM(F31,F85,F145)</f>
        <v>1810</v>
      </c>
      <c r="G9" s="5">
        <v>90</v>
      </c>
      <c r="H9" s="5">
        <f t="shared" si="1"/>
        <v>1900</v>
      </c>
      <c r="I9" s="5">
        <v>1838</v>
      </c>
      <c r="J9" s="5">
        <f t="shared" si="0"/>
        <v>96.73684210526315</v>
      </c>
    </row>
    <row r="10" spans="1:10" ht="12.75">
      <c r="A10" s="5"/>
      <c r="B10" s="5"/>
      <c r="C10" s="5"/>
      <c r="D10" s="5"/>
      <c r="E10" s="7" t="s">
        <v>16</v>
      </c>
      <c r="F10" s="7">
        <f>SUM(F32,F89)</f>
        <v>850</v>
      </c>
      <c r="G10" s="5">
        <v>592</v>
      </c>
      <c r="H10" s="5">
        <f t="shared" si="1"/>
        <v>1442</v>
      </c>
      <c r="I10" s="5">
        <v>1566</v>
      </c>
      <c r="J10" s="5">
        <f t="shared" si="0"/>
        <v>108.59916782246879</v>
      </c>
    </row>
    <row r="11" spans="1:10" ht="12.75">
      <c r="A11" s="5"/>
      <c r="B11" s="5"/>
      <c r="C11" s="5"/>
      <c r="D11" s="5"/>
      <c r="E11" s="7" t="s">
        <v>17</v>
      </c>
      <c r="F11" s="7"/>
      <c r="G11" s="5">
        <v>1036520</v>
      </c>
      <c r="H11" s="5">
        <f t="shared" si="1"/>
        <v>1036520</v>
      </c>
      <c r="I11" s="5">
        <v>1036160</v>
      </c>
      <c r="J11" s="5">
        <f t="shared" si="0"/>
        <v>99.96526839810133</v>
      </c>
    </row>
    <row r="12" spans="1:10" ht="12.75">
      <c r="A12" s="5"/>
      <c r="B12" s="5"/>
      <c r="C12" s="5"/>
      <c r="D12" s="5"/>
      <c r="E12" s="7" t="s">
        <v>18</v>
      </c>
      <c r="F12" s="7"/>
      <c r="G12" s="5">
        <v>29750</v>
      </c>
      <c r="H12" s="5">
        <f t="shared" si="1"/>
        <v>29750</v>
      </c>
      <c r="I12" s="5">
        <v>29720</v>
      </c>
      <c r="J12" s="5">
        <f t="shared" si="0"/>
        <v>99.89915966386555</v>
      </c>
    </row>
    <row r="13" spans="1:10" ht="12.75">
      <c r="A13" s="5"/>
      <c r="B13" s="5"/>
      <c r="C13" s="5"/>
      <c r="D13" s="5"/>
      <c r="E13" s="7" t="s">
        <v>19</v>
      </c>
      <c r="F13" s="7"/>
      <c r="G13" s="5"/>
      <c r="H13" s="5">
        <f t="shared" si="1"/>
        <v>0</v>
      </c>
      <c r="I13" s="5"/>
      <c r="J13" s="5"/>
    </row>
    <row r="14" spans="1:10" ht="12.75">
      <c r="A14" s="5"/>
      <c r="B14" s="5"/>
      <c r="C14" s="5"/>
      <c r="D14" s="5"/>
      <c r="E14" s="7" t="s">
        <v>20</v>
      </c>
      <c r="F14" s="7"/>
      <c r="G14" s="5"/>
      <c r="H14" s="5">
        <f t="shared" si="1"/>
        <v>0</v>
      </c>
      <c r="I14" s="5"/>
      <c r="J14" s="5"/>
    </row>
    <row r="15" spans="1:10" ht="12.75">
      <c r="A15" s="5"/>
      <c r="B15" s="5"/>
      <c r="C15" s="5"/>
      <c r="D15" s="5"/>
      <c r="E15" s="7" t="s">
        <v>21</v>
      </c>
      <c r="F15" s="7">
        <f>SUM(F37,F43,F116,F121,F125,F129,F134,,F105)</f>
        <v>34824</v>
      </c>
      <c r="G15" s="5">
        <v>-13</v>
      </c>
      <c r="H15" s="5">
        <f t="shared" si="1"/>
        <v>34811</v>
      </c>
      <c r="I15" s="5">
        <v>33893</v>
      </c>
      <c r="J15" s="5">
        <f t="shared" si="0"/>
        <v>97.36290253080922</v>
      </c>
    </row>
    <row r="16" spans="1:10" ht="12.75">
      <c r="A16" s="5"/>
      <c r="B16" s="5"/>
      <c r="C16" s="5"/>
      <c r="D16" s="5"/>
      <c r="E16" s="7" t="s">
        <v>119</v>
      </c>
      <c r="F16" s="7"/>
      <c r="G16" s="5"/>
      <c r="H16" s="5">
        <f t="shared" si="1"/>
        <v>0</v>
      </c>
      <c r="I16" s="5">
        <v>25</v>
      </c>
      <c r="J16" s="5"/>
    </row>
    <row r="17" spans="1:10" ht="12.75">
      <c r="A17" s="5"/>
      <c r="B17" s="5"/>
      <c r="C17" s="5"/>
      <c r="D17" s="5"/>
      <c r="E17" s="7" t="s">
        <v>22</v>
      </c>
      <c r="F17" s="7">
        <f>SUM(F80)</f>
        <v>19990</v>
      </c>
      <c r="G17" s="5">
        <v>-19990</v>
      </c>
      <c r="H17" s="5">
        <f t="shared" si="1"/>
        <v>0</v>
      </c>
      <c r="I17" s="5"/>
      <c r="J17" s="5"/>
    </row>
    <row r="18" spans="1:10" ht="12.75">
      <c r="A18" s="5"/>
      <c r="B18" s="5"/>
      <c r="C18" s="5"/>
      <c r="D18" s="5"/>
      <c r="E18" s="7" t="s">
        <v>23</v>
      </c>
      <c r="F18" s="7">
        <f>SUM(F81)</f>
        <v>12872</v>
      </c>
      <c r="G18" s="5">
        <v>-11969</v>
      </c>
      <c r="H18" s="5">
        <f t="shared" si="1"/>
        <v>903</v>
      </c>
      <c r="I18" s="5"/>
      <c r="J18" s="5">
        <f t="shared" si="0"/>
        <v>0</v>
      </c>
    </row>
    <row r="19" spans="1:10" ht="12.75">
      <c r="A19" s="5"/>
      <c r="B19" s="5"/>
      <c r="C19" s="5"/>
      <c r="D19" s="5"/>
      <c r="E19" s="7" t="s">
        <v>124</v>
      </c>
      <c r="F19" s="7"/>
      <c r="G19" s="5">
        <v>160</v>
      </c>
      <c r="H19" s="5">
        <f t="shared" si="1"/>
        <v>160</v>
      </c>
      <c r="I19" s="5">
        <v>159</v>
      </c>
      <c r="J19" s="5">
        <f t="shared" si="0"/>
        <v>99.375</v>
      </c>
    </row>
    <row r="20" spans="1:10" ht="12.75">
      <c r="A20" s="5"/>
      <c r="B20" s="5"/>
      <c r="C20" s="5"/>
      <c r="D20" s="5"/>
      <c r="E20" s="7" t="s">
        <v>125</v>
      </c>
      <c r="F20" s="7"/>
      <c r="G20" s="5"/>
      <c r="H20" s="5"/>
      <c r="I20" s="5">
        <v>-1208</v>
      </c>
      <c r="J20" s="5"/>
    </row>
    <row r="21" spans="1:10" ht="12.75">
      <c r="A21" s="18" t="s">
        <v>24</v>
      </c>
      <c r="B21" s="18"/>
      <c r="C21" s="18"/>
      <c r="D21" s="18"/>
      <c r="E21" s="5"/>
      <c r="F21" s="5"/>
      <c r="G21" s="5"/>
      <c r="H21" s="5">
        <f t="shared" si="1"/>
        <v>0</v>
      </c>
      <c r="I21" s="5"/>
      <c r="J21" s="5"/>
    </row>
    <row r="22" spans="1:10" ht="12.75">
      <c r="A22" s="3"/>
      <c r="B22" s="3"/>
      <c r="C22" s="3"/>
      <c r="D22" s="3"/>
      <c r="E22" s="5"/>
      <c r="F22" s="5"/>
      <c r="G22" s="5"/>
      <c r="H22" s="5"/>
      <c r="I22" s="5"/>
      <c r="J22" s="5"/>
    </row>
    <row r="23" spans="1:10" ht="12.75">
      <c r="A23" s="3"/>
      <c r="B23" s="3"/>
      <c r="C23" s="3"/>
      <c r="D23" s="3"/>
      <c r="E23" s="5"/>
      <c r="F23" s="5"/>
      <c r="G23" s="5"/>
      <c r="H23" s="5"/>
      <c r="I23" s="5"/>
      <c r="J23" s="5"/>
    </row>
    <row r="24" spans="1:10" ht="12.75">
      <c r="A24" s="3"/>
      <c r="B24" s="3"/>
      <c r="C24" s="3"/>
      <c r="D24" s="3"/>
      <c r="E24" s="5"/>
      <c r="F24" s="5"/>
      <c r="G24" s="5"/>
      <c r="H24" s="5"/>
      <c r="I24" s="5"/>
      <c r="J24" s="5"/>
    </row>
    <row r="25" spans="1:10" ht="12.75">
      <c r="A25" s="3"/>
      <c r="B25" s="3"/>
      <c r="C25" s="3"/>
      <c r="D25" s="3"/>
      <c r="E25" s="5"/>
      <c r="F25" s="5"/>
      <c r="G25" s="5"/>
      <c r="H25" s="5">
        <f t="shared" si="1"/>
        <v>0</v>
      </c>
      <c r="I25" s="5"/>
      <c r="J25" s="5"/>
    </row>
    <row r="26" spans="1:10" ht="12.75">
      <c r="A26" s="8" t="s">
        <v>25</v>
      </c>
      <c r="B26" s="8"/>
      <c r="C26" s="3"/>
      <c r="D26" s="3"/>
      <c r="E26" s="7" t="s">
        <v>26</v>
      </c>
      <c r="F26" s="7">
        <v>140</v>
      </c>
      <c r="G26" s="5">
        <v>30</v>
      </c>
      <c r="H26" s="5">
        <f t="shared" si="1"/>
        <v>170</v>
      </c>
      <c r="I26" s="5">
        <v>154</v>
      </c>
      <c r="J26" s="5">
        <f t="shared" si="0"/>
        <v>90.58823529411765</v>
      </c>
    </row>
    <row r="27" spans="1:10" ht="25.5">
      <c r="A27" s="9" t="s">
        <v>27</v>
      </c>
      <c r="B27" s="8"/>
      <c r="C27" s="3"/>
      <c r="D27" s="3"/>
      <c r="E27" s="7" t="s">
        <v>126</v>
      </c>
      <c r="F27" s="7"/>
      <c r="G27" s="5">
        <v>30</v>
      </c>
      <c r="H27" s="5">
        <f t="shared" si="1"/>
        <v>30</v>
      </c>
      <c r="I27" s="5">
        <v>29</v>
      </c>
      <c r="J27" s="5"/>
    </row>
    <row r="28" spans="2:10" ht="12.75">
      <c r="B28" s="3"/>
      <c r="C28" s="3"/>
      <c r="D28" s="3"/>
      <c r="E28" s="7" t="s">
        <v>28</v>
      </c>
      <c r="F28" s="10">
        <f>SUM(F26:F27)</f>
        <v>140</v>
      </c>
      <c r="G28" s="10">
        <f>SUM(G26:G27)</f>
        <v>60</v>
      </c>
      <c r="H28" s="10">
        <f>SUM(H26:H27)</f>
        <v>200</v>
      </c>
      <c r="I28" s="10">
        <f>SUM(I26:I27)</f>
        <v>183</v>
      </c>
      <c r="J28" s="5">
        <f t="shared" si="0"/>
        <v>91.5</v>
      </c>
    </row>
    <row r="29" spans="1:10" ht="12.75">
      <c r="A29" s="3"/>
      <c r="B29" s="3"/>
      <c r="C29" s="3"/>
      <c r="D29" s="3"/>
      <c r="E29" s="7"/>
      <c r="F29" s="7"/>
      <c r="G29" s="5"/>
      <c r="H29" s="5">
        <f t="shared" si="1"/>
        <v>0</v>
      </c>
      <c r="I29" s="5"/>
      <c r="J29" s="5"/>
    </row>
    <row r="30" spans="1:10" ht="12.75">
      <c r="A30" s="17" t="s">
        <v>29</v>
      </c>
      <c r="B30" s="17"/>
      <c r="C30" s="17"/>
      <c r="D30" s="3"/>
      <c r="E30" s="7"/>
      <c r="F30" s="7"/>
      <c r="G30" s="5"/>
      <c r="H30" s="5">
        <f t="shared" si="1"/>
        <v>0</v>
      </c>
      <c r="I30" s="5"/>
      <c r="J30" s="5"/>
    </row>
    <row r="31" spans="1:10" ht="25.5">
      <c r="A31" s="9" t="s">
        <v>30</v>
      </c>
      <c r="B31" s="3"/>
      <c r="C31" s="3"/>
      <c r="D31" s="3"/>
      <c r="E31" s="7" t="s">
        <v>31</v>
      </c>
      <c r="F31" s="7">
        <v>160</v>
      </c>
      <c r="G31" s="5">
        <v>-70</v>
      </c>
      <c r="H31" s="5">
        <f t="shared" si="1"/>
        <v>90</v>
      </c>
      <c r="I31" s="5">
        <v>19</v>
      </c>
      <c r="J31" s="5">
        <f t="shared" si="0"/>
        <v>21.11111111111111</v>
      </c>
    </row>
    <row r="32" spans="1:10" ht="12.75">
      <c r="A32" s="3"/>
      <c r="B32" s="3"/>
      <c r="C32" s="3"/>
      <c r="D32" s="3"/>
      <c r="E32" s="7" t="s">
        <v>32</v>
      </c>
      <c r="F32" s="7">
        <v>420</v>
      </c>
      <c r="G32" s="5">
        <v>70</v>
      </c>
      <c r="H32" s="5">
        <f t="shared" si="1"/>
        <v>490</v>
      </c>
      <c r="I32" s="5">
        <v>684</v>
      </c>
      <c r="J32" s="5">
        <f t="shared" si="0"/>
        <v>139.59183673469389</v>
      </c>
    </row>
    <row r="33" spans="1:10" ht="12.75">
      <c r="A33" s="3"/>
      <c r="B33" s="3"/>
      <c r="C33" s="3"/>
      <c r="D33" s="3"/>
      <c r="E33" s="7" t="s">
        <v>28</v>
      </c>
      <c r="F33" s="10">
        <f>SUM(F31:F32)</f>
        <v>580</v>
      </c>
      <c r="G33" s="10">
        <f>SUM(G31:G32)</f>
        <v>0</v>
      </c>
      <c r="H33" s="10">
        <f>SUM(H31:H32)</f>
        <v>580</v>
      </c>
      <c r="I33" s="10">
        <f>SUM(I31:I32)</f>
        <v>703</v>
      </c>
      <c r="J33" s="5">
        <f t="shared" si="0"/>
        <v>121.20689655172414</v>
      </c>
    </row>
    <row r="34" spans="1:10" ht="12.75">
      <c r="A34" s="3"/>
      <c r="B34" s="3"/>
      <c r="C34" s="3"/>
      <c r="D34" s="3"/>
      <c r="E34" s="7"/>
      <c r="F34" s="7"/>
      <c r="G34" s="5"/>
      <c r="H34" s="5">
        <f t="shared" si="1"/>
        <v>0</v>
      </c>
      <c r="I34" s="5"/>
      <c r="J34" s="5"/>
    </row>
    <row r="35" spans="1:10" ht="12.75">
      <c r="A35" s="6" t="s">
        <v>33</v>
      </c>
      <c r="B35" s="6"/>
      <c r="C35" s="6"/>
      <c r="D35" s="5"/>
      <c r="E35" s="7"/>
      <c r="F35" s="7"/>
      <c r="G35" s="5"/>
      <c r="H35" s="5"/>
      <c r="I35" s="5"/>
      <c r="J35" s="5"/>
    </row>
    <row r="36" spans="1:10" ht="12.75">
      <c r="A36" s="11" t="s">
        <v>27</v>
      </c>
      <c r="B36" s="11"/>
      <c r="C36" s="11"/>
      <c r="D36" s="11"/>
      <c r="E36" s="7" t="s">
        <v>34</v>
      </c>
      <c r="F36" s="7">
        <v>5004</v>
      </c>
      <c r="G36" s="5"/>
      <c r="H36" s="5">
        <f t="shared" si="1"/>
        <v>5004</v>
      </c>
      <c r="I36" s="5">
        <v>5113</v>
      </c>
      <c r="J36" s="5">
        <f t="shared" si="0"/>
        <v>102.17825739408472</v>
      </c>
    </row>
    <row r="37" spans="1:10" ht="12.75">
      <c r="A37" s="11"/>
      <c r="B37" s="11"/>
      <c r="C37" s="11"/>
      <c r="D37" s="11"/>
      <c r="E37" s="7" t="s">
        <v>35</v>
      </c>
      <c r="F37" s="7">
        <v>2327</v>
      </c>
      <c r="G37" s="5"/>
      <c r="H37" s="5">
        <f t="shared" si="1"/>
        <v>2327</v>
      </c>
      <c r="I37" s="5">
        <v>2323</v>
      </c>
      <c r="J37" s="5">
        <f t="shared" si="0"/>
        <v>99.82810485603781</v>
      </c>
    </row>
    <row r="38" spans="1:10" ht="12.75">
      <c r="A38" s="11"/>
      <c r="B38" s="11"/>
      <c r="C38" s="11"/>
      <c r="D38" s="11"/>
      <c r="E38" s="7" t="s">
        <v>36</v>
      </c>
      <c r="F38" s="10">
        <f>SUM(F36:F37)</f>
        <v>7331</v>
      </c>
      <c r="G38" s="10">
        <f>SUM(G36:G37)</f>
        <v>0</v>
      </c>
      <c r="H38" s="10">
        <f>SUM(H36:H37)</f>
        <v>7331</v>
      </c>
      <c r="I38" s="10">
        <f>SUM(I36:I37)</f>
        <v>7436</v>
      </c>
      <c r="J38" s="5">
        <f t="shared" si="0"/>
        <v>101.43227390533352</v>
      </c>
    </row>
    <row r="39" spans="1:10" ht="12.75">
      <c r="A39" s="11"/>
      <c r="B39" s="11"/>
      <c r="C39" s="11"/>
      <c r="D39" s="11"/>
      <c r="E39" s="7"/>
      <c r="F39" s="7"/>
      <c r="G39" s="5"/>
      <c r="H39" s="5">
        <f t="shared" si="1"/>
        <v>0</v>
      </c>
      <c r="I39" s="5"/>
      <c r="J39" s="5"/>
    </row>
    <row r="40" spans="1:10" ht="12.75">
      <c r="A40" s="11"/>
      <c r="B40" s="11"/>
      <c r="C40" s="11"/>
      <c r="D40" s="11"/>
      <c r="E40" s="7"/>
      <c r="F40" s="7"/>
      <c r="G40" s="5"/>
      <c r="H40" s="5">
        <f t="shared" si="1"/>
        <v>0</v>
      </c>
      <c r="I40" s="5"/>
      <c r="J40" s="5"/>
    </row>
    <row r="41" spans="1:10" ht="12.75">
      <c r="A41" s="6" t="s">
        <v>37</v>
      </c>
      <c r="B41" s="5"/>
      <c r="C41" s="5"/>
      <c r="D41" s="5"/>
      <c r="E41" s="7"/>
      <c r="F41" s="7"/>
      <c r="G41" s="5"/>
      <c r="H41" s="5">
        <f t="shared" si="1"/>
        <v>0</v>
      </c>
      <c r="I41" s="5"/>
      <c r="J41" s="5"/>
    </row>
    <row r="42" spans="1:10" ht="12.75">
      <c r="A42" s="5" t="s">
        <v>27</v>
      </c>
      <c r="B42" s="5"/>
      <c r="C42" s="5"/>
      <c r="D42" s="5"/>
      <c r="E42" s="7" t="s">
        <v>26</v>
      </c>
      <c r="F42" s="7">
        <v>12306</v>
      </c>
      <c r="G42" s="5"/>
      <c r="H42" s="5">
        <f t="shared" si="1"/>
        <v>12306</v>
      </c>
      <c r="I42" s="5">
        <v>12505</v>
      </c>
      <c r="J42" s="5">
        <f t="shared" si="0"/>
        <v>101.61709735088576</v>
      </c>
    </row>
    <row r="43" spans="1:10" ht="12.75">
      <c r="A43" s="5"/>
      <c r="B43" s="5"/>
      <c r="C43" s="5"/>
      <c r="D43" s="5"/>
      <c r="E43" s="7" t="s">
        <v>35</v>
      </c>
      <c r="F43" s="7">
        <v>7881</v>
      </c>
      <c r="G43" s="5"/>
      <c r="H43" s="5">
        <f t="shared" si="1"/>
        <v>7881</v>
      </c>
      <c r="I43" s="5">
        <v>8931</v>
      </c>
      <c r="J43" s="5">
        <f t="shared" si="0"/>
        <v>113.32318233726684</v>
      </c>
    </row>
    <row r="44" spans="1:10" ht="12.75">
      <c r="A44" s="5"/>
      <c r="B44" s="5"/>
      <c r="C44" s="5"/>
      <c r="D44" s="5"/>
      <c r="E44" s="7" t="s">
        <v>28</v>
      </c>
      <c r="F44" s="10">
        <f>SUM(F42:F43)</f>
        <v>20187</v>
      </c>
      <c r="G44" s="10">
        <f>SUM(G42:G43)</f>
        <v>0</v>
      </c>
      <c r="H44" s="10">
        <f>SUM(H42:H43)</f>
        <v>20187</v>
      </c>
      <c r="I44" s="10">
        <f>SUM(I42:I43)</f>
        <v>21436</v>
      </c>
      <c r="J44" s="5">
        <f t="shared" si="0"/>
        <v>106.18715014613365</v>
      </c>
    </row>
    <row r="45" spans="1:10" ht="12.75">
      <c r="A45" s="5"/>
      <c r="B45" s="5"/>
      <c r="C45" s="5"/>
      <c r="D45" s="5"/>
      <c r="E45" s="7"/>
      <c r="F45" s="7"/>
      <c r="G45" s="5"/>
      <c r="H45" s="5">
        <f t="shared" si="1"/>
        <v>0</v>
      </c>
      <c r="I45" s="5"/>
      <c r="J45" s="5"/>
    </row>
    <row r="46" spans="1:10" ht="12.75">
      <c r="A46" s="6" t="s">
        <v>38</v>
      </c>
      <c r="B46" s="5"/>
      <c r="C46" s="5"/>
      <c r="D46" s="5"/>
      <c r="E46" s="5"/>
      <c r="F46" s="5"/>
      <c r="G46" s="5"/>
      <c r="H46" s="5">
        <f t="shared" si="1"/>
        <v>0</v>
      </c>
      <c r="I46" s="5"/>
      <c r="J46" s="5"/>
    </row>
    <row r="47" spans="1:10" ht="12.75">
      <c r="A47" s="12" t="s">
        <v>39</v>
      </c>
      <c r="B47" s="5"/>
      <c r="C47" s="5"/>
      <c r="D47" s="5"/>
      <c r="E47" s="7" t="s">
        <v>26</v>
      </c>
      <c r="F47" s="7">
        <v>240</v>
      </c>
      <c r="G47" s="5">
        <v>188</v>
      </c>
      <c r="H47" s="5">
        <f t="shared" si="1"/>
        <v>428</v>
      </c>
      <c r="I47" s="5">
        <v>406</v>
      </c>
      <c r="J47" s="5">
        <f t="shared" si="0"/>
        <v>94.85981308411215</v>
      </c>
    </row>
    <row r="48" spans="1:10" ht="12.75">
      <c r="A48" s="5"/>
      <c r="B48" s="5"/>
      <c r="C48" s="5"/>
      <c r="D48" s="5"/>
      <c r="E48" s="7" t="s">
        <v>28</v>
      </c>
      <c r="F48" s="10">
        <f>SUM(F47)</f>
        <v>240</v>
      </c>
      <c r="G48" s="10">
        <f>SUM(G47)</f>
        <v>188</v>
      </c>
      <c r="H48" s="10">
        <f>SUM(H47)</f>
        <v>428</v>
      </c>
      <c r="I48" s="10">
        <f>SUM(I47)</f>
        <v>406</v>
      </c>
      <c r="J48" s="5">
        <f t="shared" si="0"/>
        <v>94.85981308411215</v>
      </c>
    </row>
    <row r="49" spans="1:10" ht="12.75">
      <c r="A49" s="5"/>
      <c r="B49" s="5"/>
      <c r="C49" s="5"/>
      <c r="D49" s="5"/>
      <c r="E49" s="7"/>
      <c r="F49" s="7"/>
      <c r="G49" s="5"/>
      <c r="H49" s="5">
        <f t="shared" si="1"/>
        <v>0</v>
      </c>
      <c r="I49" s="5"/>
      <c r="J49" s="5"/>
    </row>
    <row r="50" spans="1:10" ht="12.75">
      <c r="A50" s="6" t="s">
        <v>40</v>
      </c>
      <c r="B50" s="5"/>
      <c r="C50" s="5"/>
      <c r="D50" s="5"/>
      <c r="E50" s="7"/>
      <c r="F50" s="7"/>
      <c r="G50" s="5"/>
      <c r="H50" s="5">
        <f t="shared" si="1"/>
        <v>0</v>
      </c>
      <c r="I50" s="5"/>
      <c r="J50" s="5"/>
    </row>
    <row r="51" spans="1:10" ht="12.75">
      <c r="A51" s="5" t="s">
        <v>39</v>
      </c>
      <c r="B51" s="5"/>
      <c r="C51" s="5"/>
      <c r="D51" s="5"/>
      <c r="E51" s="7" t="s">
        <v>26</v>
      </c>
      <c r="F51" s="7">
        <v>1544</v>
      </c>
      <c r="G51" s="5">
        <v>4100</v>
      </c>
      <c r="H51" s="5">
        <f t="shared" si="1"/>
        <v>5644</v>
      </c>
      <c r="I51" s="5">
        <v>5616</v>
      </c>
      <c r="J51" s="5">
        <f t="shared" si="0"/>
        <v>99.50389794472005</v>
      </c>
    </row>
    <row r="52" spans="1:10" ht="12.75">
      <c r="A52" s="5"/>
      <c r="B52" s="5"/>
      <c r="C52" s="5"/>
      <c r="D52" s="5"/>
      <c r="E52" s="7" t="s">
        <v>28</v>
      </c>
      <c r="F52" s="10">
        <f>SUM(F51)</f>
        <v>1544</v>
      </c>
      <c r="G52" s="10">
        <f>SUM(G51)</f>
        <v>4100</v>
      </c>
      <c r="H52" s="10">
        <f>SUM(H51)</f>
        <v>5644</v>
      </c>
      <c r="I52" s="10">
        <f>SUM(I51)</f>
        <v>5616</v>
      </c>
      <c r="J52" s="5">
        <f t="shared" si="0"/>
        <v>99.50389794472005</v>
      </c>
    </row>
    <row r="53" spans="1:10" ht="12.75">
      <c r="A53" s="5"/>
      <c r="B53" s="5"/>
      <c r="C53" s="5"/>
      <c r="D53" s="5"/>
      <c r="E53" s="7"/>
      <c r="F53" s="7"/>
      <c r="G53" s="5"/>
      <c r="H53" s="5">
        <f t="shared" si="1"/>
        <v>0</v>
      </c>
      <c r="I53" s="5"/>
      <c r="J53" s="5"/>
    </row>
    <row r="54" spans="1:10" ht="12.75">
      <c r="A54" s="6" t="s">
        <v>41</v>
      </c>
      <c r="B54" s="5"/>
      <c r="C54" s="5"/>
      <c r="D54" s="5"/>
      <c r="E54" s="7"/>
      <c r="F54" s="7"/>
      <c r="G54" s="5"/>
      <c r="H54" s="5">
        <f t="shared" si="1"/>
        <v>0</v>
      </c>
      <c r="I54" s="5"/>
      <c r="J54" s="5"/>
    </row>
    <row r="55" spans="1:10" ht="12.75">
      <c r="A55" s="5" t="s">
        <v>27</v>
      </c>
      <c r="B55" s="5"/>
      <c r="C55" s="5"/>
      <c r="D55" s="5"/>
      <c r="E55" s="7" t="s">
        <v>26</v>
      </c>
      <c r="F55" s="7">
        <v>3820</v>
      </c>
      <c r="G55" s="5">
        <v>4889</v>
      </c>
      <c r="H55" s="5">
        <f t="shared" si="1"/>
        <v>8709</v>
      </c>
      <c r="I55" s="5">
        <v>8682</v>
      </c>
      <c r="J55" s="5">
        <f t="shared" si="0"/>
        <v>99.68997588701343</v>
      </c>
    </row>
    <row r="56" spans="1:10" ht="12.75">
      <c r="A56" s="5"/>
      <c r="B56" s="5"/>
      <c r="C56" s="5"/>
      <c r="D56" s="5"/>
      <c r="E56" s="7" t="s">
        <v>126</v>
      </c>
      <c r="F56" s="7"/>
      <c r="G56" s="5">
        <v>130</v>
      </c>
      <c r="H56" s="5">
        <f t="shared" si="1"/>
        <v>130</v>
      </c>
      <c r="I56" s="5">
        <v>130</v>
      </c>
      <c r="J56" s="5">
        <f t="shared" si="0"/>
        <v>100</v>
      </c>
    </row>
    <row r="57" spans="1:10" ht="12.75">
      <c r="A57" s="5"/>
      <c r="B57" s="5"/>
      <c r="C57" s="5"/>
      <c r="D57" s="5"/>
      <c r="E57" s="7" t="s">
        <v>130</v>
      </c>
      <c r="F57" s="7"/>
      <c r="G57" s="5">
        <v>160</v>
      </c>
      <c r="H57" s="5">
        <f t="shared" si="1"/>
        <v>160</v>
      </c>
      <c r="I57" s="5">
        <v>179</v>
      </c>
      <c r="J57" s="5"/>
    </row>
    <row r="58" spans="1:10" ht="12.75">
      <c r="A58" s="5"/>
      <c r="B58" s="5"/>
      <c r="C58" s="5"/>
      <c r="D58" s="5"/>
      <c r="E58" s="7" t="s">
        <v>28</v>
      </c>
      <c r="F58" s="10">
        <f>SUM(F55:F57)</f>
        <v>3820</v>
      </c>
      <c r="G58" s="10">
        <f>SUM(G55:G57)</f>
        <v>5179</v>
      </c>
      <c r="H58" s="10">
        <f>SUM(H55:H57)</f>
        <v>8999</v>
      </c>
      <c r="I58" s="10">
        <f>SUM(I55:I57)</f>
        <v>8991</v>
      </c>
      <c r="J58" s="5">
        <f t="shared" si="0"/>
        <v>99.91110123347039</v>
      </c>
    </row>
    <row r="59" spans="1:10" ht="12.75">
      <c r="A59" s="5"/>
      <c r="B59" s="5"/>
      <c r="C59" s="5"/>
      <c r="D59" s="5"/>
      <c r="E59" s="7"/>
      <c r="F59" s="7"/>
      <c r="G59" s="5"/>
      <c r="H59" s="5">
        <f t="shared" si="1"/>
        <v>0</v>
      </c>
      <c r="I59" s="5"/>
      <c r="J59" s="5"/>
    </row>
    <row r="60" spans="1:10" ht="12.75">
      <c r="A60" s="6" t="s">
        <v>42</v>
      </c>
      <c r="B60" s="5"/>
      <c r="C60" s="5"/>
      <c r="D60" s="5"/>
      <c r="E60" s="7"/>
      <c r="F60" s="7"/>
      <c r="G60" s="5"/>
      <c r="H60" s="5">
        <f t="shared" si="1"/>
        <v>0</v>
      </c>
      <c r="I60" s="5"/>
      <c r="J60" s="5"/>
    </row>
    <row r="61" spans="1:10" ht="12.75">
      <c r="A61" s="5"/>
      <c r="B61" s="5"/>
      <c r="C61" s="5"/>
      <c r="D61" s="5"/>
      <c r="E61" s="7" t="s">
        <v>26</v>
      </c>
      <c r="F61" s="7">
        <v>288</v>
      </c>
      <c r="G61" s="5">
        <v>270</v>
      </c>
      <c r="H61" s="5">
        <f t="shared" si="1"/>
        <v>558</v>
      </c>
      <c r="I61" s="5">
        <v>420</v>
      </c>
      <c r="J61" s="5">
        <f t="shared" si="0"/>
        <v>75.26881720430107</v>
      </c>
    </row>
    <row r="62" spans="1:10" ht="12.75">
      <c r="A62" s="5"/>
      <c r="B62" s="5"/>
      <c r="C62" s="5"/>
      <c r="D62" s="5"/>
      <c r="E62" s="7" t="s">
        <v>28</v>
      </c>
      <c r="F62" s="10">
        <f>SUM(F61)</f>
        <v>288</v>
      </c>
      <c r="G62" s="10">
        <f>SUM(G61)</f>
        <v>270</v>
      </c>
      <c r="H62" s="10">
        <f>SUM(H61)</f>
        <v>558</v>
      </c>
      <c r="I62" s="10">
        <f>SUM(I61)</f>
        <v>420</v>
      </c>
      <c r="J62" s="5">
        <f t="shared" si="0"/>
        <v>75.26881720430107</v>
      </c>
    </row>
    <row r="63" spans="1:10" ht="12.75">
      <c r="A63" s="5"/>
      <c r="B63" s="5"/>
      <c r="C63" s="5"/>
      <c r="D63" s="5"/>
      <c r="E63" s="7"/>
      <c r="F63" s="7"/>
      <c r="G63" s="5"/>
      <c r="H63" s="5">
        <f t="shared" si="1"/>
        <v>0</v>
      </c>
      <c r="I63" s="5"/>
      <c r="J63" s="5"/>
    </row>
    <row r="64" spans="1:10" ht="12.75">
      <c r="A64" s="6" t="s">
        <v>43</v>
      </c>
      <c r="B64" s="5"/>
      <c r="C64" s="5"/>
      <c r="D64" s="5"/>
      <c r="E64" s="7"/>
      <c r="F64" s="7"/>
      <c r="G64" s="5"/>
      <c r="H64" s="5">
        <f t="shared" si="1"/>
        <v>0</v>
      </c>
      <c r="I64" s="5"/>
      <c r="J64" s="5"/>
    </row>
    <row r="65" spans="1:10" ht="12.75">
      <c r="A65" s="5" t="s">
        <v>27</v>
      </c>
      <c r="B65" s="5"/>
      <c r="C65" s="5"/>
      <c r="D65" s="5"/>
      <c r="E65" s="7" t="s">
        <v>26</v>
      </c>
      <c r="F65" s="7">
        <v>6200</v>
      </c>
      <c r="G65" s="5"/>
      <c r="H65" s="5">
        <f t="shared" si="1"/>
        <v>6200</v>
      </c>
      <c r="I65" s="5">
        <v>6206</v>
      </c>
      <c r="J65" s="5">
        <f t="shared" si="0"/>
        <v>100.09677419354838</v>
      </c>
    </row>
    <row r="66" spans="1:10" ht="12.75">
      <c r="A66" s="5"/>
      <c r="B66" s="5"/>
      <c r="C66" s="5"/>
      <c r="D66" s="5"/>
      <c r="E66" s="7" t="s">
        <v>28</v>
      </c>
      <c r="F66" s="10">
        <f>SUM(F65)</f>
        <v>6200</v>
      </c>
      <c r="G66" s="10">
        <f>SUM(G65)</f>
        <v>0</v>
      </c>
      <c r="H66" s="10">
        <f>SUM(H65)</f>
        <v>6200</v>
      </c>
      <c r="I66" s="10">
        <f>SUM(I65)</f>
        <v>6206</v>
      </c>
      <c r="J66" s="5">
        <f t="shared" si="0"/>
        <v>100.09677419354838</v>
      </c>
    </row>
    <row r="67" spans="1:10" ht="12.75">
      <c r="A67" s="5"/>
      <c r="B67" s="5"/>
      <c r="C67" s="5"/>
      <c r="D67" s="5"/>
      <c r="E67" s="7"/>
      <c r="F67" s="10"/>
      <c r="G67" s="5"/>
      <c r="H67" s="5">
        <f t="shared" si="1"/>
        <v>0</v>
      </c>
      <c r="I67" s="5"/>
      <c r="J67" s="5"/>
    </row>
    <row r="68" spans="1:10" ht="12.75">
      <c r="A68" s="5"/>
      <c r="B68" s="5"/>
      <c r="C68" s="5"/>
      <c r="D68" s="5"/>
      <c r="E68" s="7"/>
      <c r="F68" s="10"/>
      <c r="G68" s="5"/>
      <c r="H68" s="5"/>
      <c r="I68" s="5"/>
      <c r="J68" s="5"/>
    </row>
    <row r="69" spans="1:10" ht="12.75">
      <c r="A69" s="5"/>
      <c r="B69" s="5"/>
      <c r="C69" s="5"/>
      <c r="D69" s="5"/>
      <c r="E69" s="7"/>
      <c r="F69" s="10"/>
      <c r="G69" s="5"/>
      <c r="H69" s="5"/>
      <c r="I69" s="5"/>
      <c r="J69" s="5"/>
    </row>
    <row r="70" spans="1:10" ht="12.75">
      <c r="A70" s="5"/>
      <c r="B70" s="5"/>
      <c r="C70" s="5"/>
      <c r="D70" s="5"/>
      <c r="E70" s="7"/>
      <c r="F70" s="7"/>
      <c r="G70" s="5"/>
      <c r="H70" s="5">
        <f t="shared" si="1"/>
        <v>0</v>
      </c>
      <c r="I70" s="5"/>
      <c r="J70" s="5"/>
    </row>
    <row r="71" spans="1:10" ht="12.75">
      <c r="A71" s="6" t="s">
        <v>44</v>
      </c>
      <c r="B71" s="5"/>
      <c r="C71" s="5"/>
      <c r="D71" s="5"/>
      <c r="E71" s="7"/>
      <c r="F71" s="7"/>
      <c r="G71" s="5"/>
      <c r="H71" s="5">
        <f t="shared" si="1"/>
        <v>0</v>
      </c>
      <c r="I71" s="5"/>
      <c r="J71" s="5"/>
    </row>
    <row r="72" spans="1:10" ht="12.75">
      <c r="A72" s="12" t="s">
        <v>45</v>
      </c>
      <c r="B72" s="5"/>
      <c r="C72" s="5"/>
      <c r="D72" s="5"/>
      <c r="E72" s="7" t="s">
        <v>46</v>
      </c>
      <c r="F72" s="7">
        <v>1098</v>
      </c>
      <c r="G72" s="5"/>
      <c r="H72" s="5">
        <f t="shared" si="1"/>
        <v>1098</v>
      </c>
      <c r="I72" s="5">
        <v>1298</v>
      </c>
      <c r="J72" s="5">
        <f t="shared" si="0"/>
        <v>118.21493624772313</v>
      </c>
    </row>
    <row r="73" spans="1:10" ht="12.75">
      <c r="A73" s="6"/>
      <c r="B73" s="5"/>
      <c r="C73" s="5"/>
      <c r="D73" s="5"/>
      <c r="E73" s="7" t="s">
        <v>47</v>
      </c>
      <c r="F73" s="7">
        <v>289</v>
      </c>
      <c r="G73" s="5"/>
      <c r="H73" s="5">
        <f t="shared" si="1"/>
        <v>289</v>
      </c>
      <c r="I73" s="5">
        <v>233</v>
      </c>
      <c r="J73" s="5">
        <f t="shared" si="0"/>
        <v>80.62283737024222</v>
      </c>
    </row>
    <row r="74" spans="1:10" ht="12.75">
      <c r="A74" s="5"/>
      <c r="B74" s="5"/>
      <c r="C74" s="5"/>
      <c r="D74" s="5"/>
      <c r="E74" s="7" t="s">
        <v>26</v>
      </c>
      <c r="F74" s="7">
        <v>2484</v>
      </c>
      <c r="G74" s="5">
        <v>556</v>
      </c>
      <c r="H74" s="5">
        <f t="shared" si="1"/>
        <v>3040</v>
      </c>
      <c r="I74" s="5">
        <v>2813</v>
      </c>
      <c r="J74" s="5">
        <f t="shared" si="0"/>
        <v>92.53289473684211</v>
      </c>
    </row>
    <row r="75" spans="1:10" ht="12.75">
      <c r="A75" s="5"/>
      <c r="B75" s="5"/>
      <c r="C75" s="5"/>
      <c r="D75" s="5"/>
      <c r="E75" s="7" t="s">
        <v>98</v>
      </c>
      <c r="F75" s="7"/>
      <c r="G75" s="5">
        <v>310</v>
      </c>
      <c r="H75" s="5">
        <f t="shared" si="1"/>
        <v>310</v>
      </c>
      <c r="I75" s="5">
        <v>300</v>
      </c>
      <c r="J75" s="5">
        <f t="shared" si="0"/>
        <v>96.7741935483871</v>
      </c>
    </row>
    <row r="76" spans="1:10" ht="12.75">
      <c r="A76" s="5"/>
      <c r="B76" s="5"/>
      <c r="C76" s="5"/>
      <c r="D76" s="5"/>
      <c r="E76" s="7" t="s">
        <v>28</v>
      </c>
      <c r="F76" s="10">
        <f>SUM(F72:F75)</f>
        <v>3871</v>
      </c>
      <c r="G76" s="10">
        <f>SUM(G72:G75)</f>
        <v>866</v>
      </c>
      <c r="H76" s="10">
        <f>SUM(H72:H75)</f>
        <v>4737</v>
      </c>
      <c r="I76" s="10">
        <f>SUM(I72:I75)</f>
        <v>4644</v>
      </c>
      <c r="J76" s="5">
        <f t="shared" si="0"/>
        <v>98.0367321089297</v>
      </c>
    </row>
    <row r="77" spans="1:10" ht="12.75">
      <c r="A77" s="5"/>
      <c r="B77" s="5"/>
      <c r="C77" s="5"/>
      <c r="D77" s="5"/>
      <c r="E77" s="7"/>
      <c r="F77" s="10"/>
      <c r="G77" s="10"/>
      <c r="H77" s="10"/>
      <c r="I77" s="10"/>
      <c r="J77" s="5"/>
    </row>
    <row r="78" spans="1:10" ht="12.75">
      <c r="A78" s="5"/>
      <c r="B78" s="5"/>
      <c r="C78" s="5"/>
      <c r="D78" s="5"/>
      <c r="E78" s="7"/>
      <c r="F78" s="7"/>
      <c r="G78" s="5"/>
      <c r="H78" s="5">
        <f t="shared" si="1"/>
        <v>0</v>
      </c>
      <c r="I78" s="5"/>
      <c r="J78" s="5"/>
    </row>
    <row r="79" spans="1:10" ht="12.75">
      <c r="A79" s="6" t="s">
        <v>48</v>
      </c>
      <c r="B79" s="5"/>
      <c r="C79" s="5"/>
      <c r="D79" s="5"/>
      <c r="E79" s="7"/>
      <c r="F79" s="7"/>
      <c r="G79" s="5"/>
      <c r="H79" s="5">
        <f t="shared" si="1"/>
        <v>0</v>
      </c>
      <c r="I79" s="5"/>
      <c r="J79" s="5"/>
    </row>
    <row r="80" spans="1:10" ht="12.75">
      <c r="A80" s="6"/>
      <c r="B80" s="5"/>
      <c r="C80" s="5"/>
      <c r="D80" s="5"/>
      <c r="E80" s="7" t="s">
        <v>26</v>
      </c>
      <c r="F80" s="7">
        <v>19990</v>
      </c>
      <c r="G80" s="5">
        <v>-19990</v>
      </c>
      <c r="H80" s="5">
        <f t="shared" si="1"/>
        <v>0</v>
      </c>
      <c r="I80" s="5"/>
      <c r="J80" s="5"/>
    </row>
    <row r="81" spans="1:10" ht="12.75">
      <c r="A81" s="5"/>
      <c r="B81" s="5"/>
      <c r="C81" s="5"/>
      <c r="D81" s="5"/>
      <c r="E81" s="7" t="s">
        <v>26</v>
      </c>
      <c r="F81" s="7">
        <v>12872</v>
      </c>
      <c r="G81" s="5">
        <v>-11969</v>
      </c>
      <c r="H81" s="5">
        <f t="shared" si="1"/>
        <v>903</v>
      </c>
      <c r="I81" s="5"/>
      <c r="J81" s="5">
        <f t="shared" si="0"/>
        <v>0</v>
      </c>
    </row>
    <row r="82" spans="1:10" ht="12.75">
      <c r="A82" s="5"/>
      <c r="B82" s="5"/>
      <c r="C82" s="5"/>
      <c r="D82" s="5"/>
      <c r="E82" s="7" t="s">
        <v>28</v>
      </c>
      <c r="F82" s="10">
        <f>SUM(F80:F81)</f>
        <v>32862</v>
      </c>
      <c r="G82" s="10">
        <f>SUM(G80:G81)</f>
        <v>-31959</v>
      </c>
      <c r="H82" s="10">
        <f>SUM(H80:H81)</f>
        <v>903</v>
      </c>
      <c r="I82" s="10">
        <f>SUM(I80:I81)</f>
        <v>0</v>
      </c>
      <c r="J82" s="5">
        <f aca="true" t="shared" si="2" ref="J82:J146">(I82/H82)*100</f>
        <v>0</v>
      </c>
    </row>
    <row r="83" spans="1:10" ht="12.75">
      <c r="A83" s="5"/>
      <c r="B83" s="5"/>
      <c r="C83" s="5"/>
      <c r="D83" s="5"/>
      <c r="E83" s="5"/>
      <c r="F83" s="12"/>
      <c r="G83" s="5"/>
      <c r="H83" s="5">
        <f aca="true" t="shared" si="3" ref="H83:H149">SUM(F83:G83)</f>
        <v>0</v>
      </c>
      <c r="I83" s="5"/>
      <c r="J83" s="5"/>
    </row>
    <row r="84" spans="1:10" ht="12.75">
      <c r="A84" s="6" t="s">
        <v>49</v>
      </c>
      <c r="B84" s="5"/>
      <c r="C84" s="5"/>
      <c r="D84" s="5"/>
      <c r="E84" s="5"/>
      <c r="F84" s="12"/>
      <c r="G84" s="5"/>
      <c r="H84" s="5">
        <f t="shared" si="3"/>
        <v>0</v>
      </c>
      <c r="I84" s="5"/>
      <c r="J84" s="5"/>
    </row>
    <row r="85" spans="1:10" ht="12.75">
      <c r="A85" s="5" t="s">
        <v>39</v>
      </c>
      <c r="B85" s="5"/>
      <c r="C85" s="5"/>
      <c r="D85" s="5"/>
      <c r="E85" s="7" t="s">
        <v>31</v>
      </c>
      <c r="F85" s="7">
        <v>150</v>
      </c>
      <c r="G85" s="5"/>
      <c r="H85" s="5">
        <f t="shared" si="3"/>
        <v>150</v>
      </c>
      <c r="I85" s="5">
        <v>140</v>
      </c>
      <c r="J85" s="5">
        <f t="shared" si="2"/>
        <v>93.33333333333333</v>
      </c>
    </row>
    <row r="86" spans="1:10" ht="12.75">
      <c r="A86" s="5"/>
      <c r="B86" s="5"/>
      <c r="C86" s="5"/>
      <c r="D86" s="5"/>
      <c r="E86" s="7" t="s">
        <v>28</v>
      </c>
      <c r="F86" s="10">
        <f>SUM(F85)</f>
        <v>150</v>
      </c>
      <c r="G86" s="10">
        <f>SUM(G85)</f>
        <v>0</v>
      </c>
      <c r="H86" s="10">
        <f>SUM(H85)</f>
        <v>150</v>
      </c>
      <c r="I86" s="10">
        <f>SUM(I85)</f>
        <v>140</v>
      </c>
      <c r="J86" s="5">
        <f t="shared" si="2"/>
        <v>93.33333333333333</v>
      </c>
    </row>
    <row r="87" spans="1:10" ht="12.75">
      <c r="A87" s="5"/>
      <c r="B87" s="5"/>
      <c r="C87" s="5"/>
      <c r="D87" s="5"/>
      <c r="E87" s="7"/>
      <c r="F87" s="7"/>
      <c r="G87" s="5"/>
      <c r="H87" s="5">
        <f t="shared" si="3"/>
        <v>0</v>
      </c>
      <c r="I87" s="5"/>
      <c r="J87" s="5"/>
    </row>
    <row r="88" spans="1:10" ht="12.75">
      <c r="A88" s="6" t="s">
        <v>50</v>
      </c>
      <c r="B88" s="7"/>
      <c r="C88" s="7"/>
      <c r="D88" s="7"/>
      <c r="E88" s="7"/>
      <c r="F88" s="7"/>
      <c r="G88" s="5"/>
      <c r="H88" s="5">
        <f t="shared" si="3"/>
        <v>0</v>
      </c>
      <c r="I88" s="5"/>
      <c r="J88" s="5"/>
    </row>
    <row r="89" spans="1:10" ht="12.75">
      <c r="A89" s="5" t="s">
        <v>27</v>
      </c>
      <c r="B89" s="5"/>
      <c r="C89" s="5"/>
      <c r="D89" s="5"/>
      <c r="E89" s="7" t="s">
        <v>51</v>
      </c>
      <c r="F89" s="7">
        <v>430</v>
      </c>
      <c r="G89" s="5">
        <v>-430</v>
      </c>
      <c r="H89" s="5">
        <f t="shared" si="3"/>
        <v>0</v>
      </c>
      <c r="I89" s="5"/>
      <c r="J89" s="5"/>
    </row>
    <row r="90" spans="1:10" ht="12.75">
      <c r="A90" s="5"/>
      <c r="B90" s="5"/>
      <c r="C90" s="5"/>
      <c r="D90" s="5"/>
      <c r="E90" s="7" t="s">
        <v>108</v>
      </c>
      <c r="F90" s="7"/>
      <c r="G90" s="5">
        <v>430</v>
      </c>
      <c r="H90" s="5">
        <f t="shared" si="3"/>
        <v>430</v>
      </c>
      <c r="I90" s="5">
        <v>424</v>
      </c>
      <c r="J90" s="5">
        <f t="shared" si="2"/>
        <v>98.6046511627907</v>
      </c>
    </row>
    <row r="91" spans="1:10" ht="12.75">
      <c r="A91" s="5"/>
      <c r="B91" s="5"/>
      <c r="C91" s="5"/>
      <c r="D91" s="5"/>
      <c r="E91" s="7" t="s">
        <v>28</v>
      </c>
      <c r="F91" s="10">
        <f>SUM(F89:F90)</f>
        <v>430</v>
      </c>
      <c r="G91" s="10">
        <f>SUM(G89:G90)</f>
        <v>0</v>
      </c>
      <c r="H91" s="10">
        <f>SUM(H89:H90)</f>
        <v>430</v>
      </c>
      <c r="I91" s="10">
        <f>SUM(I89:I90)</f>
        <v>424</v>
      </c>
      <c r="J91" s="5">
        <f t="shared" si="2"/>
        <v>98.6046511627907</v>
      </c>
    </row>
    <row r="92" spans="1:10" ht="12.75">
      <c r="A92" s="5"/>
      <c r="B92" s="5"/>
      <c r="C92" s="5"/>
      <c r="D92" s="5"/>
      <c r="E92" s="7"/>
      <c r="F92" s="7"/>
      <c r="G92" s="5"/>
      <c r="H92" s="5">
        <f t="shared" si="3"/>
        <v>0</v>
      </c>
      <c r="I92" s="5"/>
      <c r="J92" s="5"/>
    </row>
    <row r="93" spans="1:10" ht="12.75">
      <c r="A93" s="6" t="s">
        <v>52</v>
      </c>
      <c r="B93" s="5"/>
      <c r="C93" s="5"/>
      <c r="D93" s="5"/>
      <c r="E93" s="7"/>
      <c r="F93" s="7"/>
      <c r="G93" s="5"/>
      <c r="H93" s="5">
        <f t="shared" si="3"/>
        <v>0</v>
      </c>
      <c r="I93" s="5"/>
      <c r="J93" s="5"/>
    </row>
    <row r="94" spans="1:10" ht="12.75">
      <c r="A94" s="12" t="s">
        <v>27</v>
      </c>
      <c r="B94" s="5"/>
      <c r="C94" s="5"/>
      <c r="D94" s="5"/>
      <c r="E94" s="7" t="s">
        <v>46</v>
      </c>
      <c r="F94" s="7">
        <v>4417</v>
      </c>
      <c r="G94" s="5">
        <v>449</v>
      </c>
      <c r="H94" s="5">
        <f t="shared" si="3"/>
        <v>4866</v>
      </c>
      <c r="I94" s="5">
        <v>4836</v>
      </c>
      <c r="J94" s="5">
        <f t="shared" si="2"/>
        <v>99.38347718865597</v>
      </c>
    </row>
    <row r="95" spans="1:10" ht="12.75">
      <c r="A95" s="6"/>
      <c r="B95" s="5"/>
      <c r="C95" s="5"/>
      <c r="D95" s="5"/>
      <c r="E95" s="7" t="s">
        <v>47</v>
      </c>
      <c r="F95" s="7">
        <v>1178</v>
      </c>
      <c r="G95" s="5">
        <v>29</v>
      </c>
      <c r="H95" s="5">
        <f t="shared" si="3"/>
        <v>1207</v>
      </c>
      <c r="I95" s="5">
        <v>975</v>
      </c>
      <c r="J95" s="5">
        <f t="shared" si="2"/>
        <v>80.7787903893952</v>
      </c>
    </row>
    <row r="96" spans="1:10" ht="12.75">
      <c r="A96" s="5"/>
      <c r="B96" s="5"/>
      <c r="C96" s="5"/>
      <c r="D96" s="5"/>
      <c r="E96" s="7" t="s">
        <v>26</v>
      </c>
      <c r="F96" s="7">
        <v>2198</v>
      </c>
      <c r="G96" s="5"/>
      <c r="H96" s="5">
        <f t="shared" si="3"/>
        <v>2198</v>
      </c>
      <c r="I96" s="5">
        <v>1596</v>
      </c>
      <c r="J96" s="5">
        <f t="shared" si="2"/>
        <v>72.61146496815286</v>
      </c>
    </row>
    <row r="97" spans="1:10" ht="12.75">
      <c r="A97" s="5"/>
      <c r="B97" s="5"/>
      <c r="C97" s="5"/>
      <c r="D97" s="5"/>
      <c r="E97" s="7" t="s">
        <v>28</v>
      </c>
      <c r="F97" s="10">
        <f>SUM(F94:F96)</f>
        <v>7793</v>
      </c>
      <c r="G97" s="10">
        <f>SUM(G94:G96)</f>
        <v>478</v>
      </c>
      <c r="H97" s="10">
        <f>SUM(H94:H96)</f>
        <v>8271</v>
      </c>
      <c r="I97" s="10">
        <f>SUM(I94:I96)</f>
        <v>7407</v>
      </c>
      <c r="J97" s="5">
        <f t="shared" si="2"/>
        <v>89.55386289445049</v>
      </c>
    </row>
    <row r="98" spans="1:10" ht="12.75">
      <c r="A98" s="5"/>
      <c r="B98" s="5"/>
      <c r="C98" s="5"/>
      <c r="D98" s="5"/>
      <c r="E98" s="7"/>
      <c r="F98" s="7"/>
      <c r="G98" s="5"/>
      <c r="H98" s="5">
        <f t="shared" si="3"/>
        <v>0</v>
      </c>
      <c r="I98" s="5"/>
      <c r="J98" s="5"/>
    </row>
    <row r="99" spans="1:10" ht="12.75">
      <c r="A99" s="6" t="s">
        <v>53</v>
      </c>
      <c r="B99" s="5"/>
      <c r="C99" s="5"/>
      <c r="D99" s="5"/>
      <c r="E99" s="7"/>
      <c r="F99" s="7"/>
      <c r="G99" s="5"/>
      <c r="H99" s="5">
        <f t="shared" si="3"/>
        <v>0</v>
      </c>
      <c r="I99" s="5"/>
      <c r="J99" s="5"/>
    </row>
    <row r="100" spans="1:10" ht="12.75">
      <c r="A100" s="5" t="s">
        <v>27</v>
      </c>
      <c r="B100" s="5"/>
      <c r="C100" s="5"/>
      <c r="D100" s="5"/>
      <c r="E100" s="7" t="s">
        <v>46</v>
      </c>
      <c r="F100" s="7">
        <v>2515</v>
      </c>
      <c r="G100" s="5">
        <v>328</v>
      </c>
      <c r="H100" s="5">
        <f t="shared" si="3"/>
        <v>2843</v>
      </c>
      <c r="I100" s="5">
        <v>2816</v>
      </c>
      <c r="J100" s="5">
        <f t="shared" si="2"/>
        <v>99.05029897995075</v>
      </c>
    </row>
    <row r="101" spans="1:10" ht="12.75">
      <c r="A101" s="5"/>
      <c r="B101" s="5"/>
      <c r="C101" s="5"/>
      <c r="D101" s="5"/>
      <c r="E101" s="7" t="s">
        <v>47</v>
      </c>
      <c r="F101" s="7">
        <v>645</v>
      </c>
      <c r="G101" s="5">
        <v>81</v>
      </c>
      <c r="H101" s="5">
        <f t="shared" si="3"/>
        <v>726</v>
      </c>
      <c r="I101" s="5">
        <v>725</v>
      </c>
      <c r="J101" s="5">
        <f t="shared" si="2"/>
        <v>99.86225895316805</v>
      </c>
    </row>
    <row r="102" spans="1:10" ht="12.75">
      <c r="A102" s="5"/>
      <c r="B102" s="5"/>
      <c r="C102" s="5"/>
      <c r="D102" s="5"/>
      <c r="E102" s="7" t="s">
        <v>26</v>
      </c>
      <c r="F102" s="7">
        <v>1054</v>
      </c>
      <c r="G102" s="5"/>
      <c r="H102" s="5">
        <f t="shared" si="3"/>
        <v>1054</v>
      </c>
      <c r="I102" s="5">
        <v>522</v>
      </c>
      <c r="J102" s="5">
        <f t="shared" si="2"/>
        <v>49.52561669829222</v>
      </c>
    </row>
    <row r="103" spans="1:10" ht="12.75">
      <c r="A103" s="5"/>
      <c r="B103" s="5"/>
      <c r="C103" s="5"/>
      <c r="D103" s="5"/>
      <c r="E103" s="7" t="s">
        <v>28</v>
      </c>
      <c r="F103" s="10">
        <f>SUM(F100:F102)</f>
        <v>4214</v>
      </c>
      <c r="G103" s="10">
        <f>SUM(G100:G102)</f>
        <v>409</v>
      </c>
      <c r="H103" s="10">
        <f>SUM(H100:H102)</f>
        <v>4623</v>
      </c>
      <c r="I103" s="10">
        <f>SUM(I100:I102)</f>
        <v>4063</v>
      </c>
      <c r="J103" s="5">
        <f t="shared" si="2"/>
        <v>87.88665368808132</v>
      </c>
    </row>
    <row r="104" spans="1:10" ht="12.75">
      <c r="A104" s="6" t="s">
        <v>54</v>
      </c>
      <c r="B104" s="7"/>
      <c r="C104" s="7"/>
      <c r="D104" s="7"/>
      <c r="E104" s="7"/>
      <c r="F104" s="7"/>
      <c r="G104" s="5"/>
      <c r="H104" s="5">
        <f t="shared" si="3"/>
        <v>0</v>
      </c>
      <c r="I104" s="5"/>
      <c r="J104" s="5"/>
    </row>
    <row r="105" spans="1:10" ht="12.75">
      <c r="A105" s="5" t="s">
        <v>39</v>
      </c>
      <c r="B105" s="5"/>
      <c r="C105" s="5"/>
      <c r="D105" s="5"/>
      <c r="E105" s="7" t="s">
        <v>35</v>
      </c>
      <c r="F105" s="7">
        <v>1600</v>
      </c>
      <c r="G105" s="5">
        <v>620</v>
      </c>
      <c r="H105" s="5">
        <f t="shared" si="3"/>
        <v>2220</v>
      </c>
      <c r="I105" s="5">
        <v>2221</v>
      </c>
      <c r="J105" s="5">
        <f t="shared" si="2"/>
        <v>100.04504504504506</v>
      </c>
    </row>
    <row r="106" spans="1:10" ht="12.75">
      <c r="A106" s="5"/>
      <c r="B106" s="5"/>
      <c r="C106" s="5"/>
      <c r="D106" s="5"/>
      <c r="E106" s="7" t="s">
        <v>28</v>
      </c>
      <c r="F106" s="10">
        <f>SUM(F105)</f>
        <v>1600</v>
      </c>
      <c r="G106" s="10">
        <f>SUM(G105)</f>
        <v>620</v>
      </c>
      <c r="H106" s="10">
        <f>SUM(H105)</f>
        <v>2220</v>
      </c>
      <c r="I106" s="10">
        <f>SUM(I105)</f>
        <v>2221</v>
      </c>
      <c r="J106" s="5">
        <f t="shared" si="2"/>
        <v>100.04504504504506</v>
      </c>
    </row>
    <row r="107" spans="1:10" ht="12.75">
      <c r="A107" s="5"/>
      <c r="B107" s="5"/>
      <c r="C107" s="5"/>
      <c r="D107" s="5"/>
      <c r="E107" s="7"/>
      <c r="F107" s="7"/>
      <c r="G107" s="5"/>
      <c r="H107" s="5">
        <f t="shared" si="3"/>
        <v>0</v>
      </c>
      <c r="I107" s="5"/>
      <c r="J107" s="5"/>
    </row>
    <row r="108" spans="1:10" ht="12.75">
      <c r="A108" s="6" t="s">
        <v>55</v>
      </c>
      <c r="B108" s="7"/>
      <c r="C108" s="7"/>
      <c r="D108" s="7"/>
      <c r="E108" s="7"/>
      <c r="F108" s="7"/>
      <c r="G108" s="5"/>
      <c r="H108" s="5">
        <f t="shared" si="3"/>
        <v>0</v>
      </c>
      <c r="I108" s="5"/>
      <c r="J108" s="5"/>
    </row>
    <row r="109" spans="1:10" ht="12.75">
      <c r="A109" s="5" t="s">
        <v>27</v>
      </c>
      <c r="B109" s="5"/>
      <c r="C109" s="5"/>
      <c r="D109" s="5"/>
      <c r="E109" s="7" t="s">
        <v>26</v>
      </c>
      <c r="F109" s="7">
        <v>2932</v>
      </c>
      <c r="G109" s="5">
        <v>135</v>
      </c>
      <c r="H109" s="5">
        <f t="shared" si="3"/>
        <v>3067</v>
      </c>
      <c r="I109" s="5">
        <v>3056</v>
      </c>
      <c r="J109" s="5">
        <f t="shared" si="2"/>
        <v>99.64134333224649</v>
      </c>
    </row>
    <row r="110" spans="1:10" ht="12.75">
      <c r="A110" s="5"/>
      <c r="B110" s="5"/>
      <c r="C110" s="5"/>
      <c r="D110" s="5"/>
      <c r="E110" s="7" t="s">
        <v>46</v>
      </c>
      <c r="F110" s="7"/>
      <c r="G110" s="5">
        <v>90</v>
      </c>
      <c r="H110" s="5">
        <f t="shared" si="3"/>
        <v>90</v>
      </c>
      <c r="I110" s="5">
        <v>90</v>
      </c>
      <c r="J110" s="5">
        <f t="shared" si="2"/>
        <v>100</v>
      </c>
    </row>
    <row r="111" spans="1:10" ht="12.75">
      <c r="A111" s="5"/>
      <c r="B111" s="5"/>
      <c r="C111" s="5"/>
      <c r="D111" s="5"/>
      <c r="E111" s="7" t="s">
        <v>35</v>
      </c>
      <c r="F111" s="7"/>
      <c r="G111" s="5"/>
      <c r="H111" s="5"/>
      <c r="I111" s="5">
        <v>10</v>
      </c>
      <c r="J111" s="5"/>
    </row>
    <row r="112" spans="1:10" ht="12.75">
      <c r="A112" s="5"/>
      <c r="B112" s="5"/>
      <c r="C112" s="5"/>
      <c r="D112" s="5"/>
      <c r="E112" s="7" t="s">
        <v>28</v>
      </c>
      <c r="F112" s="10">
        <f>SUM(F109:F111)</f>
        <v>2932</v>
      </c>
      <c r="G112" s="10">
        <f>SUM(G109:G111)</f>
        <v>225</v>
      </c>
      <c r="H112" s="10">
        <f>SUM(H109:H111)</f>
        <v>3157</v>
      </c>
      <c r="I112" s="10">
        <f>SUM(I109:I111)</f>
        <v>3156</v>
      </c>
      <c r="J112" s="5">
        <f t="shared" si="2"/>
        <v>99.96832435856827</v>
      </c>
    </row>
    <row r="113" spans="1:10" ht="12.75">
      <c r="A113" s="5"/>
      <c r="B113" s="5"/>
      <c r="C113" s="5"/>
      <c r="D113" s="5"/>
      <c r="E113" s="7"/>
      <c r="F113" s="7"/>
      <c r="G113" s="5"/>
      <c r="H113" s="5">
        <f t="shared" si="3"/>
        <v>0</v>
      </c>
      <c r="I113" s="5"/>
      <c r="J113" s="5"/>
    </row>
    <row r="114" spans="1:10" ht="12.75">
      <c r="A114" s="5"/>
      <c r="B114" s="5"/>
      <c r="C114" s="5"/>
      <c r="D114" s="5"/>
      <c r="E114" s="7"/>
      <c r="F114" s="7"/>
      <c r="G114" s="5"/>
      <c r="H114" s="5">
        <f t="shared" si="3"/>
        <v>0</v>
      </c>
      <c r="I114" s="5"/>
      <c r="J114" s="5"/>
    </row>
    <row r="115" spans="1:10" ht="12.75">
      <c r="A115" s="6" t="s">
        <v>56</v>
      </c>
      <c r="B115" s="5"/>
      <c r="C115" s="5"/>
      <c r="D115" s="5"/>
      <c r="E115" s="7"/>
      <c r="F115" s="7"/>
      <c r="G115" s="5"/>
      <c r="H115" s="5">
        <f t="shared" si="3"/>
        <v>0</v>
      </c>
      <c r="I115" s="5"/>
      <c r="J115" s="5"/>
    </row>
    <row r="116" spans="1:10" ht="12.75">
      <c r="A116" s="5" t="s">
        <v>57</v>
      </c>
      <c r="B116" s="5"/>
      <c r="C116" s="5"/>
      <c r="D116" s="5"/>
      <c r="E116" s="7" t="s">
        <v>35</v>
      </c>
      <c r="F116" s="7">
        <v>17955</v>
      </c>
      <c r="G116" s="5">
        <v>-4600</v>
      </c>
      <c r="H116" s="5">
        <f t="shared" si="3"/>
        <v>13355</v>
      </c>
      <c r="I116" s="5">
        <v>12381</v>
      </c>
      <c r="J116" s="5">
        <f t="shared" si="2"/>
        <v>92.70685136652939</v>
      </c>
    </row>
    <row r="117" spans="1:10" ht="12.75">
      <c r="A117" s="5"/>
      <c r="B117" s="5"/>
      <c r="C117" s="5"/>
      <c r="D117" s="5"/>
      <c r="E117" s="7" t="s">
        <v>28</v>
      </c>
      <c r="F117" s="10">
        <f>SUM(F116)</f>
        <v>17955</v>
      </c>
      <c r="G117" s="10">
        <f>SUM(G116)</f>
        <v>-4600</v>
      </c>
      <c r="H117" s="10">
        <f>SUM(H116)</f>
        <v>13355</v>
      </c>
      <c r="I117" s="10">
        <f>SUM(I116)</f>
        <v>12381</v>
      </c>
      <c r="J117" s="5">
        <f t="shared" si="2"/>
        <v>92.70685136652939</v>
      </c>
    </row>
    <row r="118" spans="1:10" ht="12.75">
      <c r="A118" s="5"/>
      <c r="B118" s="5"/>
      <c r="C118" s="5"/>
      <c r="D118" s="5"/>
      <c r="E118" s="7"/>
      <c r="F118" s="10"/>
      <c r="G118" s="5"/>
      <c r="H118" s="5">
        <f t="shared" si="3"/>
        <v>0</v>
      </c>
      <c r="I118" s="5"/>
      <c r="J118" s="5"/>
    </row>
    <row r="119" spans="1:10" ht="12.75">
      <c r="A119" s="5"/>
      <c r="B119" s="5"/>
      <c r="C119" s="5"/>
      <c r="D119" s="5"/>
      <c r="E119" s="7"/>
      <c r="F119" s="10"/>
      <c r="G119" s="5"/>
      <c r="H119" s="5">
        <f t="shared" si="3"/>
        <v>0</v>
      </c>
      <c r="I119" s="5"/>
      <c r="J119" s="5"/>
    </row>
    <row r="120" spans="1:10" ht="12.75">
      <c r="A120" s="6" t="s">
        <v>58</v>
      </c>
      <c r="B120" s="5"/>
      <c r="C120" s="5"/>
      <c r="D120" s="5"/>
      <c r="E120" s="7"/>
      <c r="F120" s="7"/>
      <c r="G120" s="5"/>
      <c r="H120" s="5">
        <f t="shared" si="3"/>
        <v>0</v>
      </c>
      <c r="I120" s="5"/>
      <c r="J120" s="5"/>
    </row>
    <row r="121" spans="1:10" ht="12.75">
      <c r="A121" s="5" t="s">
        <v>57</v>
      </c>
      <c r="B121" s="5"/>
      <c r="C121" s="5"/>
      <c r="D121" s="5"/>
      <c r="E121" s="7" t="s">
        <v>35</v>
      </c>
      <c r="F121" s="7">
        <v>4644</v>
      </c>
      <c r="G121" s="5"/>
      <c r="H121" s="5">
        <f t="shared" si="3"/>
        <v>4644</v>
      </c>
      <c r="I121" s="5">
        <v>3868</v>
      </c>
      <c r="J121" s="5">
        <f t="shared" si="2"/>
        <v>83.29026701119724</v>
      </c>
    </row>
    <row r="122" spans="1:10" ht="12.75">
      <c r="A122" s="5"/>
      <c r="B122" s="5"/>
      <c r="C122" s="5"/>
      <c r="D122" s="5"/>
      <c r="E122" s="7" t="s">
        <v>28</v>
      </c>
      <c r="F122" s="10">
        <f>SUM(F121)</f>
        <v>4644</v>
      </c>
      <c r="G122" s="10">
        <f>SUM(G121)</f>
        <v>0</v>
      </c>
      <c r="H122" s="10">
        <f>SUM(H121)</f>
        <v>4644</v>
      </c>
      <c r="I122" s="10">
        <f>SUM(I121)</f>
        <v>3868</v>
      </c>
      <c r="J122" s="5">
        <f t="shared" si="2"/>
        <v>83.29026701119724</v>
      </c>
    </row>
    <row r="123" spans="1:10" ht="12.75">
      <c r="A123" s="5"/>
      <c r="B123" s="5"/>
      <c r="C123" s="5"/>
      <c r="D123" s="5"/>
      <c r="E123" s="5"/>
      <c r="F123" s="7"/>
      <c r="G123" s="5"/>
      <c r="H123" s="5">
        <f t="shared" si="3"/>
        <v>0</v>
      </c>
      <c r="I123" s="5"/>
      <c r="J123" s="5"/>
    </row>
    <row r="124" spans="1:10" ht="12.75">
      <c r="A124" s="6" t="s">
        <v>59</v>
      </c>
      <c r="B124" s="5"/>
      <c r="C124" s="5"/>
      <c r="D124" s="5"/>
      <c r="E124" s="7"/>
      <c r="F124" s="7"/>
      <c r="G124" s="5"/>
      <c r="H124" s="5">
        <f t="shared" si="3"/>
        <v>0</v>
      </c>
      <c r="I124" s="5"/>
      <c r="J124" s="5"/>
    </row>
    <row r="125" spans="1:10" ht="12.75">
      <c r="A125" s="5" t="s">
        <v>57</v>
      </c>
      <c r="B125" s="5"/>
      <c r="C125" s="5"/>
      <c r="D125" s="5"/>
      <c r="E125" s="7" t="s">
        <v>35</v>
      </c>
      <c r="F125" s="7">
        <v>100</v>
      </c>
      <c r="G125" s="5">
        <v>550</v>
      </c>
      <c r="H125" s="5">
        <f t="shared" si="3"/>
        <v>650</v>
      </c>
      <c r="I125" s="5">
        <v>638</v>
      </c>
      <c r="J125" s="5">
        <f t="shared" si="2"/>
        <v>98.15384615384616</v>
      </c>
    </row>
    <row r="126" spans="1:10" ht="12.75">
      <c r="A126" s="5"/>
      <c r="B126" s="5"/>
      <c r="C126" s="5"/>
      <c r="D126" s="5"/>
      <c r="E126" s="7" t="s">
        <v>28</v>
      </c>
      <c r="F126" s="10">
        <f>SUM(F125)</f>
        <v>100</v>
      </c>
      <c r="G126" s="10">
        <f>SUM(G125)</f>
        <v>550</v>
      </c>
      <c r="H126" s="10">
        <f>SUM(H125)</f>
        <v>650</v>
      </c>
      <c r="I126" s="10">
        <f>SUM(I125)</f>
        <v>638</v>
      </c>
      <c r="J126" s="5">
        <f t="shared" si="2"/>
        <v>98.15384615384616</v>
      </c>
    </row>
    <row r="127" spans="1:10" ht="12.75">
      <c r="A127" s="5"/>
      <c r="B127" s="5"/>
      <c r="C127" s="5"/>
      <c r="D127" s="5"/>
      <c r="E127" s="7"/>
      <c r="F127" s="7"/>
      <c r="G127" s="5"/>
      <c r="H127" s="5">
        <f t="shared" si="3"/>
        <v>0</v>
      </c>
      <c r="I127" s="5"/>
      <c r="J127" s="5"/>
    </row>
    <row r="128" spans="1:10" ht="12.75">
      <c r="A128" s="6" t="s">
        <v>60</v>
      </c>
      <c r="B128" s="5"/>
      <c r="C128" s="5"/>
      <c r="D128" s="5"/>
      <c r="E128" s="7"/>
      <c r="F128" s="7"/>
      <c r="G128" s="5"/>
      <c r="H128" s="5">
        <f t="shared" si="3"/>
        <v>0</v>
      </c>
      <c r="I128" s="5"/>
      <c r="J128" s="5"/>
    </row>
    <row r="129" spans="1:10" ht="12.75">
      <c r="A129" s="5" t="s">
        <v>57</v>
      </c>
      <c r="B129" s="5"/>
      <c r="C129" s="5"/>
      <c r="D129" s="5"/>
      <c r="E129" s="7" t="s">
        <v>35</v>
      </c>
      <c r="F129" s="7">
        <v>200</v>
      </c>
      <c r="G129" s="5"/>
      <c r="H129" s="5">
        <f t="shared" si="3"/>
        <v>200</v>
      </c>
      <c r="I129" s="5">
        <v>146</v>
      </c>
      <c r="J129" s="5">
        <f t="shared" si="2"/>
        <v>73</v>
      </c>
    </row>
    <row r="130" spans="1:10" ht="12.75">
      <c r="A130" s="12"/>
      <c r="B130" s="5"/>
      <c r="C130" s="5"/>
      <c r="D130" s="5"/>
      <c r="E130" s="7" t="s">
        <v>28</v>
      </c>
      <c r="F130" s="10">
        <f>SUM(F129)</f>
        <v>200</v>
      </c>
      <c r="G130" s="10">
        <f>SUM(G129)</f>
        <v>0</v>
      </c>
      <c r="H130" s="10">
        <f>SUM(H129)</f>
        <v>200</v>
      </c>
      <c r="I130" s="10">
        <f>SUM(I129)</f>
        <v>146</v>
      </c>
      <c r="J130" s="5">
        <f t="shared" si="2"/>
        <v>73</v>
      </c>
    </row>
    <row r="131" spans="1:10" ht="12.75">
      <c r="A131" s="5"/>
      <c r="B131" s="5"/>
      <c r="C131" s="5"/>
      <c r="D131" s="5"/>
      <c r="E131" s="7"/>
      <c r="F131" s="7"/>
      <c r="G131" s="5"/>
      <c r="H131" s="5">
        <f t="shared" si="3"/>
        <v>0</v>
      </c>
      <c r="I131" s="5"/>
      <c r="J131" s="5"/>
    </row>
    <row r="132" spans="1:10" ht="12.75">
      <c r="A132" s="6" t="s">
        <v>61</v>
      </c>
      <c r="B132" s="5"/>
      <c r="C132" s="5"/>
      <c r="D132" s="5"/>
      <c r="E132" s="7"/>
      <c r="F132" s="7"/>
      <c r="G132" s="5"/>
      <c r="H132" s="5">
        <f t="shared" si="3"/>
        <v>0</v>
      </c>
      <c r="I132" s="5"/>
      <c r="J132" s="5"/>
    </row>
    <row r="133" spans="1:10" ht="12.75">
      <c r="A133" s="5" t="s">
        <v>39</v>
      </c>
      <c r="B133" s="5"/>
      <c r="C133" s="5"/>
      <c r="D133" s="5"/>
      <c r="E133" s="7" t="s">
        <v>26</v>
      </c>
      <c r="F133" s="7">
        <v>409</v>
      </c>
      <c r="G133" s="5">
        <v>60</v>
      </c>
      <c r="H133" s="5">
        <f t="shared" si="3"/>
        <v>469</v>
      </c>
      <c r="I133" s="5">
        <v>489</v>
      </c>
      <c r="J133" s="5">
        <f t="shared" si="2"/>
        <v>104.26439232409382</v>
      </c>
    </row>
    <row r="134" spans="1:10" ht="12.75">
      <c r="A134" s="5"/>
      <c r="B134" s="5"/>
      <c r="C134" s="5"/>
      <c r="D134" s="5"/>
      <c r="E134" s="7" t="s">
        <v>35</v>
      </c>
      <c r="F134" s="7">
        <v>117</v>
      </c>
      <c r="G134" s="5">
        <v>60</v>
      </c>
      <c r="H134" s="5">
        <f t="shared" si="3"/>
        <v>177</v>
      </c>
      <c r="I134" s="5">
        <v>156</v>
      </c>
      <c r="J134" s="5">
        <f t="shared" si="2"/>
        <v>88.13559322033898</v>
      </c>
    </row>
    <row r="135" spans="1:10" ht="12.75">
      <c r="A135" s="5"/>
      <c r="B135" s="5"/>
      <c r="C135" s="5"/>
      <c r="D135" s="5"/>
      <c r="E135" s="7" t="s">
        <v>28</v>
      </c>
      <c r="F135" s="10">
        <f>SUM(F133:F134)</f>
        <v>526</v>
      </c>
      <c r="G135" s="10">
        <f>SUM(G133:G134)</f>
        <v>120</v>
      </c>
      <c r="H135" s="10">
        <f>SUM(H133:H134)</f>
        <v>646</v>
      </c>
      <c r="I135" s="10">
        <f>SUM(I133:I134)</f>
        <v>645</v>
      </c>
      <c r="J135" s="5">
        <f t="shared" si="2"/>
        <v>99.84520123839009</v>
      </c>
    </row>
    <row r="136" spans="1:10" ht="12.75">
      <c r="A136" s="5"/>
      <c r="B136" s="5"/>
      <c r="C136" s="5"/>
      <c r="D136" s="5"/>
      <c r="E136" s="7"/>
      <c r="F136" s="7"/>
      <c r="G136" s="5"/>
      <c r="H136" s="5">
        <f t="shared" si="3"/>
        <v>0</v>
      </c>
      <c r="I136" s="5"/>
      <c r="J136" s="5"/>
    </row>
    <row r="137" spans="1:10" ht="12.75">
      <c r="A137" s="6" t="s">
        <v>62</v>
      </c>
      <c r="B137" s="5"/>
      <c r="C137" s="5"/>
      <c r="D137" s="5"/>
      <c r="E137" s="7"/>
      <c r="F137" s="7"/>
      <c r="G137" s="5"/>
      <c r="H137" s="5">
        <f t="shared" si="3"/>
        <v>0</v>
      </c>
      <c r="I137" s="5"/>
      <c r="J137" s="5"/>
    </row>
    <row r="138" spans="1:10" ht="12.75">
      <c r="A138" s="5" t="s">
        <v>27</v>
      </c>
      <c r="B138" s="5"/>
      <c r="C138" s="5"/>
      <c r="D138" s="5"/>
      <c r="E138" s="7" t="s">
        <v>46</v>
      </c>
      <c r="F138" s="7">
        <v>2167</v>
      </c>
      <c r="G138" s="5">
        <v>58</v>
      </c>
      <c r="H138" s="5">
        <f t="shared" si="3"/>
        <v>2225</v>
      </c>
      <c r="I138" s="5">
        <v>1128</v>
      </c>
      <c r="J138" s="5">
        <f t="shared" si="2"/>
        <v>50.69662921348315</v>
      </c>
    </row>
    <row r="139" spans="1:10" ht="12.75">
      <c r="A139" s="5"/>
      <c r="B139" s="5"/>
      <c r="C139" s="5"/>
      <c r="D139" s="5"/>
      <c r="E139" s="7" t="s">
        <v>47</v>
      </c>
      <c r="F139" s="7">
        <v>575</v>
      </c>
      <c r="G139" s="5">
        <v>15</v>
      </c>
      <c r="H139" s="5">
        <f t="shared" si="3"/>
        <v>590</v>
      </c>
      <c r="I139" s="5">
        <v>228</v>
      </c>
      <c r="J139" s="5">
        <f t="shared" si="2"/>
        <v>38.64406779661017</v>
      </c>
    </row>
    <row r="140" spans="1:10" ht="12.75">
      <c r="A140" s="5"/>
      <c r="B140" s="5"/>
      <c r="C140" s="5"/>
      <c r="D140" s="5"/>
      <c r="E140" s="7" t="s">
        <v>26</v>
      </c>
      <c r="F140" s="7">
        <v>117</v>
      </c>
      <c r="G140" s="5"/>
      <c r="H140" s="5">
        <f t="shared" si="3"/>
        <v>117</v>
      </c>
      <c r="I140" s="5">
        <v>32</v>
      </c>
      <c r="J140" s="5">
        <f t="shared" si="2"/>
        <v>27.350427350427353</v>
      </c>
    </row>
    <row r="141" spans="1:10" ht="12.75">
      <c r="A141" s="5"/>
      <c r="B141" s="5"/>
      <c r="C141" s="5"/>
      <c r="D141" s="5"/>
      <c r="E141" s="7" t="s">
        <v>51</v>
      </c>
      <c r="F141" s="7"/>
      <c r="G141" s="5">
        <v>952</v>
      </c>
      <c r="H141" s="5">
        <f t="shared" si="3"/>
        <v>952</v>
      </c>
      <c r="I141" s="5">
        <v>882</v>
      </c>
      <c r="J141" s="5"/>
    </row>
    <row r="142" spans="1:10" ht="12.75">
      <c r="A142" s="5"/>
      <c r="B142" s="5"/>
      <c r="C142" s="5"/>
      <c r="D142" s="5"/>
      <c r="E142" s="7" t="s">
        <v>28</v>
      </c>
      <c r="F142" s="10">
        <f>SUM(F138:F140)</f>
        <v>2859</v>
      </c>
      <c r="G142" s="10">
        <f>SUM(G138:G141)</f>
        <v>1025</v>
      </c>
      <c r="H142" s="10">
        <f>SUM(H138:H141)</f>
        <v>3884</v>
      </c>
      <c r="I142" s="10">
        <f>SUM(I138:I141)</f>
        <v>2270</v>
      </c>
      <c r="J142" s="5">
        <f t="shared" si="2"/>
        <v>58.44490216271885</v>
      </c>
    </row>
    <row r="143" spans="1:10" ht="12.75">
      <c r="A143" s="5"/>
      <c r="B143" s="5"/>
      <c r="C143" s="5"/>
      <c r="D143" s="5"/>
      <c r="E143" s="7"/>
      <c r="F143" s="7"/>
      <c r="G143" s="5"/>
      <c r="H143" s="5">
        <f t="shared" si="3"/>
        <v>0</v>
      </c>
      <c r="I143" s="5"/>
      <c r="J143" s="5"/>
    </row>
    <row r="144" spans="1:10" ht="12.75">
      <c r="A144" s="6" t="s">
        <v>63</v>
      </c>
      <c r="B144" s="5"/>
      <c r="C144" s="5"/>
      <c r="D144" s="5"/>
      <c r="E144" s="7"/>
      <c r="F144" s="7"/>
      <c r="G144" s="5"/>
      <c r="H144" s="5">
        <f t="shared" si="3"/>
        <v>0</v>
      </c>
      <c r="I144" s="5"/>
      <c r="J144" s="5"/>
    </row>
    <row r="145" spans="1:10" ht="12.75">
      <c r="A145" s="7" t="s">
        <v>39</v>
      </c>
      <c r="B145" s="7"/>
      <c r="C145" s="7"/>
      <c r="D145" s="7"/>
      <c r="E145" s="7" t="s">
        <v>31</v>
      </c>
      <c r="F145" s="7">
        <v>1500</v>
      </c>
      <c r="G145" s="5"/>
      <c r="H145" s="5">
        <f t="shared" si="3"/>
        <v>1500</v>
      </c>
      <c r="I145" s="5">
        <v>1500</v>
      </c>
      <c r="J145" s="5">
        <f t="shared" si="2"/>
        <v>100</v>
      </c>
    </row>
    <row r="146" spans="1:10" ht="12.75">
      <c r="A146" s="5"/>
      <c r="B146" s="5"/>
      <c r="C146" s="5"/>
      <c r="D146" s="5"/>
      <c r="E146" s="7" t="s">
        <v>28</v>
      </c>
      <c r="F146" s="10">
        <f>SUM(F145)</f>
        <v>1500</v>
      </c>
      <c r="G146" s="10">
        <f>SUM(G145)</f>
        <v>0</v>
      </c>
      <c r="H146" s="10">
        <f>SUM(H145)</f>
        <v>1500</v>
      </c>
      <c r="I146" s="10">
        <f>SUM(I145)</f>
        <v>1500</v>
      </c>
      <c r="J146" s="5">
        <f t="shared" si="2"/>
        <v>100</v>
      </c>
    </row>
    <row r="147" spans="1:10" ht="12.75">
      <c r="A147" s="5"/>
      <c r="B147" s="5"/>
      <c r="C147" s="5"/>
      <c r="D147" s="5"/>
      <c r="E147" s="7"/>
      <c r="F147" s="10"/>
      <c r="G147" s="10"/>
      <c r="H147" s="10"/>
      <c r="I147" s="10"/>
      <c r="J147" s="5"/>
    </row>
    <row r="148" spans="1:10" ht="12.75">
      <c r="A148" s="5"/>
      <c r="B148" s="5"/>
      <c r="C148" s="5"/>
      <c r="D148" s="5"/>
      <c r="E148" s="7"/>
      <c r="F148" s="7"/>
      <c r="G148" s="5"/>
      <c r="H148" s="5">
        <f t="shared" si="3"/>
        <v>0</v>
      </c>
      <c r="I148" s="5"/>
      <c r="J148" s="5"/>
    </row>
    <row r="149" spans="1:10" ht="12.75">
      <c r="A149" s="6" t="s">
        <v>64</v>
      </c>
      <c r="B149" s="5"/>
      <c r="C149" s="5"/>
      <c r="D149" s="5"/>
      <c r="E149" s="7"/>
      <c r="F149" s="7"/>
      <c r="G149" s="5"/>
      <c r="H149" s="5">
        <f t="shared" si="3"/>
        <v>0</v>
      </c>
      <c r="I149" s="5"/>
      <c r="J149" s="5"/>
    </row>
    <row r="150" spans="1:10" ht="12.75">
      <c r="A150" s="5" t="s">
        <v>39</v>
      </c>
      <c r="B150" s="5"/>
      <c r="C150" s="5"/>
      <c r="D150" s="5"/>
      <c r="E150" s="7" t="s">
        <v>26</v>
      </c>
      <c r="F150" s="7">
        <v>1000</v>
      </c>
      <c r="G150" s="5">
        <v>7250</v>
      </c>
      <c r="H150" s="5">
        <f>SUM(F150:G150)</f>
        <v>8250</v>
      </c>
      <c r="I150" s="5">
        <v>5821</v>
      </c>
      <c r="J150" s="5">
        <f>(I150/H150)*100</f>
        <v>70.55757575757575</v>
      </c>
    </row>
    <row r="151" spans="1:10" ht="12.75">
      <c r="A151" s="5"/>
      <c r="B151" s="5"/>
      <c r="C151" s="5"/>
      <c r="D151" s="5"/>
      <c r="E151" s="7" t="s">
        <v>28</v>
      </c>
      <c r="F151" s="10">
        <f>SUM(F150)</f>
        <v>1000</v>
      </c>
      <c r="G151" s="10">
        <f>SUM(G150)</f>
        <v>7250</v>
      </c>
      <c r="H151" s="10">
        <f>SUM(H150)</f>
        <v>8250</v>
      </c>
      <c r="I151" s="10">
        <f>SUM(I150)</f>
        <v>5821</v>
      </c>
      <c r="J151" s="5">
        <f>(I151/H151)*100</f>
        <v>70.55757575757575</v>
      </c>
    </row>
    <row r="152" spans="1:10" ht="12.75">
      <c r="A152" s="5"/>
      <c r="B152" s="5"/>
      <c r="C152" s="5"/>
      <c r="D152" s="5"/>
      <c r="E152" s="7"/>
      <c r="F152" s="7"/>
      <c r="G152" s="5"/>
      <c r="H152" s="5">
        <f aca="true" t="shared" si="4" ref="H152:H162">SUM(F152:G152)</f>
        <v>0</v>
      </c>
      <c r="I152" s="5"/>
      <c r="J152" s="5"/>
    </row>
    <row r="153" spans="1:10" ht="12.75">
      <c r="A153" s="6" t="s">
        <v>65</v>
      </c>
      <c r="B153" s="5"/>
      <c r="C153" s="5"/>
      <c r="D153" s="5"/>
      <c r="E153" s="7"/>
      <c r="F153" s="7"/>
      <c r="G153" s="5"/>
      <c r="H153" s="5">
        <f t="shared" si="4"/>
        <v>0</v>
      </c>
      <c r="I153" s="5"/>
      <c r="J153" s="5"/>
    </row>
    <row r="154" spans="1:10" ht="12.75" hidden="1">
      <c r="A154" s="5"/>
      <c r="B154" s="5"/>
      <c r="C154" s="5"/>
      <c r="D154" s="5"/>
      <c r="E154" s="7"/>
      <c r="F154" s="7"/>
      <c r="G154" s="5"/>
      <c r="H154" s="5">
        <f t="shared" si="4"/>
        <v>0</v>
      </c>
      <c r="I154" s="5"/>
      <c r="J154" s="5" t="e">
        <f aca="true" t="shared" si="5" ref="J154:J163">(I154/H154)*100</f>
        <v>#DIV/0!</v>
      </c>
    </row>
    <row r="155" spans="1:10" ht="12.75" hidden="1">
      <c r="A155" s="5"/>
      <c r="B155" s="5"/>
      <c r="C155" s="5"/>
      <c r="D155" s="5"/>
      <c r="E155" s="7" t="s">
        <v>66</v>
      </c>
      <c r="F155" s="7"/>
      <c r="G155" s="5"/>
      <c r="H155" s="5">
        <f t="shared" si="4"/>
        <v>0</v>
      </c>
      <c r="I155" s="5"/>
      <c r="J155" s="5" t="e">
        <f t="shared" si="5"/>
        <v>#DIV/0!</v>
      </c>
    </row>
    <row r="156" spans="1:10" ht="12.75" hidden="1">
      <c r="A156" s="5"/>
      <c r="B156" s="5"/>
      <c r="C156" s="5"/>
      <c r="D156" s="5"/>
      <c r="E156" s="7" t="s">
        <v>28</v>
      </c>
      <c r="F156" s="7"/>
      <c r="G156" s="5"/>
      <c r="H156" s="5">
        <f t="shared" si="4"/>
        <v>0</v>
      </c>
      <c r="I156" s="5"/>
      <c r="J156" s="5" t="e">
        <f t="shared" si="5"/>
        <v>#DIV/0!</v>
      </c>
    </row>
    <row r="157" spans="1:10" ht="12.75" hidden="1">
      <c r="A157" s="5"/>
      <c r="B157" s="5"/>
      <c r="C157" s="5"/>
      <c r="D157" s="5"/>
      <c r="E157" s="7"/>
      <c r="F157" s="7"/>
      <c r="G157" s="5"/>
      <c r="H157" s="5">
        <f t="shared" si="4"/>
        <v>0</v>
      </c>
      <c r="I157" s="5"/>
      <c r="J157" s="5" t="e">
        <f t="shared" si="5"/>
        <v>#DIV/0!</v>
      </c>
    </row>
    <row r="158" spans="1:10" ht="12.75" hidden="1">
      <c r="A158" s="5"/>
      <c r="B158" s="5"/>
      <c r="C158" s="5"/>
      <c r="D158" s="5"/>
      <c r="E158" s="7"/>
      <c r="F158" s="7"/>
      <c r="G158" s="5"/>
      <c r="H158" s="5">
        <f t="shared" si="4"/>
        <v>0</v>
      </c>
      <c r="I158" s="5"/>
      <c r="J158" s="5" t="e">
        <f t="shared" si="5"/>
        <v>#DIV/0!</v>
      </c>
    </row>
    <row r="159" spans="1:10" ht="12.75">
      <c r="A159" s="5" t="s">
        <v>27</v>
      </c>
      <c r="B159" s="5"/>
      <c r="C159" s="5"/>
      <c r="D159" s="5"/>
      <c r="E159" s="7" t="s">
        <v>46</v>
      </c>
      <c r="F159" s="7">
        <v>753</v>
      </c>
      <c r="G159" s="5"/>
      <c r="H159" s="5">
        <f t="shared" si="4"/>
        <v>753</v>
      </c>
      <c r="I159" s="5">
        <v>741</v>
      </c>
      <c r="J159" s="5">
        <f t="shared" si="5"/>
        <v>98.40637450199203</v>
      </c>
    </row>
    <row r="160" spans="1:10" ht="12.75">
      <c r="A160" s="5"/>
      <c r="B160" s="5"/>
      <c r="C160" s="5"/>
      <c r="D160" s="5"/>
      <c r="E160" s="7" t="s">
        <v>67</v>
      </c>
      <c r="F160" s="7">
        <v>196</v>
      </c>
      <c r="G160" s="5"/>
      <c r="H160" s="5">
        <f t="shared" si="4"/>
        <v>196</v>
      </c>
      <c r="I160" s="5">
        <v>194</v>
      </c>
      <c r="J160" s="5">
        <f t="shared" si="5"/>
        <v>98.9795918367347</v>
      </c>
    </row>
    <row r="161" spans="1:10" ht="12.75">
      <c r="A161" s="5"/>
      <c r="B161" s="5"/>
      <c r="C161" s="5"/>
      <c r="D161" s="5"/>
      <c r="E161" s="7" t="s">
        <v>26</v>
      </c>
      <c r="F161" s="7">
        <v>1043</v>
      </c>
      <c r="G161" s="5"/>
      <c r="H161" s="5">
        <f t="shared" si="4"/>
        <v>1043</v>
      </c>
      <c r="I161" s="5">
        <v>1022</v>
      </c>
      <c r="J161" s="5">
        <f t="shared" si="5"/>
        <v>97.98657718120806</v>
      </c>
    </row>
    <row r="162" spans="1:10" ht="12.75">
      <c r="A162" s="5"/>
      <c r="B162" s="5"/>
      <c r="C162" s="5"/>
      <c r="D162" s="5"/>
      <c r="E162" s="7" t="s">
        <v>109</v>
      </c>
      <c r="F162" s="7"/>
      <c r="G162" s="5">
        <v>700</v>
      </c>
      <c r="H162" s="5">
        <f t="shared" si="4"/>
        <v>700</v>
      </c>
      <c r="I162" s="5">
        <v>700</v>
      </c>
      <c r="J162" s="5">
        <f t="shared" si="5"/>
        <v>100</v>
      </c>
    </row>
    <row r="163" spans="1:10" ht="12.75">
      <c r="A163" s="5"/>
      <c r="B163" s="5"/>
      <c r="C163" s="5"/>
      <c r="D163" s="5"/>
      <c r="E163" s="7" t="s">
        <v>28</v>
      </c>
      <c r="F163" s="10">
        <f>SUM(F159:F162)</f>
        <v>1992</v>
      </c>
      <c r="G163" s="10">
        <f>SUM(G159:G162)</f>
        <v>700</v>
      </c>
      <c r="H163" s="10">
        <f>SUM(H159:H162)</f>
        <v>2692</v>
      </c>
      <c r="I163" s="10">
        <f>SUM(I159:I162)</f>
        <v>2657</v>
      </c>
      <c r="J163" s="5">
        <f t="shared" si="5"/>
        <v>98.6998514115899</v>
      </c>
    </row>
    <row r="164" spans="1:10" ht="12.75">
      <c r="A164" s="5"/>
      <c r="B164" s="5"/>
      <c r="C164" s="5"/>
      <c r="D164" s="5"/>
      <c r="E164" s="7"/>
      <c r="F164" s="7"/>
      <c r="G164" s="5"/>
      <c r="H164" s="5">
        <f>SUM(F164:G164)</f>
        <v>0</v>
      </c>
      <c r="I164" s="5"/>
      <c r="J164" s="5"/>
    </row>
    <row r="165" spans="1:10" ht="12.75">
      <c r="A165" s="6" t="s">
        <v>68</v>
      </c>
      <c r="B165" s="5"/>
      <c r="C165" s="5"/>
      <c r="D165" s="5"/>
      <c r="E165" s="7"/>
      <c r="F165" s="7"/>
      <c r="G165" s="5"/>
      <c r="H165" s="5">
        <f>SUM(F165:G165)</f>
        <v>0</v>
      </c>
      <c r="I165" s="5"/>
      <c r="J165" s="5"/>
    </row>
    <row r="166" spans="1:10" ht="12.75">
      <c r="A166" s="6"/>
      <c r="B166" s="5"/>
      <c r="C166" s="5"/>
      <c r="D166" s="5"/>
      <c r="E166" s="7" t="s">
        <v>46</v>
      </c>
      <c r="F166" s="7">
        <v>9691</v>
      </c>
      <c r="G166" s="5"/>
      <c r="H166" s="5">
        <f>SUM(F166:G166)</f>
        <v>9691</v>
      </c>
      <c r="I166" s="5">
        <v>9204</v>
      </c>
      <c r="J166" s="5">
        <f>(I166/H166)*100</f>
        <v>94.97471881126819</v>
      </c>
    </row>
    <row r="167" spans="1:10" ht="12.75">
      <c r="A167" s="5"/>
      <c r="B167" s="5"/>
      <c r="C167" s="5"/>
      <c r="D167" s="5"/>
      <c r="E167" s="7" t="s">
        <v>67</v>
      </c>
      <c r="F167" s="7">
        <v>2617</v>
      </c>
      <c r="G167" s="5"/>
      <c r="H167" s="5">
        <f>SUM(F167:G167)</f>
        <v>2617</v>
      </c>
      <c r="I167" s="5">
        <v>2237</v>
      </c>
      <c r="J167" s="5">
        <f>(I167/H167)*100</f>
        <v>85.47955674436378</v>
      </c>
    </row>
    <row r="168" spans="1:10" ht="12.75">
      <c r="A168" s="5"/>
      <c r="B168" s="5"/>
      <c r="C168" s="5"/>
      <c r="D168" s="5"/>
      <c r="E168" s="7" t="s">
        <v>28</v>
      </c>
      <c r="F168" s="10">
        <f>SUM(F166:F167)</f>
        <v>12308</v>
      </c>
      <c r="G168" s="10">
        <f>SUM(G166:G167)</f>
        <v>0</v>
      </c>
      <c r="H168" s="10">
        <f>SUM(H166:H167)</f>
        <v>12308</v>
      </c>
      <c r="I168" s="10">
        <f>SUM(I166:I167)</f>
        <v>11441</v>
      </c>
      <c r="J168" s="5">
        <f>(I168/H168)*100</f>
        <v>92.95580110497238</v>
      </c>
    </row>
    <row r="169" spans="1:10" ht="12.75">
      <c r="A169" s="5"/>
      <c r="B169" s="5"/>
      <c r="C169" s="5"/>
      <c r="D169" s="5"/>
      <c r="E169" s="7"/>
      <c r="F169" s="10"/>
      <c r="G169" s="10"/>
      <c r="H169" s="10"/>
      <c r="I169" s="10"/>
      <c r="J169" s="5"/>
    </row>
    <row r="170" spans="1:10" ht="12.75">
      <c r="A170" s="6" t="s">
        <v>110</v>
      </c>
      <c r="B170" s="5"/>
      <c r="C170" s="5"/>
      <c r="D170" s="5"/>
      <c r="E170" s="7"/>
      <c r="F170" s="7"/>
      <c r="G170" s="5"/>
      <c r="H170" s="5"/>
      <c r="I170" s="5"/>
      <c r="J170" s="5"/>
    </row>
    <row r="171" spans="1:10" ht="12.75">
      <c r="A171" s="5" t="s">
        <v>27</v>
      </c>
      <c r="B171" s="5"/>
      <c r="C171" s="5"/>
      <c r="D171" s="5"/>
      <c r="E171" s="7" t="s">
        <v>26</v>
      </c>
      <c r="F171" s="7"/>
      <c r="G171" s="5">
        <v>3150</v>
      </c>
      <c r="H171" s="5">
        <f>SUM(F171:G171)</f>
        <v>3150</v>
      </c>
      <c r="I171" s="5">
        <v>3374</v>
      </c>
      <c r="J171" s="5">
        <f>(I171/H171)*100</f>
        <v>107.11111111111111</v>
      </c>
    </row>
    <row r="172" spans="1:10" ht="12.75">
      <c r="A172" s="6"/>
      <c r="B172" s="5"/>
      <c r="C172" s="5"/>
      <c r="D172" s="5"/>
      <c r="E172" s="7" t="s">
        <v>98</v>
      </c>
      <c r="F172" s="7"/>
      <c r="G172" s="5">
        <v>1027500</v>
      </c>
      <c r="H172" s="5">
        <f>SUM(F172:G172)</f>
        <v>1027500</v>
      </c>
      <c r="I172" s="5">
        <v>1027269</v>
      </c>
      <c r="J172" s="5">
        <f>(I172/H172)*100</f>
        <v>99.97751824817517</v>
      </c>
    </row>
    <row r="173" spans="1:10" ht="12.75">
      <c r="A173" s="5"/>
      <c r="B173" s="5"/>
      <c r="C173" s="5"/>
      <c r="D173" s="5"/>
      <c r="E173" s="7" t="s">
        <v>28</v>
      </c>
      <c r="F173" s="10">
        <f>SUM(F171:F172)</f>
        <v>0</v>
      </c>
      <c r="G173" s="10">
        <f>SUM(G171:G172)</f>
        <v>1030650</v>
      </c>
      <c r="H173" s="10">
        <f>SUM(H171:H172)</f>
        <v>1030650</v>
      </c>
      <c r="I173" s="10">
        <f>SUM(I171:I172)</f>
        <v>1030643</v>
      </c>
      <c r="J173" s="5">
        <f>(I173/H173)*100</f>
        <v>99.99932081696016</v>
      </c>
    </row>
    <row r="174" spans="1:10" ht="12.75">
      <c r="A174" s="5"/>
      <c r="B174" s="5"/>
      <c r="C174" s="5"/>
      <c r="D174" s="5"/>
      <c r="E174" s="7"/>
      <c r="F174" s="10"/>
      <c r="G174" s="10"/>
      <c r="H174" s="10"/>
      <c r="I174" s="10"/>
      <c r="J174" s="5"/>
    </row>
    <row r="175" spans="1:10" ht="12.75">
      <c r="A175" s="6" t="s">
        <v>111</v>
      </c>
      <c r="B175" s="5"/>
      <c r="C175" s="5"/>
      <c r="D175" s="5"/>
      <c r="E175" s="7"/>
      <c r="F175" s="7"/>
      <c r="G175" s="5"/>
      <c r="H175" s="5"/>
      <c r="I175" s="5"/>
      <c r="J175" s="5"/>
    </row>
    <row r="176" spans="1:10" ht="12.75">
      <c r="A176" s="5" t="s">
        <v>27</v>
      </c>
      <c r="B176" s="5"/>
      <c r="C176" s="5"/>
      <c r="D176" s="5"/>
      <c r="E176" s="7" t="s">
        <v>109</v>
      </c>
      <c r="F176" s="7"/>
      <c r="G176" s="5">
        <v>26370</v>
      </c>
      <c r="H176" s="5">
        <f>SUM(F176:G176)</f>
        <v>26370</v>
      </c>
      <c r="I176" s="5">
        <v>27520</v>
      </c>
      <c r="J176" s="5">
        <f aca="true" t="shared" si="6" ref="J176:J182">(I176/H176)*100</f>
        <v>104.3610163064088</v>
      </c>
    </row>
    <row r="177" spans="1:10" ht="12.75">
      <c r="A177" s="5"/>
      <c r="B177" s="5"/>
      <c r="C177" s="5"/>
      <c r="D177" s="5"/>
      <c r="E177" s="7" t="s">
        <v>98</v>
      </c>
      <c r="F177" s="7"/>
      <c r="G177" s="5">
        <v>1300</v>
      </c>
      <c r="H177" s="5">
        <f>SUM(F177:G177)</f>
        <v>1300</v>
      </c>
      <c r="I177" s="5">
        <v>1270</v>
      </c>
      <c r="J177" s="5">
        <f t="shared" si="6"/>
        <v>97.6923076923077</v>
      </c>
    </row>
    <row r="178" spans="1:10" ht="12.75">
      <c r="A178" s="5"/>
      <c r="B178" s="5"/>
      <c r="C178" s="5"/>
      <c r="D178" s="5"/>
      <c r="E178" s="7" t="s">
        <v>28</v>
      </c>
      <c r="F178" s="10">
        <f>SUM(F176:F176)</f>
        <v>0</v>
      </c>
      <c r="G178" s="10">
        <f>SUM(G176:G177)</f>
        <v>27670</v>
      </c>
      <c r="H178" s="10">
        <f>SUM(H176:H177)</f>
        <v>27670</v>
      </c>
      <c r="I178" s="10">
        <f>SUM(I176:I177)</f>
        <v>28790</v>
      </c>
      <c r="J178" s="5">
        <f t="shared" si="6"/>
        <v>104.04770509577159</v>
      </c>
    </row>
    <row r="179" spans="1:10" ht="12.75">
      <c r="A179" s="5"/>
      <c r="B179" s="5"/>
      <c r="C179" s="5"/>
      <c r="D179" s="5"/>
      <c r="E179" s="7"/>
      <c r="F179" s="10"/>
      <c r="G179" s="10"/>
      <c r="H179" s="10"/>
      <c r="I179" s="10"/>
      <c r="J179" s="5"/>
    </row>
    <row r="180" spans="1:10" ht="12.75">
      <c r="A180" s="6" t="s">
        <v>112</v>
      </c>
      <c r="B180" s="5"/>
      <c r="C180" s="5"/>
      <c r="D180" s="5"/>
      <c r="E180" s="7"/>
      <c r="F180" s="7"/>
      <c r="G180" s="5"/>
      <c r="H180" s="5"/>
      <c r="I180" s="5"/>
      <c r="J180" s="5"/>
    </row>
    <row r="181" spans="1:10" ht="12.75">
      <c r="A181" s="5" t="s">
        <v>57</v>
      </c>
      <c r="B181" s="5"/>
      <c r="C181" s="5"/>
      <c r="D181" s="5"/>
      <c r="E181" s="7" t="s">
        <v>35</v>
      </c>
      <c r="F181" s="7"/>
      <c r="G181" s="5">
        <v>950</v>
      </c>
      <c r="H181" s="5">
        <f>SUM(F181:G181)</f>
        <v>950</v>
      </c>
      <c r="I181" s="5">
        <v>952</v>
      </c>
      <c r="J181" s="5">
        <f t="shared" si="6"/>
        <v>100.21052631578948</v>
      </c>
    </row>
    <row r="182" spans="1:10" ht="12.75">
      <c r="A182" s="12"/>
      <c r="B182" s="5"/>
      <c r="C182" s="5"/>
      <c r="D182" s="5"/>
      <c r="E182" s="7" t="s">
        <v>28</v>
      </c>
      <c r="F182" s="10">
        <f>SUM(F181)</f>
        <v>0</v>
      </c>
      <c r="G182" s="10">
        <f>SUM(G181)</f>
        <v>950</v>
      </c>
      <c r="H182" s="10">
        <f>SUM(H181)</f>
        <v>950</v>
      </c>
      <c r="I182" s="10">
        <f>SUM(I181)</f>
        <v>952</v>
      </c>
      <c r="J182" s="5">
        <f t="shared" si="6"/>
        <v>100.21052631578948</v>
      </c>
    </row>
    <row r="183" spans="1:10" ht="12.75">
      <c r="A183" s="12"/>
      <c r="B183" s="5"/>
      <c r="C183" s="5"/>
      <c r="D183" s="5"/>
      <c r="E183" s="7"/>
      <c r="F183" s="10"/>
      <c r="G183" s="10"/>
      <c r="H183" s="10"/>
      <c r="I183" s="10"/>
      <c r="J183" s="5"/>
    </row>
    <row r="184" spans="1:10" ht="12.75">
      <c r="A184" s="6" t="s">
        <v>113</v>
      </c>
      <c r="B184" s="5"/>
      <c r="C184" s="5"/>
      <c r="D184" s="5"/>
      <c r="E184" s="7"/>
      <c r="F184" s="7"/>
      <c r="G184" s="5"/>
      <c r="H184" s="5"/>
      <c r="I184" s="5"/>
      <c r="J184" s="5"/>
    </row>
    <row r="185" spans="1:10" ht="12.75">
      <c r="A185" s="5" t="s">
        <v>57</v>
      </c>
      <c r="B185" s="5"/>
      <c r="C185" s="5"/>
      <c r="D185" s="5"/>
      <c r="E185" s="7" t="s">
        <v>35</v>
      </c>
      <c r="F185" s="7"/>
      <c r="G185" s="5">
        <v>70</v>
      </c>
      <c r="H185" s="5">
        <f>SUM(F185:G185)</f>
        <v>70</v>
      </c>
      <c r="I185" s="5">
        <v>70</v>
      </c>
      <c r="J185" s="5">
        <f>(I185/H185)*100</f>
        <v>100</v>
      </c>
    </row>
    <row r="186" spans="1:10" ht="12.75">
      <c r="A186" s="12"/>
      <c r="B186" s="5"/>
      <c r="C186" s="5"/>
      <c r="D186" s="5"/>
      <c r="E186" s="7" t="s">
        <v>28</v>
      </c>
      <c r="F186" s="10">
        <f>SUM(F185)</f>
        <v>0</v>
      </c>
      <c r="G186" s="10">
        <f>SUM(G185)</f>
        <v>70</v>
      </c>
      <c r="H186" s="10">
        <f>SUM(H185)</f>
        <v>70</v>
      </c>
      <c r="I186" s="10">
        <f>SUM(I185)</f>
        <v>70</v>
      </c>
      <c r="J186" s="5">
        <f>(I186/H186)*100</f>
        <v>100</v>
      </c>
    </row>
    <row r="187" spans="1:10" ht="12.75">
      <c r="A187" s="12"/>
      <c r="B187" s="5"/>
      <c r="C187" s="5"/>
      <c r="D187" s="5"/>
      <c r="E187" s="7"/>
      <c r="F187" s="10"/>
      <c r="G187" s="10"/>
      <c r="H187" s="10"/>
      <c r="I187" s="10"/>
      <c r="J187" s="5"/>
    </row>
    <row r="188" spans="1:10" ht="12.75">
      <c r="A188" s="12"/>
      <c r="B188" s="5"/>
      <c r="C188" s="5"/>
      <c r="D188" s="5"/>
      <c r="E188" s="7"/>
      <c r="F188" s="10"/>
      <c r="G188" s="10"/>
      <c r="H188" s="10"/>
      <c r="I188" s="10"/>
      <c r="J188" s="5"/>
    </row>
    <row r="189" spans="1:10" ht="12.75">
      <c r="A189" s="12"/>
      <c r="B189" s="5"/>
      <c r="C189" s="5"/>
      <c r="D189" s="5"/>
      <c r="E189" s="7"/>
      <c r="F189" s="10"/>
      <c r="G189" s="10"/>
      <c r="H189" s="10"/>
      <c r="I189" s="10"/>
      <c r="J189" s="5"/>
    </row>
    <row r="190" spans="1:10" ht="12.75">
      <c r="A190" s="6" t="s">
        <v>114</v>
      </c>
      <c r="B190" s="5"/>
      <c r="C190" s="5"/>
      <c r="D190" s="5"/>
      <c r="E190" s="7"/>
      <c r="F190" s="7"/>
      <c r="G190" s="5"/>
      <c r="H190" s="5"/>
      <c r="I190" s="5"/>
      <c r="J190" s="5"/>
    </row>
    <row r="191" spans="1:10" ht="12.75">
      <c r="A191" s="12" t="s">
        <v>39</v>
      </c>
      <c r="B191" s="5"/>
      <c r="C191" s="5"/>
      <c r="D191" s="5"/>
      <c r="E191" s="7" t="s">
        <v>98</v>
      </c>
      <c r="F191" s="7"/>
      <c r="G191" s="5">
        <v>5170</v>
      </c>
      <c r="H191" s="5">
        <f>SUM(F191:G191)</f>
        <v>5170</v>
      </c>
      <c r="I191" s="5">
        <v>5121</v>
      </c>
      <c r="J191" s="5">
        <f>(I191/H191)*100</f>
        <v>99.05222437137331</v>
      </c>
    </row>
    <row r="192" spans="1:10" ht="12.75">
      <c r="A192" s="5"/>
      <c r="B192" s="5"/>
      <c r="C192" s="5"/>
      <c r="D192" s="5"/>
      <c r="E192" s="7" t="s">
        <v>28</v>
      </c>
      <c r="F192" s="10">
        <f>SUM(F191:F191)</f>
        <v>0</v>
      </c>
      <c r="G192" s="10">
        <f>SUM(G191:G191)</f>
        <v>5170</v>
      </c>
      <c r="H192" s="10">
        <f>SUM(H191:H191)</f>
        <v>5170</v>
      </c>
      <c r="I192" s="10">
        <f>SUM(I191:I191)</f>
        <v>5121</v>
      </c>
      <c r="J192" s="5">
        <f>(I192/H192)*100</f>
        <v>99.05222437137331</v>
      </c>
    </row>
    <row r="193" spans="1:10" ht="12.75">
      <c r="A193" s="5"/>
      <c r="B193" s="5"/>
      <c r="C193" s="5"/>
      <c r="D193" s="5"/>
      <c r="E193" s="7"/>
      <c r="F193" s="10"/>
      <c r="G193" s="10"/>
      <c r="H193" s="10"/>
      <c r="I193" s="10"/>
      <c r="J193" s="5"/>
    </row>
    <row r="194" spans="1:10" ht="12.75">
      <c r="A194" s="6" t="s">
        <v>115</v>
      </c>
      <c r="B194" s="5"/>
      <c r="C194" s="5"/>
      <c r="D194" s="5"/>
      <c r="E194" s="7"/>
      <c r="F194" s="7"/>
      <c r="G194" s="5"/>
      <c r="H194" s="5"/>
      <c r="I194" s="5"/>
      <c r="J194" s="5"/>
    </row>
    <row r="195" spans="1:10" ht="12.75">
      <c r="A195" s="12" t="s">
        <v>27</v>
      </c>
      <c r="B195" s="5"/>
      <c r="C195" s="5"/>
      <c r="D195" s="5"/>
      <c r="E195" s="7" t="s">
        <v>46</v>
      </c>
      <c r="F195" s="7"/>
      <c r="G195" s="5">
        <v>13570</v>
      </c>
      <c r="H195" s="5">
        <f>SUM(F195:G195)</f>
        <v>13570</v>
      </c>
      <c r="I195" s="5">
        <v>8635</v>
      </c>
      <c r="J195" s="5">
        <f>(I195/H195)*100</f>
        <v>63.63301400147384</v>
      </c>
    </row>
    <row r="196" spans="1:10" ht="12.75">
      <c r="A196" s="5"/>
      <c r="B196" s="5"/>
      <c r="C196" s="5"/>
      <c r="D196" s="5"/>
      <c r="E196" s="7" t="s">
        <v>67</v>
      </c>
      <c r="F196" s="7"/>
      <c r="G196" s="5">
        <v>2935</v>
      </c>
      <c r="H196" s="5">
        <f>SUM(F196:G196)</f>
        <v>2935</v>
      </c>
      <c r="I196" s="5">
        <v>1179</v>
      </c>
      <c r="J196" s="5">
        <f>(I196/H196)*100</f>
        <v>40.170357751277685</v>
      </c>
    </row>
    <row r="197" spans="1:10" ht="12.75">
      <c r="A197" s="5"/>
      <c r="B197" s="5"/>
      <c r="C197" s="5"/>
      <c r="D197" s="5"/>
      <c r="E197" s="7" t="s">
        <v>26</v>
      </c>
      <c r="F197" s="7"/>
      <c r="G197" s="5">
        <v>2030</v>
      </c>
      <c r="H197" s="5">
        <f>SUM(F197:G197)</f>
        <v>2030</v>
      </c>
      <c r="I197" s="5">
        <v>1139</v>
      </c>
      <c r="J197" s="5">
        <f>(I197/H197)*100</f>
        <v>56.10837438423645</v>
      </c>
    </row>
    <row r="198" spans="1:10" ht="12.75">
      <c r="A198" s="5"/>
      <c r="B198" s="5"/>
      <c r="C198" s="5"/>
      <c r="D198" s="5"/>
      <c r="E198" s="7" t="s">
        <v>28</v>
      </c>
      <c r="F198" s="10">
        <f>SUM(F195:F197)</f>
        <v>0</v>
      </c>
      <c r="G198" s="10">
        <f>SUM(G195:G197)</f>
        <v>18535</v>
      </c>
      <c r="H198" s="10">
        <f>SUM(H195:H197)</f>
        <v>18535</v>
      </c>
      <c r="I198" s="10">
        <f>SUM(I195:I197)</f>
        <v>10953</v>
      </c>
      <c r="J198" s="5">
        <f>(I198/H198)*100</f>
        <v>59.09360669004586</v>
      </c>
    </row>
    <row r="199" spans="1:10" ht="12.75">
      <c r="A199" s="5"/>
      <c r="B199" s="5"/>
      <c r="C199" s="5"/>
      <c r="D199" s="5"/>
      <c r="E199" s="7"/>
      <c r="F199" s="10"/>
      <c r="G199" s="10"/>
      <c r="H199" s="10"/>
      <c r="I199" s="10"/>
      <c r="J199" s="5"/>
    </row>
    <row r="200" spans="1:10" ht="12.75">
      <c r="A200" s="6" t="s">
        <v>116</v>
      </c>
      <c r="B200" s="5"/>
      <c r="C200" s="5"/>
      <c r="D200" s="5"/>
      <c r="E200" s="7"/>
      <c r="F200" s="7"/>
      <c r="G200" s="5"/>
      <c r="H200" s="5"/>
      <c r="I200" s="5"/>
      <c r="J200" s="5"/>
    </row>
    <row r="201" spans="1:10" ht="12.75">
      <c r="A201" s="5" t="s">
        <v>57</v>
      </c>
      <c r="B201" s="5"/>
      <c r="C201" s="5"/>
      <c r="D201" s="5"/>
      <c r="E201" s="7" t="s">
        <v>35</v>
      </c>
      <c r="F201" s="7"/>
      <c r="G201" s="5">
        <v>140</v>
      </c>
      <c r="H201" s="5">
        <f>SUM(F201:G201)</f>
        <v>140</v>
      </c>
      <c r="I201" s="5">
        <v>0</v>
      </c>
      <c r="J201" s="5">
        <f>(I201/H201)*100</f>
        <v>0</v>
      </c>
    </row>
    <row r="202" spans="1:10" ht="12.75">
      <c r="A202" s="12"/>
      <c r="B202" s="5"/>
      <c r="C202" s="5"/>
      <c r="D202" s="5"/>
      <c r="E202" s="7" t="s">
        <v>28</v>
      </c>
      <c r="F202" s="10">
        <f>SUM(F201)</f>
        <v>0</v>
      </c>
      <c r="G202" s="10">
        <f>SUM(G201)</f>
        <v>140</v>
      </c>
      <c r="H202" s="10">
        <f>SUM(H201)</f>
        <v>140</v>
      </c>
      <c r="I202" s="10">
        <f>SUM(I201)</f>
        <v>0</v>
      </c>
      <c r="J202" s="5">
        <f>(I202/H202)*100</f>
        <v>0</v>
      </c>
    </row>
    <row r="203" spans="1:10" ht="12.75">
      <c r="A203" s="12"/>
      <c r="B203" s="5"/>
      <c r="C203" s="5"/>
      <c r="D203" s="5"/>
      <c r="E203" s="7"/>
      <c r="F203" s="10"/>
      <c r="G203" s="10"/>
      <c r="H203" s="10"/>
      <c r="I203" s="10"/>
      <c r="J203" s="5"/>
    </row>
    <row r="204" spans="1:10" ht="12.75">
      <c r="A204" s="6" t="s">
        <v>117</v>
      </c>
      <c r="B204" s="5"/>
      <c r="C204" s="5"/>
      <c r="D204" s="5"/>
      <c r="E204" s="7"/>
      <c r="F204" s="7"/>
      <c r="G204" s="5"/>
      <c r="H204" s="5"/>
      <c r="I204" s="5"/>
      <c r="J204" s="5"/>
    </row>
    <row r="205" spans="1:10" ht="12.75">
      <c r="A205" s="5" t="s">
        <v>39</v>
      </c>
      <c r="B205" s="5"/>
      <c r="C205" s="5"/>
      <c r="D205" s="5"/>
      <c r="E205" s="7" t="s">
        <v>35</v>
      </c>
      <c r="F205" s="7"/>
      <c r="G205" s="5">
        <v>23</v>
      </c>
      <c r="H205" s="5">
        <f>SUM(F205:G205)</f>
        <v>23</v>
      </c>
      <c r="I205" s="5">
        <v>22</v>
      </c>
      <c r="J205" s="5">
        <f>(I205/H205)*100</f>
        <v>95.65217391304348</v>
      </c>
    </row>
    <row r="206" spans="1:10" ht="12.75">
      <c r="A206" s="5"/>
      <c r="B206" s="5"/>
      <c r="C206" s="5"/>
      <c r="D206" s="5"/>
      <c r="E206" s="7" t="s">
        <v>120</v>
      </c>
      <c r="F206" s="7"/>
      <c r="G206" s="5"/>
      <c r="H206" s="5">
        <f>SUM(F206:G206)</f>
        <v>0</v>
      </c>
      <c r="I206" s="5">
        <v>25</v>
      </c>
      <c r="J206" s="5"/>
    </row>
    <row r="207" spans="1:10" ht="12.75">
      <c r="A207" s="12"/>
      <c r="B207" s="5"/>
      <c r="C207" s="5"/>
      <c r="D207" s="5"/>
      <c r="E207" s="7" t="s">
        <v>28</v>
      </c>
      <c r="F207" s="10">
        <f>SUM(F205:F206)</f>
        <v>0</v>
      </c>
      <c r="G207" s="10">
        <f>SUM(G205:G206)</f>
        <v>23</v>
      </c>
      <c r="H207" s="10">
        <f>SUM(H205:H206)</f>
        <v>23</v>
      </c>
      <c r="I207" s="10">
        <f>SUM(I205:I206)</f>
        <v>47</v>
      </c>
      <c r="J207" s="5">
        <f>(I207/H207)*100</f>
        <v>204.34782608695653</v>
      </c>
    </row>
    <row r="208" spans="1:10" ht="12.75">
      <c r="A208" s="12"/>
      <c r="B208" s="5"/>
      <c r="C208" s="5"/>
      <c r="D208" s="5"/>
      <c r="E208" s="7"/>
      <c r="F208" s="10"/>
      <c r="G208" s="10"/>
      <c r="H208" s="10"/>
      <c r="I208" s="10"/>
      <c r="J208" s="5"/>
    </row>
    <row r="209" spans="1:10" ht="12.75">
      <c r="A209" s="6" t="s">
        <v>121</v>
      </c>
      <c r="B209" s="5"/>
      <c r="C209" s="5"/>
      <c r="D209" s="5"/>
      <c r="E209" s="7"/>
      <c r="F209" s="7"/>
      <c r="G209" s="5"/>
      <c r="H209" s="5"/>
      <c r="I209" s="5"/>
      <c r="J209" s="5"/>
    </row>
    <row r="210" spans="1:10" ht="12.75">
      <c r="A210" s="5" t="s">
        <v>57</v>
      </c>
      <c r="B210" s="5"/>
      <c r="C210" s="5"/>
      <c r="D210" s="5"/>
      <c r="E210" s="7" t="s">
        <v>35</v>
      </c>
      <c r="F210" s="7"/>
      <c r="G210" s="5">
        <v>1421</v>
      </c>
      <c r="H210" s="5">
        <f>SUM(F210:G210)</f>
        <v>1421</v>
      </c>
      <c r="I210" s="5">
        <v>1421</v>
      </c>
      <c r="J210" s="5">
        <f>(I210/H210)*100</f>
        <v>100</v>
      </c>
    </row>
    <row r="211" spans="1:10" ht="12.75">
      <c r="A211" s="12"/>
      <c r="B211" s="5"/>
      <c r="C211" s="5"/>
      <c r="D211" s="5"/>
      <c r="E211" s="7" t="s">
        <v>28</v>
      </c>
      <c r="F211" s="10">
        <f>SUM(F210)</f>
        <v>0</v>
      </c>
      <c r="G211" s="10">
        <f>SUM(G210)</f>
        <v>1421</v>
      </c>
      <c r="H211" s="10">
        <f>SUM(H210)</f>
        <v>1421</v>
      </c>
      <c r="I211" s="10">
        <f>SUM(I210)</f>
        <v>1421</v>
      </c>
      <c r="J211" s="5">
        <f>(I211/H211)*100</f>
        <v>100</v>
      </c>
    </row>
    <row r="212" spans="1:10" ht="12.75">
      <c r="A212" s="12"/>
      <c r="B212" s="5"/>
      <c r="C212" s="5"/>
      <c r="D212" s="5"/>
      <c r="E212" s="7"/>
      <c r="F212" s="10"/>
      <c r="G212" s="10"/>
      <c r="H212" s="10"/>
      <c r="I212" s="10"/>
      <c r="J212" s="5"/>
    </row>
    <row r="213" spans="1:10" ht="12.75">
      <c r="A213" s="6" t="s">
        <v>122</v>
      </c>
      <c r="B213" s="5"/>
      <c r="C213" s="5"/>
      <c r="D213" s="5"/>
      <c r="E213" s="7"/>
      <c r="F213" s="7"/>
      <c r="G213" s="5"/>
      <c r="H213" s="5"/>
      <c r="I213" s="5"/>
      <c r="J213" s="5"/>
    </row>
    <row r="214" spans="1:10" ht="12.75">
      <c r="A214" s="5" t="s">
        <v>57</v>
      </c>
      <c r="B214" s="5"/>
      <c r="C214" s="5"/>
      <c r="D214" s="5"/>
      <c r="E214" s="7" t="s">
        <v>35</v>
      </c>
      <c r="F214" s="7"/>
      <c r="G214" s="5">
        <v>712</v>
      </c>
      <c r="H214" s="5">
        <f>SUM(F214:G214)</f>
        <v>712</v>
      </c>
      <c r="I214" s="5">
        <v>713</v>
      </c>
      <c r="J214" s="5">
        <f>(I214/H214)*100</f>
        <v>100.14044943820224</v>
      </c>
    </row>
    <row r="215" spans="1:10" ht="12.75">
      <c r="A215" s="12"/>
      <c r="B215" s="5"/>
      <c r="C215" s="5"/>
      <c r="D215" s="5"/>
      <c r="E215" s="7" t="s">
        <v>28</v>
      </c>
      <c r="F215" s="10">
        <f>SUM(F214)</f>
        <v>0</v>
      </c>
      <c r="G215" s="10">
        <f>SUM(G214)</f>
        <v>712</v>
      </c>
      <c r="H215" s="10">
        <f>SUM(H214)</f>
        <v>712</v>
      </c>
      <c r="I215" s="10">
        <f>SUM(I214)</f>
        <v>713</v>
      </c>
      <c r="J215" s="5">
        <f>(I215/H215)*100</f>
        <v>100.14044943820224</v>
      </c>
    </row>
    <row r="216" spans="1:10" ht="12.75">
      <c r="A216" s="12"/>
      <c r="B216" s="5"/>
      <c r="C216" s="5"/>
      <c r="D216" s="5"/>
      <c r="E216" s="7"/>
      <c r="F216" s="10"/>
      <c r="G216" s="10"/>
      <c r="H216" s="10"/>
      <c r="I216" s="10"/>
      <c r="J216" s="5"/>
    </row>
    <row r="217" spans="1:10" ht="12.75">
      <c r="A217" s="12"/>
      <c r="B217" s="5"/>
      <c r="C217" s="5"/>
      <c r="D217" s="5"/>
      <c r="E217" s="7"/>
      <c r="F217" s="10"/>
      <c r="G217" s="10"/>
      <c r="H217" s="10"/>
      <c r="I217" s="10"/>
      <c r="J217" s="5"/>
    </row>
    <row r="218" spans="1:10" ht="12.75">
      <c r="A218" s="12"/>
      <c r="B218" s="5"/>
      <c r="C218" s="5"/>
      <c r="D218" s="5"/>
      <c r="E218" s="7"/>
      <c r="F218" s="10"/>
      <c r="G218" s="10"/>
      <c r="H218" s="10"/>
      <c r="I218" s="10"/>
      <c r="J218" s="5"/>
    </row>
    <row r="219" spans="1:10" ht="12.75">
      <c r="A219" s="12"/>
      <c r="B219" s="5"/>
      <c r="C219" s="5"/>
      <c r="D219" s="5"/>
      <c r="E219" s="7"/>
      <c r="F219" s="10"/>
      <c r="G219" s="10"/>
      <c r="H219" s="10"/>
      <c r="I219" s="10"/>
      <c r="J219" s="5"/>
    </row>
    <row r="220" spans="1:10" ht="12.75">
      <c r="A220" s="6" t="s">
        <v>127</v>
      </c>
      <c r="B220" s="5"/>
      <c r="C220" s="5"/>
      <c r="D220" s="5"/>
      <c r="E220" s="7"/>
      <c r="F220" s="7"/>
      <c r="G220" s="5"/>
      <c r="H220" s="5"/>
      <c r="I220" s="5"/>
      <c r="J220" s="5"/>
    </row>
    <row r="221" spans="1:10" ht="12.75">
      <c r="A221" s="5" t="s">
        <v>27</v>
      </c>
      <c r="B221" s="5"/>
      <c r="C221" s="5"/>
      <c r="D221" s="5"/>
      <c r="E221" s="7" t="s">
        <v>128</v>
      </c>
      <c r="F221" s="7"/>
      <c r="G221" s="5">
        <v>735</v>
      </c>
      <c r="H221" s="5">
        <f>SUM(F221:G221)</f>
        <v>735</v>
      </c>
      <c r="I221" s="5">
        <v>1170</v>
      </c>
      <c r="J221" s="5">
        <f>(I221/H221)*100</f>
        <v>159.18367346938774</v>
      </c>
    </row>
    <row r="222" spans="1:10" ht="12.75">
      <c r="A222" s="5"/>
      <c r="B222" s="5"/>
      <c r="C222" s="5"/>
      <c r="D222" s="5"/>
      <c r="E222" s="7" t="s">
        <v>98</v>
      </c>
      <c r="F222" s="7"/>
      <c r="G222" s="5">
        <v>2240</v>
      </c>
      <c r="H222" s="5">
        <f>SUM(F222:G222)</f>
        <v>2240</v>
      </c>
      <c r="I222" s="5">
        <v>2200</v>
      </c>
      <c r="J222" s="5">
        <f>(I222/H222)*100</f>
        <v>98.21428571428571</v>
      </c>
    </row>
    <row r="223" spans="1:10" ht="12.75">
      <c r="A223" s="5"/>
      <c r="B223" s="5"/>
      <c r="C223" s="5"/>
      <c r="D223" s="5"/>
      <c r="E223" s="7" t="s">
        <v>109</v>
      </c>
      <c r="F223" s="7"/>
      <c r="G223" s="5">
        <v>2680</v>
      </c>
      <c r="H223" s="5">
        <f>SUM(F223:G223)</f>
        <v>2680</v>
      </c>
      <c r="I223" s="5">
        <v>1500</v>
      </c>
      <c r="J223" s="5">
        <f>(I223/H223)*100</f>
        <v>55.970149253731336</v>
      </c>
    </row>
    <row r="224" spans="1:10" ht="12.75">
      <c r="A224" s="5"/>
      <c r="B224" s="5"/>
      <c r="C224" s="5"/>
      <c r="D224" s="5"/>
      <c r="E224" s="7" t="s">
        <v>28</v>
      </c>
      <c r="F224" s="10">
        <f>SUM(F221:F223)</f>
        <v>0</v>
      </c>
      <c r="G224" s="10">
        <f>SUM(G221:G223)</f>
        <v>5655</v>
      </c>
      <c r="H224" s="10">
        <f>SUM(H221:H223)</f>
        <v>5655</v>
      </c>
      <c r="I224" s="10">
        <f>SUM(I221:I223)</f>
        <v>4870</v>
      </c>
      <c r="J224" s="5">
        <f>(I224/H224)*100</f>
        <v>86.1184792219275</v>
      </c>
    </row>
    <row r="225" spans="1:10" ht="12.75">
      <c r="A225" s="6" t="s">
        <v>129</v>
      </c>
      <c r="B225" s="5"/>
      <c r="C225" s="5"/>
      <c r="D225" s="5"/>
      <c r="E225" s="7"/>
      <c r="F225" s="7"/>
      <c r="G225" s="5"/>
      <c r="H225" s="5"/>
      <c r="I225" s="5"/>
      <c r="J225" s="5"/>
    </row>
    <row r="226" spans="1:10" ht="12.75">
      <c r="A226" s="5" t="s">
        <v>57</v>
      </c>
      <c r="B226" s="5"/>
      <c r="C226" s="5"/>
      <c r="D226" s="5"/>
      <c r="E226" s="7" t="s">
        <v>35</v>
      </c>
      <c r="F226" s="7"/>
      <c r="G226" s="5">
        <v>41</v>
      </c>
      <c r="H226" s="5">
        <f>SUM(F226:G226)</f>
        <v>41</v>
      </c>
      <c r="I226" s="5">
        <v>41</v>
      </c>
      <c r="J226" s="5">
        <f>(I226/H226)*100</f>
        <v>100</v>
      </c>
    </row>
    <row r="227" spans="1:10" ht="12.75">
      <c r="A227" s="12"/>
      <c r="B227" s="5"/>
      <c r="C227" s="5"/>
      <c r="D227" s="5"/>
      <c r="E227" s="7" t="s">
        <v>28</v>
      </c>
      <c r="F227" s="10">
        <f>SUM(F226)</f>
        <v>0</v>
      </c>
      <c r="G227" s="10">
        <f>SUM(G226)</f>
        <v>41</v>
      </c>
      <c r="H227" s="10">
        <f>SUM(H226)</f>
        <v>41</v>
      </c>
      <c r="I227" s="10">
        <f>SUM(I226)</f>
        <v>41</v>
      </c>
      <c r="J227" s="5">
        <f>(I227/H227)*100</f>
        <v>100</v>
      </c>
    </row>
    <row r="228" spans="1:10" ht="12.75">
      <c r="A228" s="12"/>
      <c r="B228" s="5"/>
      <c r="C228" s="5"/>
      <c r="D228" s="5"/>
      <c r="E228" s="7"/>
      <c r="F228" s="10"/>
      <c r="G228" s="10"/>
      <c r="H228" s="10"/>
      <c r="I228" s="10"/>
      <c r="J228" s="5"/>
    </row>
    <row r="229" spans="1:10" ht="12.75">
      <c r="A229" s="6" t="s">
        <v>101</v>
      </c>
      <c r="B229" s="5"/>
      <c r="C229" s="5"/>
      <c r="D229" s="5"/>
      <c r="E229" s="7" t="s">
        <v>105</v>
      </c>
      <c r="F229" s="10"/>
      <c r="G229" s="10"/>
      <c r="H229" s="10"/>
      <c r="I229" s="10">
        <v>-1208</v>
      </c>
      <c r="J229" s="5"/>
    </row>
    <row r="230" spans="1:10" ht="12.75">
      <c r="A230" s="5"/>
      <c r="B230" s="5"/>
      <c r="C230" s="5"/>
      <c r="D230" s="5"/>
      <c r="E230" s="7"/>
      <c r="F230" s="7"/>
      <c r="G230" s="5"/>
      <c r="H230" s="5"/>
      <c r="I230" s="5"/>
      <c r="J230" s="5"/>
    </row>
    <row r="231" spans="1:10" ht="33.75">
      <c r="A231" s="6" t="s">
        <v>69</v>
      </c>
      <c r="B231" s="5"/>
      <c r="C231" s="5"/>
      <c r="D231" s="5"/>
      <c r="E231" s="13" t="s">
        <v>70</v>
      </c>
      <c r="F231" s="10">
        <v>74686</v>
      </c>
      <c r="G231" s="10">
        <v>4165</v>
      </c>
      <c r="H231" s="10">
        <f>SUM(F231:G231)</f>
        <v>78851</v>
      </c>
      <c r="I231" s="10">
        <v>74410</v>
      </c>
      <c r="J231" s="5">
        <f>(I231/H231)*100</f>
        <v>94.36785836577849</v>
      </c>
    </row>
    <row r="232" spans="1:10" ht="12.75">
      <c r="A232" s="5"/>
      <c r="B232" s="5"/>
      <c r="C232" s="5"/>
      <c r="D232" s="5"/>
      <c r="E232" s="7"/>
      <c r="F232" s="5"/>
      <c r="G232" s="5"/>
      <c r="H232" s="5"/>
      <c r="I232" s="5"/>
      <c r="J232" s="5"/>
    </row>
    <row r="233" spans="1:10" ht="12.75">
      <c r="A233" s="18" t="s">
        <v>71</v>
      </c>
      <c r="B233" s="18"/>
      <c r="C233" s="18"/>
      <c r="D233" s="18"/>
      <c r="E233" s="7"/>
      <c r="F233" s="6">
        <f>SUM(F234:F235)</f>
        <v>137266</v>
      </c>
      <c r="G233" s="6">
        <f>SUM(G234:G235)</f>
        <v>1076518</v>
      </c>
      <c r="H233" s="6">
        <f>SUM(H234:H235)</f>
        <v>1213784</v>
      </c>
      <c r="I233" s="6">
        <f>SUM(I234:I235)</f>
        <v>1197232</v>
      </c>
      <c r="J233" s="6">
        <f>(I233/H233)*100</f>
        <v>98.63633068157101</v>
      </c>
    </row>
    <row r="234" spans="6:9" ht="12.75" hidden="1">
      <c r="F234">
        <f>SUM(F182,F186,F192,F198,F202,F207,F229,F211,F215,F224,F227)</f>
        <v>0</v>
      </c>
      <c r="G234">
        <f>SUM(G182,G186,G192,G198,G202,G207,G229,G211,G215,G224,G227)</f>
        <v>32717</v>
      </c>
      <c r="H234">
        <f>SUM(H182,H186,H192,H198,H202,H207,H229,H211,H215,H224,H227)</f>
        <v>32717</v>
      </c>
      <c r="I234">
        <f>SUM(I182,I186,I192,I198,I202,I207,I229,I211,I215,I224,I227)</f>
        <v>22980</v>
      </c>
    </row>
    <row r="235" spans="6:9" ht="12.75" hidden="1">
      <c r="F235">
        <f>SUM(F178,F173,F168,F163,F151,F146,F142,F135,F130,F126,F122,F117,F112,F106,F103,F97,F91,F86,F82,F76,F66,F62,F58,F52,F48,F44,F38,F33,F28)</f>
        <v>137266</v>
      </c>
      <c r="G235">
        <f>SUM(G178,G173,G168,G163,G151,G146,G142,G135,G130,G126,G122,G117,G112,G106,G103,G97,G91,G86,G82,G76,G66,G62,G58,G52,G48,G44,G38,G33,G28)</f>
        <v>1043801</v>
      </c>
      <c r="H235">
        <f>SUM(H178,H173,H168,H163,H151,H146,H142,H135,H130,H126,H122,H117,H112,H106,H103,H97,H91,H86,H82,H76,H66,H62,H58,H52,H48,H44,H38,H33,H28)</f>
        <v>1181067</v>
      </c>
      <c r="I235">
        <f>SUM(I178,I173,I168,I163,I151,I146,I142,I135,I130,I126,I122,I117,I112,I106,I103,I97,I91,I86,I82,I76,I66,I62,I58,I52,I48,I44,I38,I33,I28)</f>
        <v>1174252</v>
      </c>
    </row>
  </sheetData>
  <sheetProtection selectLockedCells="1" selectUnlockedCells="1"/>
  <mergeCells count="8">
    <mergeCell ref="A30:C30"/>
    <mergeCell ref="A233:D233"/>
    <mergeCell ref="A2:J2"/>
    <mergeCell ref="A3:J3"/>
    <mergeCell ref="A4:C4"/>
    <mergeCell ref="A5:C5"/>
    <mergeCell ref="A6:C6"/>
    <mergeCell ref="A21:D2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9" sqref="I29"/>
    </sheetView>
  </sheetViews>
  <sheetFormatPr defaultColWidth="9.140625" defaultRowHeight="12.75"/>
  <cols>
    <col min="5" max="5" width="20.7109375" style="0" customWidth="1"/>
    <col min="6" max="6" width="13.8515625" style="0" customWidth="1"/>
    <col min="7" max="7" width="12.28125" style="0" customWidth="1"/>
    <col min="8" max="8" width="13.57421875" style="0" customWidth="1"/>
    <col min="9" max="9" width="12.00390625" style="0" customWidth="1"/>
  </cols>
  <sheetData>
    <row r="1" spans="1:10" ht="12.75">
      <c r="A1" s="19" t="s">
        <v>123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18" t="s">
        <v>1</v>
      </c>
      <c r="B3" s="18"/>
      <c r="C3" s="18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2.75" customHeight="1">
      <c r="A4" s="22" t="s">
        <v>103</v>
      </c>
      <c r="B4" s="22"/>
      <c r="C4" s="22"/>
      <c r="D4" s="23" t="s">
        <v>72</v>
      </c>
      <c r="E4" s="6" t="s">
        <v>10</v>
      </c>
      <c r="F4" s="6">
        <f>SUM(F5:F15)</f>
        <v>43769</v>
      </c>
      <c r="G4" s="6">
        <f>SUM(G5:G15)</f>
        <v>1177</v>
      </c>
      <c r="H4" s="6">
        <f>SUM(H5:H15)</f>
        <v>44946</v>
      </c>
      <c r="I4" s="6">
        <f>SUM(I5:I15)</f>
        <v>42281</v>
      </c>
      <c r="J4" s="5">
        <f>(I4/H4)*100</f>
        <v>94.07066257286522</v>
      </c>
    </row>
    <row r="5" spans="1:10" ht="12.75">
      <c r="A5" s="5"/>
      <c r="B5" s="5"/>
      <c r="C5" s="5"/>
      <c r="D5" s="23"/>
      <c r="E5" s="7" t="s">
        <v>12</v>
      </c>
      <c r="F5" s="7">
        <f>SUM(F19,F25)</f>
        <v>28092</v>
      </c>
      <c r="G5" s="5">
        <v>903</v>
      </c>
      <c r="H5" s="5">
        <f>SUM(F5:G5)</f>
        <v>28995</v>
      </c>
      <c r="I5" s="5">
        <v>27348</v>
      </c>
      <c r="J5" s="5">
        <f>(I5/H5)*100</f>
        <v>94.31971029487842</v>
      </c>
    </row>
    <row r="6" spans="1:10" ht="12.75">
      <c r="A6" s="5"/>
      <c r="B6" s="5"/>
      <c r="C6" s="5"/>
      <c r="D6" s="5"/>
      <c r="E6" s="7" t="s">
        <v>13</v>
      </c>
      <c r="F6" s="7">
        <f>SUM(F20,F26)</f>
        <v>6995</v>
      </c>
      <c r="G6" s="5">
        <v>245</v>
      </c>
      <c r="H6" s="5">
        <f>SUM(F6:G6)</f>
        <v>7240</v>
      </c>
      <c r="I6" s="5">
        <v>7066</v>
      </c>
      <c r="J6" s="5">
        <f>(I6/H6)*100</f>
        <v>97.59668508287292</v>
      </c>
    </row>
    <row r="7" spans="1:10" ht="12.75">
      <c r="A7" s="5"/>
      <c r="B7" s="5"/>
      <c r="C7" s="5"/>
      <c r="D7" s="5"/>
      <c r="E7" s="7" t="s">
        <v>14</v>
      </c>
      <c r="F7" s="7">
        <f>SUM(F21,F27)</f>
        <v>8682</v>
      </c>
      <c r="G7" s="5">
        <v>29</v>
      </c>
      <c r="H7" s="5">
        <f>SUM(F7:G7)</f>
        <v>8711</v>
      </c>
      <c r="I7" s="5">
        <v>7280</v>
      </c>
      <c r="J7" s="5">
        <f>(I7/H7)*100</f>
        <v>83.57249454712432</v>
      </c>
    </row>
    <row r="8" spans="1:10" ht="12.75">
      <c r="A8" s="5"/>
      <c r="B8" s="5"/>
      <c r="C8" s="5"/>
      <c r="D8" s="5"/>
      <c r="E8" s="7" t="s">
        <v>15</v>
      </c>
      <c r="F8" s="7"/>
      <c r="G8" s="5"/>
      <c r="H8" s="5"/>
      <c r="I8" s="5"/>
      <c r="J8" s="5"/>
    </row>
    <row r="9" spans="1:10" ht="12.75">
      <c r="A9" s="5"/>
      <c r="B9" s="5"/>
      <c r="C9" s="5"/>
      <c r="D9" s="5"/>
      <c r="E9" s="7" t="s">
        <v>16</v>
      </c>
      <c r="F9" s="7"/>
      <c r="G9" s="5"/>
      <c r="H9" s="5"/>
      <c r="I9" s="5"/>
      <c r="J9" s="5"/>
    </row>
    <row r="10" spans="1:10" ht="12.75">
      <c r="A10" s="5"/>
      <c r="B10" s="5"/>
      <c r="C10" s="5"/>
      <c r="D10" s="5"/>
      <c r="E10" s="7" t="s">
        <v>17</v>
      </c>
      <c r="F10" s="7"/>
      <c r="G10" s="5"/>
      <c r="H10" s="5"/>
      <c r="I10" s="5"/>
      <c r="J10" s="5"/>
    </row>
    <row r="11" spans="1:10" ht="12.75">
      <c r="A11" s="5"/>
      <c r="B11" s="5"/>
      <c r="C11" s="5"/>
      <c r="D11" s="5"/>
      <c r="E11" s="7" t="s">
        <v>18</v>
      </c>
      <c r="F11" s="7"/>
      <c r="G11" s="5"/>
      <c r="H11" s="5"/>
      <c r="I11" s="5"/>
      <c r="J11" s="5"/>
    </row>
    <row r="12" spans="1:10" ht="12.75">
      <c r="A12" s="5"/>
      <c r="B12" s="5"/>
      <c r="C12" s="5"/>
      <c r="D12" s="5"/>
      <c r="E12" s="7" t="s">
        <v>19</v>
      </c>
      <c r="F12" s="7"/>
      <c r="G12" s="5"/>
      <c r="H12" s="5"/>
      <c r="I12" s="5"/>
      <c r="J12" s="5"/>
    </row>
    <row r="13" spans="1:10" ht="12.75">
      <c r="A13" s="5"/>
      <c r="B13" s="5"/>
      <c r="C13" s="5"/>
      <c r="D13" s="5"/>
      <c r="E13" s="7" t="s">
        <v>20</v>
      </c>
      <c r="F13" s="7"/>
      <c r="G13" s="5"/>
      <c r="H13" s="5"/>
      <c r="I13" s="5"/>
      <c r="J13" s="5"/>
    </row>
    <row r="14" spans="1:10" ht="12.75">
      <c r="A14" s="5"/>
      <c r="B14" s="5"/>
      <c r="C14" s="5"/>
      <c r="D14" s="5"/>
      <c r="E14" s="7" t="s">
        <v>21</v>
      </c>
      <c r="F14" s="7"/>
      <c r="G14" s="5"/>
      <c r="H14" s="5"/>
      <c r="I14" s="5"/>
      <c r="J14" s="5"/>
    </row>
    <row r="15" spans="1:10" ht="12.75">
      <c r="A15" s="5"/>
      <c r="B15" s="5"/>
      <c r="C15" s="5"/>
      <c r="D15" s="5"/>
      <c r="E15" s="7" t="s">
        <v>100</v>
      </c>
      <c r="F15" s="7"/>
      <c r="G15" s="5"/>
      <c r="H15" s="5"/>
      <c r="I15" s="5">
        <v>587</v>
      </c>
      <c r="J15" s="5"/>
    </row>
    <row r="16" spans="1:10" ht="12.75">
      <c r="A16" s="18" t="s">
        <v>24</v>
      </c>
      <c r="B16" s="18"/>
      <c r="C16" s="18"/>
      <c r="D16" s="18"/>
      <c r="E16" s="5"/>
      <c r="F16" s="5"/>
      <c r="G16" s="5"/>
      <c r="H16" s="5"/>
      <c r="I16" s="5"/>
      <c r="J16" s="5"/>
    </row>
    <row r="17" spans="1:10" ht="12.75">
      <c r="A17" s="3"/>
      <c r="B17" s="3"/>
      <c r="C17" s="3"/>
      <c r="D17" s="3"/>
      <c r="E17" s="5"/>
      <c r="F17" s="5"/>
      <c r="G17" s="5"/>
      <c r="H17" s="5"/>
      <c r="I17" s="5"/>
      <c r="J17" s="5"/>
    </row>
    <row r="18" spans="1:10" ht="12.75">
      <c r="A18" s="8" t="s">
        <v>73</v>
      </c>
      <c r="B18" s="3"/>
      <c r="C18" s="3"/>
      <c r="D18" s="3"/>
      <c r="E18" s="5"/>
      <c r="F18" s="5"/>
      <c r="G18" s="5"/>
      <c r="H18" s="5"/>
      <c r="I18" s="5"/>
      <c r="J18" s="5"/>
    </row>
    <row r="19" spans="1:10" ht="12.75">
      <c r="A19" s="5" t="s">
        <v>27</v>
      </c>
      <c r="B19" s="5"/>
      <c r="C19" s="5"/>
      <c r="D19" s="5"/>
      <c r="E19" s="7" t="s">
        <v>74</v>
      </c>
      <c r="F19" s="7">
        <v>26449</v>
      </c>
      <c r="G19" s="5">
        <v>897</v>
      </c>
      <c r="H19" s="5">
        <f>SUM(F19:G19)</f>
        <v>27346</v>
      </c>
      <c r="I19" s="5">
        <v>25778</v>
      </c>
      <c r="J19" s="5">
        <f>(I19/H19)*100</f>
        <v>94.26607182037591</v>
      </c>
    </row>
    <row r="20" spans="1:10" ht="12.75">
      <c r="A20" s="5"/>
      <c r="B20" s="5"/>
      <c r="C20" s="5"/>
      <c r="D20" s="5"/>
      <c r="E20" s="7" t="s">
        <v>67</v>
      </c>
      <c r="F20" s="7">
        <v>6603</v>
      </c>
      <c r="G20" s="5">
        <v>243</v>
      </c>
      <c r="H20" s="5">
        <f>SUM(F20:G20)</f>
        <v>6846</v>
      </c>
      <c r="I20" s="5">
        <v>6649</v>
      </c>
      <c r="J20" s="5">
        <f>(I20/H20)*100</f>
        <v>97.12240724510663</v>
      </c>
    </row>
    <row r="21" spans="1:10" ht="12.75">
      <c r="A21" s="5"/>
      <c r="B21" s="5"/>
      <c r="C21" s="5"/>
      <c r="D21" s="5"/>
      <c r="E21" s="7" t="s">
        <v>26</v>
      </c>
      <c r="F21" s="7">
        <v>8617</v>
      </c>
      <c r="G21" s="5">
        <v>29</v>
      </c>
      <c r="H21" s="5">
        <f>SUM(F21:G21)</f>
        <v>8646</v>
      </c>
      <c r="I21" s="5">
        <v>7134</v>
      </c>
      <c r="J21" s="5">
        <f>(I21/H21)*100</f>
        <v>82.51214434420542</v>
      </c>
    </row>
    <row r="22" spans="1:10" ht="12.75">
      <c r="A22" s="5"/>
      <c r="B22" s="5"/>
      <c r="C22" s="5"/>
      <c r="D22" s="5"/>
      <c r="E22" s="7" t="s">
        <v>28</v>
      </c>
      <c r="F22" s="10">
        <f>SUM(F19:F21)</f>
        <v>41669</v>
      </c>
      <c r="G22" s="10">
        <f>SUM(G19:G21)</f>
        <v>1169</v>
      </c>
      <c r="H22" s="10">
        <f>SUM(H19:H21)</f>
        <v>42838</v>
      </c>
      <c r="I22" s="10">
        <f>SUM(I19:I21)</f>
        <v>39561</v>
      </c>
      <c r="J22" s="5">
        <f>(I22/H22)*100</f>
        <v>92.35024977823429</v>
      </c>
    </row>
    <row r="23" spans="1:10" ht="12.75">
      <c r="A23" s="5"/>
      <c r="B23" s="5"/>
      <c r="C23" s="5"/>
      <c r="D23" s="5"/>
      <c r="E23" s="7"/>
      <c r="F23" s="7"/>
      <c r="G23" s="5"/>
      <c r="H23" s="5"/>
      <c r="I23" s="5"/>
      <c r="J23" s="5"/>
    </row>
    <row r="24" spans="1:10" ht="12.75">
      <c r="A24" s="6" t="s">
        <v>75</v>
      </c>
      <c r="B24" s="5"/>
      <c r="C24" s="5"/>
      <c r="D24" s="5"/>
      <c r="E24" s="7"/>
      <c r="F24" s="7"/>
      <c r="G24" s="5"/>
      <c r="H24" s="5"/>
      <c r="I24" s="5"/>
      <c r="J24" s="5"/>
    </row>
    <row r="25" spans="1:10" ht="12.75">
      <c r="A25" s="5"/>
      <c r="B25" s="5"/>
      <c r="C25" s="5"/>
      <c r="D25" s="5"/>
      <c r="E25" s="7" t="s">
        <v>74</v>
      </c>
      <c r="F25" s="7">
        <v>1643</v>
      </c>
      <c r="G25" s="5">
        <v>6</v>
      </c>
      <c r="H25" s="5">
        <f>SUM(F25:G25)</f>
        <v>1649</v>
      </c>
      <c r="I25" s="5">
        <v>1570</v>
      </c>
      <c r="J25" s="5">
        <f>(I25/H25)*100</f>
        <v>95.20921770770163</v>
      </c>
    </row>
    <row r="26" spans="1:10" ht="12.75">
      <c r="A26" s="5"/>
      <c r="B26" s="5"/>
      <c r="C26" s="5"/>
      <c r="D26" s="5"/>
      <c r="E26" s="7" t="s">
        <v>67</v>
      </c>
      <c r="F26" s="7">
        <v>392</v>
      </c>
      <c r="G26" s="5">
        <v>2</v>
      </c>
      <c r="H26" s="5">
        <f>SUM(F26:G26)</f>
        <v>394</v>
      </c>
      <c r="I26" s="5">
        <v>417</v>
      </c>
      <c r="J26" s="5">
        <f>(I26/H26)*100</f>
        <v>105.83756345177665</v>
      </c>
    </row>
    <row r="27" spans="1:10" ht="12.75">
      <c r="A27" s="5"/>
      <c r="B27" s="5"/>
      <c r="C27" s="5"/>
      <c r="D27" s="5"/>
      <c r="E27" s="7" t="s">
        <v>26</v>
      </c>
      <c r="F27" s="7">
        <v>65</v>
      </c>
      <c r="G27" s="5"/>
      <c r="H27" s="5">
        <f>SUM(F27:G27)</f>
        <v>65</v>
      </c>
      <c r="I27" s="5">
        <v>146</v>
      </c>
      <c r="J27" s="5">
        <f>(I27/H27)*100</f>
        <v>224.6153846153846</v>
      </c>
    </row>
    <row r="28" spans="1:10" ht="12.75">
      <c r="A28" s="5"/>
      <c r="B28" s="5"/>
      <c r="C28" s="5"/>
      <c r="D28" s="5"/>
      <c r="E28" s="7" t="s">
        <v>28</v>
      </c>
      <c r="F28" s="10">
        <f>SUM(F25:F27)</f>
        <v>2100</v>
      </c>
      <c r="G28" s="10">
        <f>SUM(G25:G27)</f>
        <v>8</v>
      </c>
      <c r="H28" s="10">
        <f>SUM(H25:H27)</f>
        <v>2108</v>
      </c>
      <c r="I28" s="10">
        <f>SUM(I25:I27)</f>
        <v>2133</v>
      </c>
      <c r="J28" s="5">
        <f>(I28/H28)*100</f>
        <v>101.18595825426947</v>
      </c>
    </row>
    <row r="29" spans="1:10" ht="12.75">
      <c r="A29" s="5"/>
      <c r="B29" s="5"/>
      <c r="C29" s="5"/>
      <c r="D29" s="5"/>
      <c r="E29" s="7"/>
      <c r="F29" s="7"/>
      <c r="G29" s="5"/>
      <c r="H29" s="5"/>
      <c r="I29" s="5"/>
      <c r="J29" s="5"/>
    </row>
    <row r="30" spans="1:10" ht="12.75">
      <c r="A30" s="6" t="s">
        <v>101</v>
      </c>
      <c r="B30" s="5"/>
      <c r="C30" s="5"/>
      <c r="D30" s="5"/>
      <c r="E30" s="5" t="s">
        <v>105</v>
      </c>
      <c r="F30" s="5"/>
      <c r="G30" s="5"/>
      <c r="H30" s="5"/>
      <c r="I30" s="5">
        <v>587</v>
      </c>
      <c r="J30" s="5"/>
    </row>
    <row r="31" spans="1:10" ht="12.75">
      <c r="A31" s="22" t="s">
        <v>76</v>
      </c>
      <c r="B31" s="22"/>
      <c r="C31" s="22"/>
      <c r="D31" s="22"/>
      <c r="E31" s="5"/>
      <c r="F31" s="6">
        <f>SUM(F28,F22)</f>
        <v>43769</v>
      </c>
      <c r="G31" s="6">
        <f>SUM(G28,G22)</f>
        <v>1177</v>
      </c>
      <c r="H31" s="6">
        <f>SUM(H28,H22)</f>
        <v>44946</v>
      </c>
      <c r="I31" s="6">
        <f>SUM(I28,I22,I30)</f>
        <v>42281</v>
      </c>
      <c r="J31" s="6">
        <f>(I31/H31)*100</f>
        <v>94.07066257286522</v>
      </c>
    </row>
  </sheetData>
  <sheetProtection selectLockedCells="1" selectUnlockedCells="1"/>
  <mergeCells count="7">
    <mergeCell ref="A31:D31"/>
    <mergeCell ref="A1:J1"/>
    <mergeCell ref="A2:J2"/>
    <mergeCell ref="A3:C3"/>
    <mergeCell ref="A4:C4"/>
    <mergeCell ref="D4:D5"/>
    <mergeCell ref="A16:D16"/>
  </mergeCells>
  <printOptions/>
  <pageMargins left="0.7479166666666667" right="0.7479166666666667" top="0.9840277777777777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30" sqref="J30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9" t="s">
        <v>123</v>
      </c>
      <c r="B1" s="19"/>
      <c r="C1" s="19"/>
      <c r="D1" s="19"/>
      <c r="E1" s="19"/>
      <c r="F1" s="19"/>
      <c r="G1" s="19"/>
      <c r="H1" s="19"/>
      <c r="I1" s="19"/>
      <c r="J1" s="19"/>
    </row>
    <row r="2" ht="12.75">
      <c r="E2" s="14" t="s">
        <v>0</v>
      </c>
    </row>
    <row r="3" spans="1:10" ht="12.75">
      <c r="A3" s="18" t="s">
        <v>1</v>
      </c>
      <c r="B3" s="18"/>
      <c r="C3" s="18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2.75" customHeight="1">
      <c r="A4" s="22" t="s">
        <v>77</v>
      </c>
      <c r="B4" s="22"/>
      <c r="C4" s="22"/>
      <c r="D4" s="24" t="s">
        <v>78</v>
      </c>
      <c r="E4" s="6" t="s">
        <v>10</v>
      </c>
      <c r="F4" s="6">
        <f>SUM(F5:F15)</f>
        <v>30821</v>
      </c>
      <c r="G4" s="6">
        <f>SUM(G5:G15)</f>
        <v>2625</v>
      </c>
      <c r="H4" s="6">
        <f>SUM(H5:H15)</f>
        <v>33446</v>
      </c>
      <c r="I4" s="6">
        <f>SUM(I5:I15)</f>
        <v>31228</v>
      </c>
      <c r="J4" s="5">
        <f>(I4/H4)*100</f>
        <v>93.36841475811755</v>
      </c>
    </row>
    <row r="5" spans="1:10" ht="12.75">
      <c r="A5" s="5"/>
      <c r="B5" s="5"/>
      <c r="C5" s="5"/>
      <c r="D5" s="24"/>
      <c r="E5" s="7" t="s">
        <v>12</v>
      </c>
      <c r="F5" s="5">
        <f>SUM(F18,F24)</f>
        <v>20229</v>
      </c>
      <c r="G5" s="5">
        <v>2142</v>
      </c>
      <c r="H5" s="5">
        <f>SUM(F5:G5)</f>
        <v>22371</v>
      </c>
      <c r="I5" s="5">
        <v>22263</v>
      </c>
      <c r="J5" s="5">
        <f>(I5/H5)*100</f>
        <v>99.51723213088374</v>
      </c>
    </row>
    <row r="6" spans="1:10" ht="12.75">
      <c r="A6" s="5"/>
      <c r="B6" s="5"/>
      <c r="C6" s="5"/>
      <c r="D6" s="5"/>
      <c r="E6" s="7" t="s">
        <v>13</v>
      </c>
      <c r="F6" s="5">
        <f>SUM(F19,F25)</f>
        <v>5270</v>
      </c>
      <c r="G6" s="5">
        <v>443</v>
      </c>
      <c r="H6" s="5">
        <f>SUM(F6:G6)</f>
        <v>5713</v>
      </c>
      <c r="I6" s="5">
        <v>5680</v>
      </c>
      <c r="J6" s="5">
        <f>(I6/H6)*100</f>
        <v>99.42237003325748</v>
      </c>
    </row>
    <row r="7" spans="1:10" ht="12.75">
      <c r="A7" s="5"/>
      <c r="B7" s="5"/>
      <c r="C7" s="5"/>
      <c r="D7" s="5"/>
      <c r="E7" s="7" t="s">
        <v>14</v>
      </c>
      <c r="F7" s="5">
        <f>SUM(F20,F26)</f>
        <v>5322</v>
      </c>
      <c r="G7" s="5"/>
      <c r="H7" s="5">
        <f>SUM(F7:G7)</f>
        <v>5322</v>
      </c>
      <c r="I7" s="5">
        <v>3086</v>
      </c>
      <c r="J7" s="5">
        <f>(I7/H7)*100</f>
        <v>57.98571965426531</v>
      </c>
    </row>
    <row r="8" spans="1:10" ht="12.75">
      <c r="A8" s="5"/>
      <c r="B8" s="5"/>
      <c r="C8" s="5"/>
      <c r="D8" s="5"/>
      <c r="E8" s="7" t="s">
        <v>15</v>
      </c>
      <c r="F8" s="5"/>
      <c r="G8" s="5">
        <v>40</v>
      </c>
      <c r="H8" s="5">
        <v>40</v>
      </c>
      <c r="I8" s="5">
        <v>39</v>
      </c>
      <c r="J8" s="5">
        <f>(I8/H8)*100</f>
        <v>97.5</v>
      </c>
    </row>
    <row r="9" spans="1:10" ht="12.75">
      <c r="A9" s="5"/>
      <c r="B9" s="5"/>
      <c r="C9" s="5"/>
      <c r="D9" s="5"/>
      <c r="E9" s="7" t="s">
        <v>16</v>
      </c>
      <c r="F9" s="5"/>
      <c r="G9" s="5"/>
      <c r="H9" s="5"/>
      <c r="I9" s="5"/>
      <c r="J9" s="5"/>
    </row>
    <row r="10" spans="1:10" ht="12.75">
      <c r="A10" s="5"/>
      <c r="B10" s="5"/>
      <c r="C10" s="5"/>
      <c r="D10" s="5"/>
      <c r="E10" s="7" t="s">
        <v>17</v>
      </c>
      <c r="F10" s="5"/>
      <c r="G10" s="5"/>
      <c r="H10" s="5"/>
      <c r="I10" s="5"/>
      <c r="J10" s="5"/>
    </row>
    <row r="11" spans="1:10" ht="12.75">
      <c r="A11" s="5"/>
      <c r="B11" s="5"/>
      <c r="C11" s="5"/>
      <c r="D11" s="5"/>
      <c r="E11" s="7" t="s">
        <v>18</v>
      </c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7" t="s">
        <v>19</v>
      </c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7" t="s">
        <v>20</v>
      </c>
      <c r="F13" s="5"/>
      <c r="G13" s="5"/>
      <c r="H13" s="5"/>
      <c r="I13" s="5"/>
      <c r="J13" s="5"/>
    </row>
    <row r="14" spans="1:10" ht="12.75">
      <c r="A14" s="5"/>
      <c r="B14" s="5"/>
      <c r="C14" s="5"/>
      <c r="D14" s="5"/>
      <c r="E14" s="7" t="s">
        <v>79</v>
      </c>
      <c r="F14" s="5"/>
      <c r="G14" s="5"/>
      <c r="H14" s="5"/>
      <c r="I14" s="5"/>
      <c r="J14" s="5"/>
    </row>
    <row r="15" spans="1:10" ht="12.75">
      <c r="A15" s="5"/>
      <c r="B15" s="5"/>
      <c r="C15" s="5"/>
      <c r="D15" s="5"/>
      <c r="E15" s="7" t="s">
        <v>100</v>
      </c>
      <c r="F15" s="5"/>
      <c r="G15" s="5"/>
      <c r="H15" s="5"/>
      <c r="I15" s="5">
        <v>160</v>
      </c>
      <c r="J15" s="5"/>
    </row>
    <row r="16" spans="1:10" ht="12.75">
      <c r="A16" s="18" t="s">
        <v>24</v>
      </c>
      <c r="B16" s="18"/>
      <c r="C16" s="18"/>
      <c r="D16" s="18"/>
      <c r="E16" s="5"/>
      <c r="F16" s="5"/>
      <c r="G16" s="5"/>
      <c r="H16" s="5"/>
      <c r="I16" s="5"/>
      <c r="J16" s="5"/>
    </row>
    <row r="17" spans="1:10" ht="12.75">
      <c r="A17" s="6" t="s">
        <v>80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2.75">
      <c r="A18" s="5" t="s">
        <v>39</v>
      </c>
      <c r="B18" s="5"/>
      <c r="C18" s="5"/>
      <c r="D18" s="5"/>
      <c r="E18" s="15" t="s">
        <v>74</v>
      </c>
      <c r="F18" s="5">
        <v>1434</v>
      </c>
      <c r="G18" s="5"/>
      <c r="H18" s="5">
        <f>SUM(F18:G18)</f>
        <v>1434</v>
      </c>
      <c r="I18" s="5">
        <v>1315</v>
      </c>
      <c r="J18" s="5">
        <f>(I18/H18)*100</f>
        <v>91.70153417015342</v>
      </c>
    </row>
    <row r="19" spans="1:10" ht="12.75">
      <c r="A19" s="5"/>
      <c r="B19" s="5"/>
      <c r="C19" s="5"/>
      <c r="D19" s="5"/>
      <c r="E19" s="15" t="s">
        <v>67</v>
      </c>
      <c r="F19" s="5">
        <v>380</v>
      </c>
      <c r="G19" s="5"/>
      <c r="H19" s="5">
        <f>SUM(F19:G19)</f>
        <v>380</v>
      </c>
      <c r="I19" s="5">
        <v>349</v>
      </c>
      <c r="J19" s="5">
        <f>(I19/H19)*100</f>
        <v>91.84210526315789</v>
      </c>
    </row>
    <row r="20" spans="1:10" ht="12.75">
      <c r="A20" s="5"/>
      <c r="B20" s="5"/>
      <c r="C20" s="5"/>
      <c r="D20" s="5"/>
      <c r="E20" s="15" t="s">
        <v>26</v>
      </c>
      <c r="F20" s="5">
        <v>138</v>
      </c>
      <c r="G20" s="5"/>
      <c r="H20" s="5">
        <f>SUM(F20:G20)</f>
        <v>138</v>
      </c>
      <c r="I20" s="5">
        <v>135</v>
      </c>
      <c r="J20" s="5">
        <f>(I20/H20)*100</f>
        <v>97.82608695652173</v>
      </c>
    </row>
    <row r="21" spans="1:10" ht="12.75">
      <c r="A21" s="5"/>
      <c r="B21" s="5"/>
      <c r="C21" s="5"/>
      <c r="D21" s="5"/>
      <c r="E21" s="15" t="s">
        <v>28</v>
      </c>
      <c r="F21" s="6">
        <f>SUM(F18:F20)</f>
        <v>1952</v>
      </c>
      <c r="G21" s="6">
        <f>SUM(G18:G20)</f>
        <v>0</v>
      </c>
      <c r="H21" s="6">
        <f>SUM(H18:H20)</f>
        <v>1952</v>
      </c>
      <c r="I21" s="6">
        <f>SUM(I18:I20)</f>
        <v>1799</v>
      </c>
      <c r="J21" s="5">
        <f>(I21/H21)*100</f>
        <v>92.16188524590164</v>
      </c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6" t="s">
        <v>81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 t="s">
        <v>27</v>
      </c>
      <c r="B24" s="5"/>
      <c r="C24" s="5"/>
      <c r="D24" s="5"/>
      <c r="E24" s="15" t="s">
        <v>74</v>
      </c>
      <c r="F24" s="5">
        <v>18795</v>
      </c>
      <c r="G24" s="5">
        <v>2142</v>
      </c>
      <c r="H24" s="5">
        <f>SUM(F24:G24)</f>
        <v>20937</v>
      </c>
      <c r="I24" s="5">
        <v>20948</v>
      </c>
      <c r="J24" s="5">
        <f>(I24/H24)*100</f>
        <v>100.0525385680852</v>
      </c>
    </row>
    <row r="25" spans="1:10" ht="12.75">
      <c r="A25" s="5"/>
      <c r="B25" s="5"/>
      <c r="C25" s="5"/>
      <c r="D25" s="5"/>
      <c r="E25" s="15" t="s">
        <v>67</v>
      </c>
      <c r="F25" s="5">
        <v>4890</v>
      </c>
      <c r="G25" s="5">
        <v>443</v>
      </c>
      <c r="H25" s="5">
        <f>SUM(F25:G25)</f>
        <v>5333</v>
      </c>
      <c r="I25" s="5">
        <v>5331</v>
      </c>
      <c r="J25" s="5">
        <f>(I25/H25)*100</f>
        <v>99.96249765610351</v>
      </c>
    </row>
    <row r="26" spans="1:10" ht="12.75">
      <c r="A26" s="5"/>
      <c r="B26" s="5"/>
      <c r="C26" s="5"/>
      <c r="D26" s="5"/>
      <c r="E26" s="15" t="s">
        <v>26</v>
      </c>
      <c r="F26" s="5">
        <v>5184</v>
      </c>
      <c r="G26" s="5"/>
      <c r="H26" s="5">
        <f>SUM(F26:G26)</f>
        <v>5184</v>
      </c>
      <c r="I26" s="5">
        <v>2951</v>
      </c>
      <c r="J26" s="5">
        <f>(I26/H26)*100</f>
        <v>56.92515432098766</v>
      </c>
    </row>
    <row r="27" spans="1:10" ht="12.75">
      <c r="A27" s="5"/>
      <c r="B27" s="5"/>
      <c r="C27" s="5"/>
      <c r="D27" s="5"/>
      <c r="E27" s="15" t="s">
        <v>118</v>
      </c>
      <c r="F27" s="5"/>
      <c r="G27" s="5">
        <v>40</v>
      </c>
      <c r="H27" s="5">
        <v>40</v>
      </c>
      <c r="I27" s="5">
        <v>39</v>
      </c>
      <c r="J27" s="5"/>
    </row>
    <row r="28" spans="1:10" ht="12.75">
      <c r="A28" s="5"/>
      <c r="B28" s="5"/>
      <c r="C28" s="5"/>
      <c r="D28" s="5"/>
      <c r="E28" s="15" t="s">
        <v>28</v>
      </c>
      <c r="F28" s="6">
        <f>SUM(F24:F27)</f>
        <v>28869</v>
      </c>
      <c r="G28" s="6">
        <f>SUM(G24:G27)</f>
        <v>2625</v>
      </c>
      <c r="H28" s="6">
        <f>SUM(H24:H27)</f>
        <v>31494</v>
      </c>
      <c r="I28" s="6">
        <f>SUM(I24:I27)</f>
        <v>29269</v>
      </c>
      <c r="J28" s="5">
        <f>(I28/H28)*100</f>
        <v>92.93516225312757</v>
      </c>
    </row>
    <row r="29" spans="1:10" ht="12.75">
      <c r="A29" s="5"/>
      <c r="B29" s="5"/>
      <c r="C29" s="5"/>
      <c r="D29" s="5"/>
      <c r="E29" s="15"/>
      <c r="F29" s="6"/>
      <c r="G29" s="6"/>
      <c r="H29" s="6"/>
      <c r="I29" s="6"/>
      <c r="J29" s="5"/>
    </row>
    <row r="30" spans="1:10" ht="12.75">
      <c r="A30" s="6" t="s">
        <v>101</v>
      </c>
      <c r="B30" s="5"/>
      <c r="C30" s="5"/>
      <c r="D30" s="5"/>
      <c r="E30" s="15" t="s">
        <v>102</v>
      </c>
      <c r="F30" s="6"/>
      <c r="G30" s="6"/>
      <c r="H30" s="6"/>
      <c r="I30" s="6">
        <v>160</v>
      </c>
      <c r="J30" s="5"/>
    </row>
    <row r="31" spans="1:10" ht="12.75">
      <c r="A31" s="18" t="s">
        <v>82</v>
      </c>
      <c r="B31" s="18"/>
      <c r="C31" s="18"/>
      <c r="D31" s="18"/>
      <c r="E31" s="5"/>
      <c r="F31" s="6">
        <f>SUM(F28:F28,F21)</f>
        <v>30821</v>
      </c>
      <c r="G31" s="6">
        <f>SUM(G28:G28,G21)</f>
        <v>2625</v>
      </c>
      <c r="H31" s="6">
        <f>SUM(H28:H28,H21)</f>
        <v>33446</v>
      </c>
      <c r="I31" s="6">
        <f>SUM(I28:I28,I21,I30)</f>
        <v>31228</v>
      </c>
      <c r="J31" s="6">
        <f>(I31/H31)*100</f>
        <v>93.36841475811755</v>
      </c>
    </row>
    <row r="32" spans="1:10" ht="12.75" hidden="1">
      <c r="A32" s="5"/>
      <c r="B32" s="5"/>
      <c r="C32" s="5"/>
      <c r="D32" s="5"/>
      <c r="E32" s="5"/>
      <c r="F32" s="5"/>
      <c r="G32" s="5"/>
      <c r="H32" s="5"/>
      <c r="I32" s="5"/>
      <c r="J32" s="5" t="e">
        <f>(I32/H32)*100</f>
        <v>#DIV/0!</v>
      </c>
    </row>
  </sheetData>
  <sheetProtection selectLockedCells="1" selectUnlockedCells="1"/>
  <mergeCells count="6">
    <mergeCell ref="A16:D16"/>
    <mergeCell ref="A31:D31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4" max="4" width="12.7109375" style="0" customWidth="1"/>
    <col min="5" max="5" width="20.00390625" style="0" customWidth="1"/>
    <col min="6" max="6" width="14.421875" style="0" customWidth="1"/>
    <col min="7" max="7" width="13.00390625" style="0" customWidth="1"/>
    <col min="8" max="8" width="13.28125" style="0" customWidth="1"/>
    <col min="9" max="9" width="11.8515625" style="0" customWidth="1"/>
  </cols>
  <sheetData>
    <row r="1" spans="1:10" ht="12.75">
      <c r="A1" s="19" t="s">
        <v>123</v>
      </c>
      <c r="B1" s="19"/>
      <c r="C1" s="19"/>
      <c r="D1" s="19"/>
      <c r="E1" s="19"/>
      <c r="F1" s="19"/>
      <c r="G1" s="19"/>
      <c r="H1" s="19"/>
      <c r="I1" s="19"/>
      <c r="J1" s="19"/>
    </row>
    <row r="2" ht="12.75">
      <c r="E2" s="14" t="s">
        <v>0</v>
      </c>
    </row>
    <row r="3" spans="1:10" ht="12.75">
      <c r="A3" s="18" t="s">
        <v>1</v>
      </c>
      <c r="B3" s="18"/>
      <c r="C3" s="18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2.75" customHeight="1">
      <c r="A4" s="22" t="s">
        <v>83</v>
      </c>
      <c r="B4" s="22"/>
      <c r="C4" s="22"/>
      <c r="D4" s="24" t="s">
        <v>78</v>
      </c>
      <c r="E4" s="6" t="s">
        <v>10</v>
      </c>
      <c r="F4" s="6">
        <f>SUM(F5:F15)</f>
        <v>8835</v>
      </c>
      <c r="G4" s="6">
        <f>SUM(G5:G15)</f>
        <v>369</v>
      </c>
      <c r="H4" s="6">
        <f>SUM(H5:H15)</f>
        <v>9204</v>
      </c>
      <c r="I4" s="6">
        <f>SUM(I5:I15)</f>
        <v>8825</v>
      </c>
      <c r="J4" s="5">
        <f>(I4/H4)*100</f>
        <v>95.88222511951325</v>
      </c>
    </row>
    <row r="5" spans="1:10" ht="12.75">
      <c r="A5" s="5"/>
      <c r="B5" s="5"/>
      <c r="C5" s="5"/>
      <c r="D5" s="24"/>
      <c r="E5" s="7" t="s">
        <v>12</v>
      </c>
      <c r="F5" s="5">
        <f>SUM(F18,F24,F29)</f>
        <v>5976</v>
      </c>
      <c r="G5" s="5">
        <v>196</v>
      </c>
      <c r="H5" s="5">
        <v>6172</v>
      </c>
      <c r="I5" s="5">
        <v>6027</v>
      </c>
      <c r="J5" s="5">
        <f>(I5/H5)*100</f>
        <v>97.65068049254698</v>
      </c>
    </row>
    <row r="6" spans="1:10" ht="12.75">
      <c r="A6" s="5"/>
      <c r="B6" s="5"/>
      <c r="C6" s="5"/>
      <c r="D6" s="5"/>
      <c r="E6" s="7" t="s">
        <v>13</v>
      </c>
      <c r="F6" s="5">
        <f>SUM(F19,F25,F30)</f>
        <v>1584</v>
      </c>
      <c r="G6" s="5">
        <v>52</v>
      </c>
      <c r="H6" s="5">
        <v>1636</v>
      </c>
      <c r="I6" s="5">
        <v>1557</v>
      </c>
      <c r="J6" s="5">
        <f>(I6/H6)*100</f>
        <v>95.17114914425427</v>
      </c>
    </row>
    <row r="7" spans="1:10" ht="12.75">
      <c r="A7" s="5"/>
      <c r="B7" s="5"/>
      <c r="C7" s="5"/>
      <c r="D7" s="5"/>
      <c r="E7" s="7" t="s">
        <v>14</v>
      </c>
      <c r="F7" s="5">
        <f>SUM(F20,F26,F31)</f>
        <v>1275</v>
      </c>
      <c r="G7" s="5"/>
      <c r="H7" s="5">
        <v>1275</v>
      </c>
      <c r="I7" s="5">
        <v>1020</v>
      </c>
      <c r="J7" s="5">
        <f>(I7/H7)*100</f>
        <v>80</v>
      </c>
    </row>
    <row r="8" spans="1:10" ht="12.75">
      <c r="A8" s="5"/>
      <c r="B8" s="5"/>
      <c r="C8" s="5"/>
      <c r="D8" s="5"/>
      <c r="E8" s="7" t="s">
        <v>15</v>
      </c>
      <c r="F8" s="5"/>
      <c r="G8" s="5"/>
      <c r="H8" s="5"/>
      <c r="I8" s="5"/>
      <c r="J8" s="5"/>
    </row>
    <row r="9" spans="1:10" ht="12.75">
      <c r="A9" s="5"/>
      <c r="B9" s="5"/>
      <c r="C9" s="5"/>
      <c r="D9" s="5"/>
      <c r="E9" s="7" t="s">
        <v>16</v>
      </c>
      <c r="F9" s="5"/>
      <c r="G9" s="5"/>
      <c r="H9" s="5"/>
      <c r="I9" s="5"/>
      <c r="J9" s="5"/>
    </row>
    <row r="10" spans="1:10" ht="12.75">
      <c r="A10" s="5"/>
      <c r="B10" s="5"/>
      <c r="C10" s="5"/>
      <c r="D10" s="5"/>
      <c r="E10" s="7" t="s">
        <v>17</v>
      </c>
      <c r="F10" s="5"/>
      <c r="G10" s="5">
        <v>121</v>
      </c>
      <c r="H10" s="5">
        <v>121</v>
      </c>
      <c r="I10" s="5">
        <v>121</v>
      </c>
      <c r="J10" s="5">
        <f>(I10/H10)*100</f>
        <v>100</v>
      </c>
    </row>
    <row r="11" spans="1:10" ht="12.75">
      <c r="A11" s="5"/>
      <c r="B11" s="5"/>
      <c r="C11" s="5"/>
      <c r="D11" s="5"/>
      <c r="E11" s="7" t="s">
        <v>18</v>
      </c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7" t="s">
        <v>19</v>
      </c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7" t="s">
        <v>20</v>
      </c>
      <c r="F13" s="5"/>
      <c r="G13" s="5"/>
      <c r="H13" s="5"/>
      <c r="I13" s="5"/>
      <c r="J13" s="5"/>
    </row>
    <row r="14" spans="1:10" ht="12.75">
      <c r="A14" s="5"/>
      <c r="B14" s="5"/>
      <c r="C14" s="5"/>
      <c r="D14" s="5"/>
      <c r="E14" s="7" t="s">
        <v>84</v>
      </c>
      <c r="F14" s="5"/>
      <c r="G14" s="5"/>
      <c r="H14" s="5"/>
      <c r="I14" s="5">
        <v>12</v>
      </c>
      <c r="J14" s="5"/>
    </row>
    <row r="15" spans="1:10" ht="12.75">
      <c r="A15" s="5"/>
      <c r="B15" s="5"/>
      <c r="C15" s="5"/>
      <c r="D15" s="5"/>
      <c r="E15" s="7" t="s">
        <v>104</v>
      </c>
      <c r="F15" s="5"/>
      <c r="G15" s="5"/>
      <c r="H15" s="5"/>
      <c r="I15" s="5">
        <v>88</v>
      </c>
      <c r="J15" s="5"/>
    </row>
    <row r="16" spans="1:10" ht="12.75">
      <c r="A16" s="18" t="s">
        <v>24</v>
      </c>
      <c r="B16" s="18"/>
      <c r="C16" s="18"/>
      <c r="D16" s="18"/>
      <c r="E16" s="5"/>
      <c r="F16" s="5"/>
      <c r="G16" s="5"/>
      <c r="H16" s="5"/>
      <c r="I16" s="5"/>
      <c r="J16" s="5"/>
    </row>
    <row r="17" spans="1:10" ht="12.75">
      <c r="A17" s="6" t="s">
        <v>85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2.75">
      <c r="A18" s="5" t="s">
        <v>39</v>
      </c>
      <c r="B18" s="5"/>
      <c r="C18" s="5"/>
      <c r="D18" s="5"/>
      <c r="E18" s="15" t="s">
        <v>86</v>
      </c>
      <c r="F18" s="5">
        <v>3936</v>
      </c>
      <c r="G18" s="5">
        <v>180</v>
      </c>
      <c r="H18" s="5">
        <f>SUM(F18:G18)</f>
        <v>4116</v>
      </c>
      <c r="I18" s="5">
        <v>3960</v>
      </c>
      <c r="J18" s="5">
        <f>(I18/H18)*100</f>
        <v>96.20991253644316</v>
      </c>
    </row>
    <row r="19" spans="1:10" ht="12.75">
      <c r="A19" s="5"/>
      <c r="B19" s="5"/>
      <c r="C19" s="5"/>
      <c r="D19" s="5"/>
      <c r="E19" s="15" t="s">
        <v>67</v>
      </c>
      <c r="F19" s="5">
        <v>1048</v>
      </c>
      <c r="G19" s="5">
        <v>48</v>
      </c>
      <c r="H19" s="5">
        <f>SUM(F19:G19)</f>
        <v>1096</v>
      </c>
      <c r="I19" s="5">
        <v>1023</v>
      </c>
      <c r="J19" s="5">
        <f>(I19/H19)*100</f>
        <v>93.33941605839416</v>
      </c>
    </row>
    <row r="20" spans="1:10" ht="12.75">
      <c r="A20" s="5"/>
      <c r="B20" s="5"/>
      <c r="C20" s="5"/>
      <c r="D20" s="5"/>
      <c r="E20" s="15" t="s">
        <v>26</v>
      </c>
      <c r="F20" s="5">
        <v>497</v>
      </c>
      <c r="G20" s="5"/>
      <c r="H20" s="5">
        <f>SUM(F20:G20)</f>
        <v>497</v>
      </c>
      <c r="I20" s="5">
        <v>428</v>
      </c>
      <c r="J20" s="5">
        <f>(I20/H20)*100</f>
        <v>86.11670020120724</v>
      </c>
    </row>
    <row r="21" spans="1:10" ht="12.75">
      <c r="A21" s="5"/>
      <c r="B21" s="5"/>
      <c r="C21" s="5"/>
      <c r="D21" s="5"/>
      <c r="E21" s="15" t="s">
        <v>98</v>
      </c>
      <c r="F21" s="5"/>
      <c r="G21" s="5">
        <v>121</v>
      </c>
      <c r="H21" s="5">
        <v>121</v>
      </c>
      <c r="I21" s="5">
        <v>121</v>
      </c>
      <c r="J21" s="5"/>
    </row>
    <row r="22" spans="1:10" ht="12.75">
      <c r="A22" s="5"/>
      <c r="B22" s="5"/>
      <c r="C22" s="5"/>
      <c r="D22" s="5"/>
      <c r="E22" s="15" t="s">
        <v>28</v>
      </c>
      <c r="F22" s="5">
        <f>SUM(F18:F21)</f>
        <v>5481</v>
      </c>
      <c r="G22" s="5">
        <f>SUM(G18:G21)</f>
        <v>349</v>
      </c>
      <c r="H22" s="5">
        <f>SUM(H18:H21)</f>
        <v>5830</v>
      </c>
      <c r="I22" s="5">
        <f>SUM(I18:I21)</f>
        <v>5532</v>
      </c>
      <c r="J22" s="5">
        <f>(I22/H22)*100</f>
        <v>94.8885077186964</v>
      </c>
    </row>
    <row r="23" spans="1:10" ht="12.75">
      <c r="A23" s="6" t="s">
        <v>87</v>
      </c>
      <c r="B23" s="5"/>
      <c r="C23" s="5"/>
      <c r="D23" s="5"/>
      <c r="E23" s="15"/>
      <c r="F23" s="5"/>
      <c r="G23" s="5"/>
      <c r="H23" s="5"/>
      <c r="I23" s="5"/>
      <c r="J23" s="5"/>
    </row>
    <row r="24" spans="1:10" ht="12.75">
      <c r="A24" s="5" t="s">
        <v>27</v>
      </c>
      <c r="B24" s="5"/>
      <c r="C24" s="5"/>
      <c r="D24" s="5"/>
      <c r="E24" s="15" t="s">
        <v>86</v>
      </c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15" t="s">
        <v>67</v>
      </c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15" t="s">
        <v>26</v>
      </c>
      <c r="F26" s="5">
        <v>516</v>
      </c>
      <c r="G26" s="5"/>
      <c r="H26" s="5">
        <v>516</v>
      </c>
      <c r="I26" s="5">
        <v>326</v>
      </c>
      <c r="J26" s="5">
        <f>(I26/H26)*100</f>
        <v>63.17829457364341</v>
      </c>
    </row>
    <row r="27" spans="1:10" ht="12.75">
      <c r="A27" s="5"/>
      <c r="B27" s="5"/>
      <c r="C27" s="5"/>
      <c r="D27" s="5"/>
      <c r="E27" s="15" t="s">
        <v>28</v>
      </c>
      <c r="F27" s="5">
        <f>SUM(F24:F26)</f>
        <v>516</v>
      </c>
      <c r="G27" s="5">
        <f>SUM(G24:G26)</f>
        <v>0</v>
      </c>
      <c r="H27" s="5">
        <f>SUM(H24:H26)</f>
        <v>516</v>
      </c>
      <c r="I27" s="5">
        <f>SUM(I24:I26)</f>
        <v>326</v>
      </c>
      <c r="J27" s="5">
        <f>(I27/H27)*100</f>
        <v>63.17829457364341</v>
      </c>
    </row>
    <row r="28" spans="1:10" ht="12.75">
      <c r="A28" s="6" t="s">
        <v>88</v>
      </c>
      <c r="B28" s="5"/>
      <c r="C28" s="5"/>
      <c r="D28" s="5"/>
      <c r="E28" s="15"/>
      <c r="F28" s="5"/>
      <c r="G28" s="5"/>
      <c r="H28" s="5"/>
      <c r="I28" s="5"/>
      <c r="J28" s="5"/>
    </row>
    <row r="29" spans="1:10" ht="12.75">
      <c r="A29" s="5" t="s">
        <v>27</v>
      </c>
      <c r="B29" s="5"/>
      <c r="C29" s="5"/>
      <c r="D29" s="5"/>
      <c r="E29" s="15" t="s">
        <v>86</v>
      </c>
      <c r="F29" s="5">
        <v>2040</v>
      </c>
      <c r="G29" s="5">
        <v>16</v>
      </c>
      <c r="H29" s="5">
        <f>SUM(F29:G29)</f>
        <v>2056</v>
      </c>
      <c r="I29" s="5">
        <v>2067</v>
      </c>
      <c r="J29" s="5">
        <f>(I29/H29)*100</f>
        <v>100.53501945525292</v>
      </c>
    </row>
    <row r="30" spans="1:10" ht="12.75">
      <c r="A30" s="5"/>
      <c r="B30" s="5"/>
      <c r="C30" s="5"/>
      <c r="D30" s="5"/>
      <c r="E30" s="15" t="s">
        <v>67</v>
      </c>
      <c r="F30" s="5">
        <v>536</v>
      </c>
      <c r="G30" s="5">
        <v>4</v>
      </c>
      <c r="H30" s="5">
        <f>SUM(F30:G30)</f>
        <v>540</v>
      </c>
      <c r="I30" s="5">
        <v>534</v>
      </c>
      <c r="J30" s="5">
        <f>(I30/H30)*100</f>
        <v>98.88888888888889</v>
      </c>
    </row>
    <row r="31" spans="1:10" ht="12.75">
      <c r="A31" s="5"/>
      <c r="B31" s="5"/>
      <c r="C31" s="5"/>
      <c r="D31" s="5"/>
      <c r="E31" s="15" t="s">
        <v>26</v>
      </c>
      <c r="F31" s="5">
        <v>262</v>
      </c>
      <c r="G31" s="5"/>
      <c r="H31" s="5">
        <f>SUM(F31:G31)</f>
        <v>262</v>
      </c>
      <c r="I31" s="5">
        <v>266</v>
      </c>
      <c r="J31" s="5">
        <f>(I31/H31)*100</f>
        <v>101.52671755725191</v>
      </c>
    </row>
    <row r="32" spans="1:10" ht="12.75">
      <c r="A32" s="5"/>
      <c r="B32" s="5"/>
      <c r="C32" s="5"/>
      <c r="D32" s="5"/>
      <c r="E32" s="7" t="s">
        <v>99</v>
      </c>
      <c r="F32" s="5"/>
      <c r="G32" s="5"/>
      <c r="H32" s="5"/>
      <c r="I32" s="5">
        <v>12</v>
      </c>
      <c r="J32" s="5"/>
    </row>
    <row r="33" spans="1:10" ht="12.75">
      <c r="A33" s="5"/>
      <c r="B33" s="5"/>
      <c r="C33" s="5"/>
      <c r="D33" s="5"/>
      <c r="E33" s="15" t="s">
        <v>28</v>
      </c>
      <c r="F33" s="5">
        <f>SUM(F29:F31)</f>
        <v>2838</v>
      </c>
      <c r="G33" s="5">
        <f>SUM(G29:G31)</f>
        <v>20</v>
      </c>
      <c r="H33" s="5">
        <f>SUM(H29:H31)</f>
        <v>2858</v>
      </c>
      <c r="I33" s="5">
        <f>SUM(I29:I32)</f>
        <v>2879</v>
      </c>
      <c r="J33" s="5">
        <f>(I33/H33)*100</f>
        <v>100.73477956613016</v>
      </c>
    </row>
    <row r="34" spans="1:10" ht="12.75">
      <c r="A34" s="5"/>
      <c r="B34" s="5"/>
      <c r="C34" s="5"/>
      <c r="D34" s="5"/>
      <c r="E34" s="15"/>
      <c r="F34" s="5"/>
      <c r="G34" s="5"/>
      <c r="H34" s="5"/>
      <c r="I34" s="5"/>
      <c r="J34" s="5"/>
    </row>
    <row r="35" spans="1:10" ht="12.75">
      <c r="A35" s="6" t="s">
        <v>101</v>
      </c>
      <c r="B35" s="6"/>
      <c r="C35" s="5"/>
      <c r="D35" s="5"/>
      <c r="E35" s="15" t="s">
        <v>105</v>
      </c>
      <c r="F35" s="5"/>
      <c r="G35" s="5"/>
      <c r="H35" s="5"/>
      <c r="I35" s="5">
        <v>88</v>
      </c>
      <c r="J35" s="5"/>
    </row>
    <row r="36" spans="1:10" ht="12.75">
      <c r="A36" s="18" t="s">
        <v>82</v>
      </c>
      <c r="B36" s="18"/>
      <c r="C36" s="18"/>
      <c r="D36" s="18"/>
      <c r="E36" s="15"/>
      <c r="F36" s="6">
        <f>SUM(F33,F22,F27)</f>
        <v>8835</v>
      </c>
      <c r="G36" s="6">
        <f>SUM(G33,G22,G27)</f>
        <v>369</v>
      </c>
      <c r="H36" s="6">
        <f>SUM(H33,H22,H27)</f>
        <v>9204</v>
      </c>
      <c r="I36" s="6">
        <f>SUM(I33,I22,I27,I35)</f>
        <v>8825</v>
      </c>
      <c r="J36" s="6">
        <f>(I36/H36)*100</f>
        <v>95.88222511951325</v>
      </c>
    </row>
  </sheetData>
  <sheetProtection selectLockedCells="1" selectUnlockedCells="1"/>
  <mergeCells count="6">
    <mergeCell ref="A16:D16"/>
    <mergeCell ref="A36:D36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26" sqref="I26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2.57421875" style="0" customWidth="1"/>
    <col min="8" max="8" width="13.28125" style="0" customWidth="1"/>
  </cols>
  <sheetData>
    <row r="1" ht="12.75">
      <c r="H1" t="s">
        <v>89</v>
      </c>
    </row>
    <row r="2" spans="1:9" ht="12.75">
      <c r="A2" s="19" t="s">
        <v>131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 t="s">
        <v>0</v>
      </c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10" spans="5:9" ht="12.75">
      <c r="E10" s="4" t="s">
        <v>90</v>
      </c>
      <c r="F10" s="4" t="s">
        <v>5</v>
      </c>
      <c r="G10" s="4" t="s">
        <v>6</v>
      </c>
      <c r="H10" s="4" t="s">
        <v>91</v>
      </c>
      <c r="I10" s="4" t="s">
        <v>8</v>
      </c>
    </row>
    <row r="11" spans="5:9" ht="12.75">
      <c r="E11" s="4"/>
      <c r="F11" s="4"/>
      <c r="G11" s="4"/>
      <c r="H11" s="4"/>
      <c r="I11" s="4"/>
    </row>
    <row r="12" spans="1:9" ht="12.75">
      <c r="A12" s="14" t="s">
        <v>92</v>
      </c>
      <c r="E12" s="16">
        <f>'önkormányzati rész'!$F$233</f>
        <v>137266</v>
      </c>
      <c r="F12" s="16">
        <f>'önkormányzati rész'!G233</f>
        <v>1076518</v>
      </c>
      <c r="G12" s="16">
        <f>'önkormányzati rész'!H233</f>
        <v>1213784</v>
      </c>
      <c r="H12" s="16">
        <f>'önkormányzati rész'!I233</f>
        <v>1197232</v>
      </c>
      <c r="I12" s="16">
        <f>'önkormányzati rész'!J233</f>
        <v>98.63633068157101</v>
      </c>
    </row>
    <row r="13" spans="5:9" ht="12.75">
      <c r="E13" s="4"/>
      <c r="F13" s="4"/>
      <c r="G13" s="4"/>
      <c r="H13" s="4"/>
      <c r="I13" s="4"/>
    </row>
    <row r="14" spans="1:9" ht="12.75">
      <c r="A14" s="25" t="s">
        <v>103</v>
      </c>
      <c r="B14" s="25"/>
      <c r="C14" s="25"/>
      <c r="E14" s="14">
        <f>'ÖH 1.'!$F$31</f>
        <v>43769</v>
      </c>
      <c r="F14" s="14">
        <f>'ÖH 1.'!G31</f>
        <v>1177</v>
      </c>
      <c r="G14" s="14">
        <f>'ÖH 1.'!H31</f>
        <v>44946</v>
      </c>
      <c r="H14" s="14">
        <f>'ÖH 1.'!I31</f>
        <v>42281</v>
      </c>
      <c r="I14" s="14">
        <f>'ÖH 1.'!J31</f>
        <v>94.07066257286522</v>
      </c>
    </row>
    <row r="15" spans="1:9" ht="12.75">
      <c r="A15" s="14"/>
      <c r="B15" s="14"/>
      <c r="C15" s="14"/>
      <c r="E15" s="14"/>
      <c r="F15" s="14"/>
      <c r="G15" s="14"/>
      <c r="H15" s="14"/>
      <c r="I15" s="14"/>
    </row>
    <row r="16" spans="1:9" ht="12.75">
      <c r="A16" s="14" t="s">
        <v>77</v>
      </c>
      <c r="B16" s="14"/>
      <c r="C16" s="14"/>
      <c r="E16" s="14">
        <f>'ÓVODA 2.'!$F$31</f>
        <v>30821</v>
      </c>
      <c r="F16" s="14">
        <f>'ÓVODA 2.'!G31</f>
        <v>2625</v>
      </c>
      <c r="G16" s="14">
        <f>'ÓVODA 2.'!H31</f>
        <v>33446</v>
      </c>
      <c r="H16" s="14">
        <f>'ÓVODA 2.'!I31</f>
        <v>31228</v>
      </c>
      <c r="I16" s="14">
        <f>'ÓVODA 2.'!J31</f>
        <v>93.36841475811755</v>
      </c>
    </row>
    <row r="17" spans="1:9" ht="12.75">
      <c r="A17" s="14"/>
      <c r="B17" s="14"/>
      <c r="C17" s="14"/>
      <c r="E17" s="14"/>
      <c r="F17" s="14"/>
      <c r="G17" s="14"/>
      <c r="H17" s="14"/>
      <c r="I17" s="14"/>
    </row>
    <row r="18" spans="1:9" ht="12.75">
      <c r="A18" s="25" t="s">
        <v>93</v>
      </c>
      <c r="B18" s="25"/>
      <c r="C18" s="25"/>
      <c r="E18" s="14">
        <f>'MŰV.HÁZ 3.'!$F$28</f>
        <v>9007</v>
      </c>
      <c r="F18" s="14">
        <f>'MŰV.HÁZ 3.'!G28</f>
        <v>416</v>
      </c>
      <c r="G18" s="14">
        <f>'MŰV.HÁZ 3.'!H28</f>
        <v>9423</v>
      </c>
      <c r="H18" s="14">
        <f>'MŰV.HÁZ 3.'!I28</f>
        <v>8482</v>
      </c>
      <c r="I18" s="14">
        <f>'MŰV.HÁZ 3.'!J28</f>
        <v>90.013796030988</v>
      </c>
    </row>
    <row r="19" spans="1:9" ht="12.75">
      <c r="A19" s="14"/>
      <c r="B19" s="14"/>
      <c r="C19" s="14"/>
      <c r="E19" s="14"/>
      <c r="F19" s="14"/>
      <c r="G19" s="14"/>
      <c r="H19" s="14"/>
      <c r="I19" s="14"/>
    </row>
    <row r="20" spans="1:9" ht="12.75">
      <c r="A20" s="25" t="s">
        <v>83</v>
      </c>
      <c r="B20" s="25"/>
      <c r="C20" s="25"/>
      <c r="E20" s="14">
        <f>'GOND.KP. 4.'!$F$36</f>
        <v>8835</v>
      </c>
      <c r="F20" s="14">
        <f>'GOND.KP. 4.'!G36</f>
        <v>369</v>
      </c>
      <c r="G20" s="14">
        <f>'GOND.KP. 4.'!H36</f>
        <v>9204</v>
      </c>
      <c r="H20" s="14">
        <f>'GOND.KP. 4.'!I36</f>
        <v>8825</v>
      </c>
      <c r="I20" s="14">
        <f>'GOND.KP. 4.'!$J$36</f>
        <v>95.88222511951325</v>
      </c>
    </row>
    <row r="21" spans="1:5" ht="12.75">
      <c r="A21" s="2"/>
      <c r="B21" s="2"/>
      <c r="C21" s="2"/>
      <c r="E21" s="14"/>
    </row>
    <row r="22" spans="1:5" ht="12.75">
      <c r="A22" s="2"/>
      <c r="B22" s="2"/>
      <c r="C22" s="2"/>
      <c r="E22" s="14"/>
    </row>
    <row r="23" spans="1:5" ht="12.75">
      <c r="A23" s="2"/>
      <c r="B23" s="2"/>
      <c r="C23" s="2"/>
      <c r="E23" s="14"/>
    </row>
    <row r="24" spans="1:5" ht="12.75">
      <c r="A24" s="14"/>
      <c r="B24" s="14"/>
      <c r="C24" s="14"/>
      <c r="E24" s="14"/>
    </row>
    <row r="25" spans="1:9" ht="12.75" customHeight="1">
      <c r="A25" s="25" t="s">
        <v>94</v>
      </c>
      <c r="B25" s="25"/>
      <c r="C25" s="25"/>
      <c r="E25" s="14">
        <f>SUM(E12:E20)</f>
        <v>229698</v>
      </c>
      <c r="F25" s="14">
        <f>SUM(F12:F20)</f>
        <v>1081105</v>
      </c>
      <c r="G25" s="14">
        <f>SUM(G12:G20)</f>
        <v>1310803</v>
      </c>
      <c r="H25" s="14">
        <f>SUM(H12:H20)</f>
        <v>1288048</v>
      </c>
      <c r="I25" s="14">
        <f>(H25/G25)*100</f>
        <v>98.26404120222489</v>
      </c>
    </row>
  </sheetData>
  <sheetProtection selectLockedCells="1" selectUnlockedCells="1"/>
  <mergeCells count="5">
    <mergeCell ref="A25:C25"/>
    <mergeCell ref="A2:I2"/>
    <mergeCell ref="A14:C14"/>
    <mergeCell ref="A18:C18"/>
    <mergeCell ref="A20:C20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26" sqref="I26"/>
    </sheetView>
  </sheetViews>
  <sheetFormatPr defaultColWidth="9.140625" defaultRowHeight="12.75"/>
  <cols>
    <col min="4" max="4" width="12.7109375" style="0" customWidth="1"/>
    <col min="5" max="5" width="19.42187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</cols>
  <sheetData>
    <row r="1" spans="1:10" ht="12.75">
      <c r="A1" s="19" t="s">
        <v>123</v>
      </c>
      <c r="B1" s="19"/>
      <c r="C1" s="19"/>
      <c r="D1" s="19"/>
      <c r="E1" s="19"/>
      <c r="F1" s="19"/>
      <c r="G1" s="19"/>
      <c r="H1" s="19"/>
      <c r="I1" s="19"/>
      <c r="J1" s="19"/>
    </row>
    <row r="2" ht="12.75">
      <c r="E2" s="14" t="s">
        <v>0</v>
      </c>
    </row>
    <row r="3" spans="1:10" ht="12.75">
      <c r="A3" s="18" t="s">
        <v>1</v>
      </c>
      <c r="B3" s="18"/>
      <c r="C3" s="18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2.75" customHeight="1">
      <c r="A4" s="22" t="s">
        <v>93</v>
      </c>
      <c r="B4" s="22"/>
      <c r="C4" s="22"/>
      <c r="D4" s="24" t="s">
        <v>78</v>
      </c>
      <c r="E4" s="6" t="s">
        <v>10</v>
      </c>
      <c r="F4" s="6">
        <f>SUM(F5:F15)</f>
        <v>9007</v>
      </c>
      <c r="G4" s="6">
        <f>SUM(G5:G15)</f>
        <v>416</v>
      </c>
      <c r="H4" s="6">
        <f>SUM(H5:H15)</f>
        <v>9423</v>
      </c>
      <c r="I4" s="6">
        <f>SUM(I5:I15)</f>
        <v>8482</v>
      </c>
      <c r="J4" s="5">
        <f>(I4/H4)*100</f>
        <v>90.013796030988</v>
      </c>
    </row>
    <row r="5" spans="1:10" ht="12.75">
      <c r="A5" s="5"/>
      <c r="B5" s="5"/>
      <c r="C5" s="5"/>
      <c r="D5" s="24"/>
      <c r="E5" s="7" t="s">
        <v>12</v>
      </c>
      <c r="F5" s="5">
        <f>SUM(F18)</f>
        <v>4174</v>
      </c>
      <c r="G5" s="5">
        <v>78</v>
      </c>
      <c r="H5" s="5">
        <f>SUM(F5:G5)</f>
        <v>4252</v>
      </c>
      <c r="I5" s="5">
        <v>4228</v>
      </c>
      <c r="J5" s="5">
        <f>(I5/H5)*100</f>
        <v>99.43555973659454</v>
      </c>
    </row>
    <row r="6" spans="1:10" ht="12.75">
      <c r="A6" s="5"/>
      <c r="B6" s="5"/>
      <c r="C6" s="5"/>
      <c r="D6" s="5"/>
      <c r="E6" s="7" t="s">
        <v>13</v>
      </c>
      <c r="F6" s="5">
        <f>SUM(F19)</f>
        <v>1112</v>
      </c>
      <c r="G6" s="5">
        <v>20</v>
      </c>
      <c r="H6" s="5">
        <f>SUM(F6:G6)</f>
        <v>1132</v>
      </c>
      <c r="I6" s="5">
        <v>970</v>
      </c>
      <c r="J6" s="5">
        <f>(I6/H6)*100</f>
        <v>85.68904593639576</v>
      </c>
    </row>
    <row r="7" spans="1:10" ht="12.75">
      <c r="A7" s="5"/>
      <c r="B7" s="5"/>
      <c r="C7" s="5"/>
      <c r="D7" s="5"/>
      <c r="E7" s="7" t="s">
        <v>14</v>
      </c>
      <c r="F7" s="5">
        <f>SUM(F20,F24)</f>
        <v>3721</v>
      </c>
      <c r="G7" s="5">
        <v>318</v>
      </c>
      <c r="H7" s="5">
        <f>SUM(F7:G7)</f>
        <v>4039</v>
      </c>
      <c r="I7" s="5">
        <v>3240</v>
      </c>
      <c r="J7" s="5">
        <f>(I7/H7)*100</f>
        <v>80.21787571180985</v>
      </c>
    </row>
    <row r="8" spans="1:10" ht="12.75">
      <c r="A8" s="5"/>
      <c r="B8" s="5"/>
      <c r="C8" s="5"/>
      <c r="D8" s="5"/>
      <c r="E8" s="7" t="s">
        <v>15</v>
      </c>
      <c r="F8" s="5"/>
      <c r="G8" s="5"/>
      <c r="H8" s="5"/>
      <c r="I8" s="5"/>
      <c r="J8" s="5"/>
    </row>
    <row r="9" spans="1:10" ht="12.75">
      <c r="A9" s="5"/>
      <c r="B9" s="5"/>
      <c r="C9" s="5"/>
      <c r="D9" s="5"/>
      <c r="E9" s="7" t="s">
        <v>16</v>
      </c>
      <c r="F9" s="5"/>
      <c r="G9" s="5"/>
      <c r="H9" s="5"/>
      <c r="I9" s="5"/>
      <c r="J9" s="5"/>
    </row>
    <row r="10" spans="1:10" ht="12.75">
      <c r="A10" s="5"/>
      <c r="B10" s="5"/>
      <c r="C10" s="5"/>
      <c r="D10" s="5"/>
      <c r="E10" s="7" t="s">
        <v>17</v>
      </c>
      <c r="F10" s="5"/>
      <c r="G10" s="5"/>
      <c r="H10" s="5"/>
      <c r="I10" s="5"/>
      <c r="J10" s="5"/>
    </row>
    <row r="11" spans="1:10" ht="12.75">
      <c r="A11" s="5"/>
      <c r="B11" s="5"/>
      <c r="C11" s="5"/>
      <c r="D11" s="5"/>
      <c r="E11" s="7" t="s">
        <v>18</v>
      </c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7" t="s">
        <v>19</v>
      </c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7" t="s">
        <v>20</v>
      </c>
      <c r="F13" s="5"/>
      <c r="G13" s="5"/>
      <c r="H13" s="5"/>
      <c r="I13" s="5"/>
      <c r="J13" s="5"/>
    </row>
    <row r="14" spans="1:10" ht="12.75">
      <c r="A14" s="5"/>
      <c r="B14" s="5"/>
      <c r="C14" s="5"/>
      <c r="D14" s="5"/>
      <c r="E14" s="7" t="s">
        <v>95</v>
      </c>
      <c r="F14" s="5"/>
      <c r="G14" s="5"/>
      <c r="H14" s="5"/>
      <c r="I14" s="5"/>
      <c r="J14" s="5"/>
    </row>
    <row r="15" spans="1:10" ht="12.75">
      <c r="A15" s="5"/>
      <c r="B15" s="5"/>
      <c r="C15" s="5"/>
      <c r="D15" s="5"/>
      <c r="E15" s="7" t="s">
        <v>106</v>
      </c>
      <c r="F15" s="5"/>
      <c r="G15" s="5"/>
      <c r="H15" s="5"/>
      <c r="I15" s="5">
        <v>44</v>
      </c>
      <c r="J15" s="5"/>
    </row>
    <row r="16" spans="1:10" ht="12.75">
      <c r="A16" s="18" t="s">
        <v>24</v>
      </c>
      <c r="B16" s="18"/>
      <c r="C16" s="18"/>
      <c r="D16" s="18"/>
      <c r="E16" s="5"/>
      <c r="F16" s="5"/>
      <c r="G16" s="5"/>
      <c r="H16" s="5"/>
      <c r="I16" s="5"/>
      <c r="J16" s="5"/>
    </row>
    <row r="17" spans="1:10" ht="12.75">
      <c r="A17" s="6" t="s">
        <v>96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2.75">
      <c r="A18" s="5" t="s">
        <v>27</v>
      </c>
      <c r="B18" s="5"/>
      <c r="C18" s="5"/>
      <c r="D18" s="5"/>
      <c r="E18" s="15" t="s">
        <v>74</v>
      </c>
      <c r="F18" s="5">
        <v>4174</v>
      </c>
      <c r="G18" s="5">
        <v>78</v>
      </c>
      <c r="H18" s="5">
        <f>SUM(F18:G18)</f>
        <v>4252</v>
      </c>
      <c r="I18" s="5">
        <v>4228</v>
      </c>
      <c r="J18" s="5">
        <f>(I18/H18)*100</f>
        <v>99.43555973659454</v>
      </c>
    </row>
    <row r="19" spans="1:10" ht="12.75">
      <c r="A19" s="5"/>
      <c r="B19" s="5"/>
      <c r="C19" s="5"/>
      <c r="D19" s="5"/>
      <c r="E19" s="15" t="s">
        <v>67</v>
      </c>
      <c r="F19" s="5">
        <v>1112</v>
      </c>
      <c r="G19" s="5">
        <v>20</v>
      </c>
      <c r="H19" s="5">
        <f>SUM(F19:G19)</f>
        <v>1132</v>
      </c>
      <c r="I19" s="5">
        <v>970</v>
      </c>
      <c r="J19" s="5">
        <f>(I19/H19)*100</f>
        <v>85.68904593639576</v>
      </c>
    </row>
    <row r="20" spans="1:10" ht="12.75">
      <c r="A20" s="5"/>
      <c r="B20" s="5"/>
      <c r="C20" s="5"/>
      <c r="D20" s="5"/>
      <c r="E20" s="15" t="s">
        <v>26</v>
      </c>
      <c r="F20" s="5">
        <v>2718</v>
      </c>
      <c r="G20" s="5">
        <v>136</v>
      </c>
      <c r="H20" s="5">
        <f>SUM(F20:G20)</f>
        <v>2854</v>
      </c>
      <c r="I20" s="5">
        <v>2292</v>
      </c>
      <c r="J20" s="5">
        <f>(I20/H20)*100</f>
        <v>80.3083391730904</v>
      </c>
    </row>
    <row r="21" spans="1:10" ht="12.75">
      <c r="A21" s="5"/>
      <c r="B21" s="5"/>
      <c r="C21" s="5"/>
      <c r="D21" s="5"/>
      <c r="E21" s="15" t="s">
        <v>28</v>
      </c>
      <c r="F21" s="5">
        <f>SUM(F18:F20)</f>
        <v>8004</v>
      </c>
      <c r="G21" s="5">
        <f>SUM(G18:G20)</f>
        <v>234</v>
      </c>
      <c r="H21" s="5">
        <f>SUM(H18:H20)</f>
        <v>8238</v>
      </c>
      <c r="I21" s="5">
        <f>SUM(I18:I20)</f>
        <v>7490</v>
      </c>
      <c r="J21" s="5">
        <f>(I21/H21)*100</f>
        <v>90.92012624423404</v>
      </c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6" t="s">
        <v>97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 t="s">
        <v>27</v>
      </c>
      <c r="B24" s="5"/>
      <c r="C24" s="5"/>
      <c r="D24" s="5"/>
      <c r="E24" s="15" t="s">
        <v>26</v>
      </c>
      <c r="F24" s="5">
        <v>1003</v>
      </c>
      <c r="G24" s="5">
        <v>182</v>
      </c>
      <c r="H24" s="5">
        <f>SUM(F24:G24)</f>
        <v>1185</v>
      </c>
      <c r="I24" s="5">
        <v>948</v>
      </c>
      <c r="J24" s="5">
        <f>(I24/H24)*100</f>
        <v>80</v>
      </c>
    </row>
    <row r="25" spans="1:10" ht="12.75">
      <c r="A25" s="5"/>
      <c r="B25" s="5"/>
      <c r="C25" s="5"/>
      <c r="D25" s="5"/>
      <c r="E25" s="15" t="s">
        <v>28</v>
      </c>
      <c r="F25" s="5">
        <f>SUM(F24)</f>
        <v>1003</v>
      </c>
      <c r="G25" s="5">
        <f>SUM(G24)</f>
        <v>182</v>
      </c>
      <c r="H25" s="5">
        <f>SUM(H24)</f>
        <v>1185</v>
      </c>
      <c r="I25" s="5">
        <f>SUM(I24)</f>
        <v>948</v>
      </c>
      <c r="J25" s="5">
        <f>(I25/H25)*100</f>
        <v>80</v>
      </c>
    </row>
    <row r="26" spans="1:10" ht="12.75">
      <c r="A26" s="5"/>
      <c r="B26" s="5"/>
      <c r="C26" s="5"/>
      <c r="D26" s="5"/>
      <c r="E26" s="15"/>
      <c r="F26" s="5"/>
      <c r="G26" s="5"/>
      <c r="H26" s="5"/>
      <c r="I26" s="5"/>
      <c r="J26" s="5"/>
    </row>
    <row r="27" spans="1:10" ht="12.75">
      <c r="A27" s="6" t="s">
        <v>101</v>
      </c>
      <c r="B27" s="5"/>
      <c r="C27" s="5"/>
      <c r="D27" s="5"/>
      <c r="E27" s="5" t="s">
        <v>107</v>
      </c>
      <c r="F27" s="5"/>
      <c r="G27" s="5"/>
      <c r="H27" s="5"/>
      <c r="I27" s="5">
        <v>44</v>
      </c>
      <c r="J27" s="5"/>
    </row>
    <row r="28" spans="1:10" ht="12.75">
      <c r="A28" s="18" t="s">
        <v>82</v>
      </c>
      <c r="B28" s="18"/>
      <c r="C28" s="18"/>
      <c r="D28" s="18"/>
      <c r="E28" s="5"/>
      <c r="F28" s="6">
        <f>SUM(F25,F21)</f>
        <v>9007</v>
      </c>
      <c r="G28" s="6">
        <f>SUM(G25,G21)</f>
        <v>416</v>
      </c>
      <c r="H28" s="6">
        <f>SUM(H25,H21)</f>
        <v>9423</v>
      </c>
      <c r="I28" s="6">
        <f>SUM(I25,I21,I27)</f>
        <v>8482</v>
      </c>
      <c r="J28" s="6">
        <f>(I28/H28)*100</f>
        <v>90.013796030988</v>
      </c>
    </row>
  </sheetData>
  <sheetProtection selectLockedCells="1" selectUnlockedCells="1"/>
  <mergeCells count="6">
    <mergeCell ref="A16:D16"/>
    <mergeCell ref="A28:D28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2014-04-22T07:05:54Z</cp:lastPrinted>
  <dcterms:modified xsi:type="dcterms:W3CDTF">2014-04-22T07:05:59Z</dcterms:modified>
  <cp:category/>
  <cp:version/>
  <cp:contentType/>
  <cp:contentStatus/>
</cp:coreProperties>
</file>