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584" activeTab="7"/>
  </bookViews>
  <sheets>
    <sheet name="1.Bev-kiad." sheetId="1" r:id="rId1"/>
    <sheet name="2.Műk." sheetId="2" r:id="rId2"/>
    <sheet name="3.Felh." sheetId="3" r:id="rId3"/>
    <sheet name="4. Átadott p.eszk." sheetId="4" r:id="rId4"/>
    <sheet name="Cofog " sheetId="5" r:id="rId5"/>
    <sheet name="céltartalék" sheetId="6" r:id="rId6"/>
    <sheet name="beruházások" sheetId="7" r:id="rId7"/>
    <sheet name="felújítások" sheetId="8" r:id="rId8"/>
  </sheets>
  <externalReferences>
    <externalReference r:id="rId11"/>
    <externalReference r:id="rId12"/>
  </externalReferences>
  <definedNames>
    <definedName name="beruh">'[1]4.1. táj.'!#REF!</definedName>
    <definedName name="Excel_BuiltIn__FilterDatabase" localSheetId="0">'1.Bev-kiad.'!$A$2:$A$26</definedName>
    <definedName name="Excel_BuiltIn__FilterDatabase" localSheetId="1">'2.Műk.'!$A$3:$A$92</definedName>
    <definedName name="Excel_BuiltIn_Print_Area" localSheetId="0">'1.Bev-kiad.'!$A$2:$A$55</definedName>
    <definedName name="Excel_BuiltIn_Print_Area" localSheetId="1">'2.Műk.'!$A$3:$E$100</definedName>
    <definedName name="Excel_BuiltIn_Print_Area" localSheetId="1">'2.Műk.'!$A$3:$B$100</definedName>
    <definedName name="Excel_BuiltIn_Print_Area" localSheetId="2">'3.Felh.'!$A$2:$A$61</definedName>
    <definedName name="Excel_BuiltIn_Print_Area" localSheetId="3">'4. Átadott p.eszk.'!$B$1:$B$25</definedName>
    <definedName name="Excel_BuiltIn_Print_Area" localSheetId="3">'4. Átadott p.eszk.'!$B$1:$B$22</definedName>
    <definedName name="intézmények">'[2]4.1. táj.'!#REF!</definedName>
    <definedName name="_xlnm.Print_Area" localSheetId="0">'1.Bev-kiad.'!$A$2:$D$53</definedName>
    <definedName name="_xlnm.Print_Area" localSheetId="1">'2.Műk.'!$A$1:$J$100</definedName>
    <definedName name="_xlnm.Print_Area" localSheetId="2">'3.Felh.'!$A$2:$C$83</definedName>
    <definedName name="_xlnm.Print_Area" localSheetId="3">'4. Átadott p.eszk.'!$A$1:$B$32</definedName>
    <definedName name="qewrqewr">'[1]4.1. táj.'!#REF!</definedName>
    <definedName name="Z_ABF21C5C_6078_4D03_96DF_78390D4F8F84_.wvu.Cols" localSheetId="3">('4. Átadott p.eszk.'!#REF!,'4. Átadott p.eszk.'!$A$1:$HL$65483)</definedName>
    <definedName name="Z_ABF21C5C_6078_4D03_96DF_78390D4F8F84_.wvu.FilterData" localSheetId="0">'1.Bev-kiad.'!$A$2:$A$26</definedName>
    <definedName name="Z_ABF21C5C_6078_4D03_96DF_78390D4F8F84_.wvu.FilterData" localSheetId="1">'2.Műk.'!$A$3:$A$92</definedName>
    <definedName name="Z_ABF21C5C_6078_4D03_96DF_78390D4F8F84_.wvu.PrintArea" localSheetId="0">'1.Bev-kiad.'!$A$2:$A$53</definedName>
    <definedName name="Z_ABF21C5C_6078_4D03_96DF_78390D4F8F84_.wvu.PrintArea" localSheetId="1">'2.Műk.'!$A$3:$A$92</definedName>
    <definedName name="Z_ABF21C5C_6078_4D03_96DF_78390D4F8F84_.wvu.PrintArea" localSheetId="2">'3.Felh.'!$A$2:$A$49</definedName>
    <definedName name="Z_ABF21C5C_6078_4D03_96DF_78390D4F8F84_.wvu.PrintArea" localSheetId="3">'4. Átadott p.eszk.'!$B$1:$B$6</definedName>
    <definedName name="Z_ABF21C5C_6078_4D03_96DF_78390D4F8F84_.wvu.Rows" localSheetId="0">'1.Bev-kiad.'!#REF!</definedName>
    <definedName name="Z_ABF21C5C_6078_4D03_96DF_78390D4F8F84_.wvu.Rows" localSheetId="1">('2.Műk.'!$4:$4,'2.Műk.'!$35:$39,'2.Műk.'!#REF!,'2.Műk.'!#REF!,'2.Műk.'!#REF!,'2.Műk.'!#REF!,'2.Műk.'!#REF!,'2.Műk.'!#REF!,'2.Műk.'!#REF!)</definedName>
    <definedName name="Z_ABF21C5C_6078_4D03_96DF_78390D4F8F84_.wvu.Rows" localSheetId="2">('3.Felh.'!#REF!,'3.Felh.'!#REF!,'3.Felh.'!#REF!,'3.Felh.'!#REF!)</definedName>
    <definedName name="Z_ABF21C5C_6078_4D03_96DF_78390D4F8F84_.wvu.Rows" localSheetId="3">('4. Átadott p.eszk.'!#REF!,'4. Átadott p.eszk.'!#REF!,'4. Átadott p.eszk.'!#REF!,'4. Átadott p.eszk.'!#REF!,'4. Átadott p.eszk.'!#REF!)</definedName>
  </definedNames>
  <calcPr fullCalcOnLoad="1"/>
</workbook>
</file>

<file path=xl/sharedStrings.xml><?xml version="1.0" encoding="utf-8"?>
<sst xmlns="http://schemas.openxmlformats.org/spreadsheetml/2006/main" count="590" uniqueCount="414">
  <si>
    <t>ezer Ft-ban</t>
  </si>
  <si>
    <t>2015. évi eredeti előirányzat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</si>
  <si>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</si>
  <si>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</si>
  <si>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</si>
  <si>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</si>
  <si>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</si>
  <si>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</si>
  <si>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</si>
  <si>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</si>
  <si>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</si>
  <si>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</si>
  <si>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>B. Finanszírozási bevételek</t>
  </si>
  <si>
    <t>I.  Belföldi finanszírozás bevételei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</si>
  <si>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</si>
  <si>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</si>
  <si>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</si>
  <si>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</si>
  <si>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</si>
  <si>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</si>
  <si>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II. Külföldi finanszírozás bevételei</t>
  </si>
  <si>
    <t>Bevételek összesen</t>
  </si>
  <si>
    <t xml:space="preserve">A. Költségvetési kiadások </t>
  </si>
  <si>
    <t xml:space="preserve">I. Működési költségvetési kiadások </t>
  </si>
  <si>
    <t>1. Személyi juttatások</t>
  </si>
  <si>
    <t>3. Dologi kiadások</t>
  </si>
  <si>
    <t>4. Ellátottak pénzbeli juttatásai</t>
  </si>
  <si>
    <t>5. Egyéb működési célú kiadások</t>
  </si>
  <si>
    <t xml:space="preserve">5.2. Elvonások és befizetések </t>
  </si>
  <si>
    <t>5.3. Általános tartalék</t>
  </si>
  <si>
    <t>5.4. Működési célú tartalék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</si>
  <si>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</si>
  <si>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</si>
  <si>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</si>
  <si>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</si>
  <si>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</si>
  <si>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</si>
  <si>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</si>
  <si>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B. Finanszírozási kiadások</t>
  </si>
  <si>
    <t>I.  Belföldi finanszírozás kiadásai</t>
  </si>
  <si>
    <t>1. Hitel-, kölcsöntörlesztés</t>
  </si>
  <si>
    <t>II. Külföldi finanszírozás kiadásai</t>
  </si>
  <si>
    <t>Kiadások összesen</t>
  </si>
  <si>
    <t xml:space="preserve">                                                                                              </t>
  </si>
  <si>
    <t>Működési bevételek - kiadások</t>
  </si>
  <si>
    <t>A. Működési költségvetési bevételek</t>
  </si>
  <si>
    <t>I. Működési célú támogatások államháztartáson belülről</t>
  </si>
  <si>
    <t>1. Önkormányzatok működési támogatásai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</si>
  <si>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</si>
  <si>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</si>
  <si>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</si>
  <si>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</si>
  <si>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</si>
  <si>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</si>
  <si>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</si>
  <si>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</si>
  <si>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</si>
  <si>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</si>
  <si>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</si>
  <si>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</si>
  <si>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</si>
  <si>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</si>
  <si>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</si>
  <si>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 xml:space="preserve">2. Egyéb működési célú támogatások bevételei államháztartáson belülről </t>
  </si>
  <si>
    <t>2.1. OEP finanszírozás (védőnői szolgálat)</t>
  </si>
  <si>
    <t>2.4.  Közfoglalkoztatás támogatása SMJH Munkaügyi Kirendeltségtől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</si>
  <si>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</si>
  <si>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</si>
  <si>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</si>
  <si>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</si>
  <si>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</si>
  <si>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</si>
  <si>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</si>
  <si>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</si>
  <si>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</si>
  <si>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</si>
  <si>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</si>
  <si>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</si>
  <si>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</si>
  <si>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</si>
  <si>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</si>
  <si>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</si>
  <si>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</si>
  <si>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</si>
  <si>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</si>
  <si>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</si>
  <si>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</si>
  <si>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</si>
  <si>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</si>
  <si>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</si>
  <si>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</si>
  <si>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</si>
  <si>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</si>
  <si>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</si>
  <si>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1. Előző év működési célú maradvány igénybevétele (belső finanszírozás)</t>
  </si>
  <si>
    <t>2. Működési célú hitelfelvétel (külső finanszírozás)</t>
  </si>
  <si>
    <t>Működési bevételek összesen</t>
  </si>
  <si>
    <t xml:space="preserve">A. Működési költségvetési kiadások </t>
  </si>
  <si>
    <t>I. Személyi juttatások</t>
  </si>
  <si>
    <t>III. Dologi kiadások</t>
  </si>
  <si>
    <t>IV. Ellátottak pénzbeli juttatásai</t>
  </si>
  <si>
    <t>V. Egyéb működési célú kiadások</t>
  </si>
  <si>
    <t xml:space="preserve">2. Elvonások és befizetések </t>
  </si>
  <si>
    <t>3. Általános tartalék</t>
  </si>
  <si>
    <t>4. Működési célú tartalék</t>
  </si>
  <si>
    <t>B.Finanszírozási kiadások</t>
  </si>
  <si>
    <t>I. Belföldi finanszírozás kiadásai</t>
  </si>
  <si>
    <t>1. Működési célú hitel-, kölcsöntörlesztés</t>
  </si>
  <si>
    <t>Működési kiadások összesen</t>
  </si>
  <si>
    <t>Felhalmozási bevételek - kiadások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</si>
  <si>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</si>
  <si>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</si>
  <si>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</si>
  <si>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</si>
  <si>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</si>
  <si>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</si>
  <si>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2. Ingatlanok értékesítése (önkormányzati lakás értékesítés törlesztő részlete)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</si>
  <si>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</si>
  <si>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</si>
  <si>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</si>
  <si>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</si>
  <si>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</si>
  <si>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</si>
  <si>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</si>
  <si>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</si>
  <si>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</si>
  <si>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</si>
  <si>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</si>
  <si>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</si>
  <si>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</si>
  <si>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</si>
  <si>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</si>
  <si>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</si>
  <si>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r>
      <t>2. Intézményi beruházások</t>
    </r>
    <r>
      <rPr>
        <sz val="10"/>
        <rFont val="Times New Roman"/>
        <family val="1"/>
      </rPr>
      <t xml:space="preserve"> (tárgyi eszközök beszerzése)</t>
    </r>
  </si>
  <si>
    <t xml:space="preserve">2.1. Hivatal </t>
  </si>
  <si>
    <t>2.2. Gamesz</t>
  </si>
  <si>
    <t>II. Felújítások</t>
  </si>
  <si>
    <t>1. Önkormányzati felújítások</t>
  </si>
  <si>
    <t>III. Egyéb felhalmozási célú kiadások</t>
  </si>
  <si>
    <t>1. Felhalmozási célú visszatérítendő támogatások, kölcsönök nyújtása áht-n kívülre</t>
  </si>
  <si>
    <t>2. Felhalmozási célú tartalék</t>
  </si>
  <si>
    <t>1. Felhalmozási  célú hitel-, kölcsöntörlesztés</t>
  </si>
  <si>
    <t>Felhalmozási kiadások összesen</t>
  </si>
  <si>
    <t>Működési célú támogatások, pénzeszközátadások</t>
  </si>
  <si>
    <t>Egyéb működési célú kiadások összesen</t>
  </si>
  <si>
    <t>Összes kiadás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</si>
  <si>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</si>
  <si>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</si>
  <si>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</si>
  <si>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</si>
  <si>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</si>
  <si>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</si>
  <si>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</si>
  <si>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</si>
  <si>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</si>
  <si>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</si>
  <si>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</si>
  <si>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</si>
  <si>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</si>
  <si>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</si>
  <si>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</si>
  <si>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</si>
  <si>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</si>
  <si>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</si>
  <si>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</si>
  <si>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</si>
  <si>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</si>
  <si>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</si>
  <si>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</si>
  <si>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</si>
  <si>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</si>
  <si>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Közvilágítás</t>
  </si>
  <si>
    <t>2.  Munkaadókat terhelő járulékok és szociális hozzájárulási adó</t>
  </si>
  <si>
    <t>II. Munkaadókat terhelő járulékok és szociális hozzájárulási adó</t>
  </si>
  <si>
    <t>5.1. Működési célú támogatások</t>
  </si>
  <si>
    <t xml:space="preserve">    1. Működési célú támogatások</t>
  </si>
  <si>
    <t>2.2. Helyi önkormányzatoktól (KÖH)</t>
  </si>
  <si>
    <t>2.3. Pénzeszközátvétel (Társulástól)</t>
  </si>
  <si>
    <t>4.1. Talajterhelési díj</t>
  </si>
  <si>
    <t>Közfoglalkoztatás</t>
  </si>
  <si>
    <t>bozótvágó</t>
  </si>
  <si>
    <t>motorfűrész</t>
  </si>
  <si>
    <t>betonkeverő, térkősablon</t>
  </si>
  <si>
    <t>rázóasztal</t>
  </si>
  <si>
    <t>teherautó</t>
  </si>
  <si>
    <t>Szennyvíz</t>
  </si>
  <si>
    <r>
      <t>2. Intézményi felújítás</t>
    </r>
    <r>
      <rPr>
        <sz val="10"/>
        <rFont val="Times New Roman"/>
        <family val="1"/>
      </rPr>
      <t xml:space="preserve"> </t>
    </r>
  </si>
  <si>
    <t xml:space="preserve">Böhönye Község Önkormányzatának </t>
  </si>
  <si>
    <t xml:space="preserve">Böhönye Község Önkormányzata </t>
  </si>
  <si>
    <t>Böhönye és Környéke Önkormányzati Társulása</t>
  </si>
  <si>
    <t>Marcali Többcélú Kistérségi Társulás</t>
  </si>
  <si>
    <t>5.5 Céltartalék</t>
  </si>
  <si>
    <t>5. Céltartalék</t>
  </si>
  <si>
    <t>Ssz.</t>
  </si>
  <si>
    <t>A;</t>
  </si>
  <si>
    <t>kormányzati funkció</t>
  </si>
  <si>
    <t>Intézmény/kormányzati funkció</t>
  </si>
  <si>
    <t>Személyi juttatás</t>
  </si>
  <si>
    <t>Önkormányzati igazgatás</t>
  </si>
  <si>
    <t>Köztemető fennt.</t>
  </si>
  <si>
    <t>Önk. vagyon gazd.</t>
  </si>
  <si>
    <t>Tűz. és hat.</t>
  </si>
  <si>
    <t>Közutak</t>
  </si>
  <si>
    <t>Nem v. hull.</t>
  </si>
  <si>
    <t>Víztermelés</t>
  </si>
  <si>
    <t>Zöldterület</t>
  </si>
  <si>
    <t>Község városgazd(komm.csoport)</t>
  </si>
  <si>
    <t>Háziorvosi alapell.</t>
  </si>
  <si>
    <t>Fogorvosi alapell.</t>
  </si>
  <si>
    <t>Család és nővéd.</t>
  </si>
  <si>
    <t>Település eü.</t>
  </si>
  <si>
    <t>Sport műk.</t>
  </si>
  <si>
    <t>Könyvtár</t>
  </si>
  <si>
    <t>Közművelődés</t>
  </si>
  <si>
    <t>Gyermekétk., óvoda</t>
  </si>
  <si>
    <t>Idősek nepp.ell.</t>
  </si>
  <si>
    <t>Gyermekjóléti</t>
  </si>
  <si>
    <t>Szociális étk.</t>
  </si>
  <si>
    <t>Egyes szoc.ell.</t>
  </si>
  <si>
    <t>Működési kiadás összesen</t>
  </si>
  <si>
    <t>Szakfeladat</t>
  </si>
  <si>
    <t>Intézmény/szakfeladat</t>
  </si>
  <si>
    <t>Község városgazd</t>
  </si>
  <si>
    <t>Gyermekétk.</t>
  </si>
  <si>
    <t>Felhalmozási kiadás</t>
  </si>
  <si>
    <t>Dologi kiadás</t>
  </si>
  <si>
    <t>1.6. Elszámolásból származó bevétel</t>
  </si>
  <si>
    <t>Szolgálati lakás felújítás ( Vásártér)</t>
  </si>
  <si>
    <t>információs tábla</t>
  </si>
  <si>
    <t>Beruházási cél megnevezés</t>
  </si>
  <si>
    <t>Szennyvíz beruházás</t>
  </si>
  <si>
    <t>Bem utca</t>
  </si>
  <si>
    <t>Illés utca</t>
  </si>
  <si>
    <t>Buszmegállók</t>
  </si>
  <si>
    <t>Összesen:</t>
  </si>
  <si>
    <t>Jövőbeni fejlesztések önereje pl. vízműfejl, buszváró építés, útfelújítás</t>
  </si>
  <si>
    <t>Ebből: burgonya kiszedőgép</t>
  </si>
  <si>
    <t>labvibrátor</t>
  </si>
  <si>
    <t>Község városgazd.</t>
  </si>
  <si>
    <t>Ebből: kis traktor</t>
  </si>
  <si>
    <t>térkőgyártás egyéb</t>
  </si>
  <si>
    <t>egyéb eszközök (számtech., bútor, kerékpár)</t>
  </si>
  <si>
    <t>labdafogó háló (iskola)</t>
  </si>
  <si>
    <t>gázbevezetés (sport)</t>
  </si>
  <si>
    <t xml:space="preserve">légkondicionáló </t>
  </si>
  <si>
    <t>Egyéb beruházások</t>
  </si>
  <si>
    <t>rendezési terv</t>
  </si>
  <si>
    <t>kerítés (sport)</t>
  </si>
  <si>
    <t>gázkazán csere (lakás)</t>
  </si>
  <si>
    <t>hivatal felújítás</t>
  </si>
  <si>
    <t>árok tisztítás</t>
  </si>
  <si>
    <t>buszmegálló</t>
  </si>
  <si>
    <t>Felújítási cél megnevezés</t>
  </si>
  <si>
    <t>bérlakás felújítás</t>
  </si>
  <si>
    <t>Bem utca felújítás</t>
  </si>
  <si>
    <t>Összesen</t>
  </si>
  <si>
    <t>15534+683</t>
  </si>
  <si>
    <t>ingatlan vásárlás</t>
  </si>
  <si>
    <t>15534+683+26389</t>
  </si>
  <si>
    <t>15534+660</t>
  </si>
  <si>
    <t xml:space="preserve">szívattyú beszerzés </t>
  </si>
  <si>
    <t>42583-7378-17096</t>
  </si>
  <si>
    <t>Hivatal felújítás</t>
  </si>
  <si>
    <t xml:space="preserve">ezer Ft-ban </t>
  </si>
  <si>
    <t>5.6 Vizi közmű fejl.</t>
  </si>
  <si>
    <t>6. Vízi közmű fejl önerő</t>
  </si>
  <si>
    <t>2016. évi tervezett módosítás 2016.12.31.</t>
  </si>
  <si>
    <t>2016. évi várható teljesítés</t>
  </si>
  <si>
    <t>2017. évi tervezett eredeti előirányzat</t>
  </si>
  <si>
    <t>2017/2016.  évi módoított ei/ tervezett ei %-a</t>
  </si>
  <si>
    <t>6. Termőföld bérbeadás</t>
  </si>
  <si>
    <t xml:space="preserve">Az önkormányzat felújítási tervei, melyekre céltartalékot képzett ezek  </t>
  </si>
  <si>
    <t xml:space="preserve">2017. évi működési célú támogatásai, pénzeszközátadásainak </t>
  </si>
  <si>
    <t>hűtőkamra</t>
  </si>
  <si>
    <t>27.</t>
  </si>
  <si>
    <t>buszforduló</t>
  </si>
  <si>
    <t>kamera rendszer</t>
  </si>
  <si>
    <t>térvilágítás (temető)</t>
  </si>
  <si>
    <t>téli gumi beszerzés</t>
  </si>
  <si>
    <t>emléktábla elhelyezés</t>
  </si>
  <si>
    <t>egyéb gépek (fűnyíró)</t>
  </si>
  <si>
    <t>posta láda (Szőlőhegy)</t>
  </si>
  <si>
    <t>Danai dülő</t>
  </si>
  <si>
    <t>28.</t>
  </si>
  <si>
    <t>29.</t>
  </si>
  <si>
    <t>30.</t>
  </si>
  <si>
    <t>31.</t>
  </si>
  <si>
    <t>32.</t>
  </si>
  <si>
    <t>33.</t>
  </si>
  <si>
    <t>34.</t>
  </si>
  <si>
    <t>talajmaró, bozótvágó, térkő</t>
  </si>
  <si>
    <t>pótkocsi traktorhoz</t>
  </si>
  <si>
    <t>Irattár kialakítás</t>
  </si>
  <si>
    <t>Az önkormányzat 2017. évi  beruházási céljainak meghatározása</t>
  </si>
  <si>
    <t>Böhönye Község Önkormányzatának 2017. évi kiadásainak kormányzati funkció szeinti megbontása</t>
  </si>
  <si>
    <t xml:space="preserve">2017. évi eredeti ei </t>
  </si>
  <si>
    <t>DRV ZRT</t>
  </si>
  <si>
    <t>Kaposmenti Társulás, Katasztrófa véd.</t>
  </si>
  <si>
    <t>EÜ Központ fűtéskorszerűsítés</t>
  </si>
  <si>
    <t>könyvtár ( székek, légkond.)</t>
  </si>
  <si>
    <t>hivatal ( számítógép ASP, légkond.)</t>
  </si>
  <si>
    <t>Törvény sz.illetmény</t>
  </si>
  <si>
    <t>Béren kívülli juttatás</t>
  </si>
  <si>
    <t>Közlekedési költségtér.</t>
  </si>
  <si>
    <t>Jubileumi jutattás</t>
  </si>
  <si>
    <t>Foglal. egyéb sajátos jutt.</t>
  </si>
  <si>
    <t>Egyéb jogviszony, külső szem. jut.</t>
  </si>
  <si>
    <t>Választott tisztségvis.</t>
  </si>
  <si>
    <t>Készlet beszerzés</t>
  </si>
  <si>
    <t>Kommunális szolg.</t>
  </si>
  <si>
    <t>Szolgáltatás</t>
  </si>
  <si>
    <t>Különféle befizetések, egyéb dologi</t>
  </si>
  <si>
    <t>Normatív jutalom</t>
  </si>
  <si>
    <t>Böhönye Község Önkormányzatának 2017. évi összevont bevételei és kiadásai</t>
  </si>
  <si>
    <t>Böhönye Község Önkormányzatának összevont bevételei  és kiadásai</t>
  </si>
  <si>
    <t>EÜ fűtéskor.</t>
  </si>
  <si>
    <t>2017. évi felhalmozási bevételei és kiadásai</t>
  </si>
  <si>
    <t>Az önkormányzat 2017.  évi felújításai</t>
  </si>
  <si>
    <t xml:space="preserve">Civil szervezetek működési támogatás </t>
  </si>
  <si>
    <t>Ebből: Önkormányzati Tűzoltóság Böhönye</t>
  </si>
  <si>
    <t xml:space="preserve">             Református Egyházközösség</t>
  </si>
  <si>
    <t xml:space="preserve">             Böhönyei KSE</t>
  </si>
  <si>
    <t xml:space="preserve">             Böhönyéért Egyesület</t>
  </si>
  <si>
    <t xml:space="preserve">            Böhönyei Polgárőr Egyesület </t>
  </si>
  <si>
    <t xml:space="preserve">            "Csillagsövény " Böhönye A Határon Túli Magyarokért</t>
  </si>
  <si>
    <t xml:space="preserve">            Pósai Horgászegyesület</t>
  </si>
  <si>
    <t xml:space="preserve">           Önkéntes Tűzoltóegyeület</t>
  </si>
  <si>
    <t xml:space="preserve">            Római Katolikus Plébánia Böhönye</t>
  </si>
  <si>
    <t>2017. évi működési bevételei és kiadásai</t>
  </si>
  <si>
    <t>Kerítés temetőnél</t>
  </si>
  <si>
    <t>Civilek Háza fűtés</t>
  </si>
  <si>
    <t>Széchenyi utca</t>
  </si>
  <si>
    <t>Szolgálati lakás</t>
  </si>
  <si>
    <t>Járda felújítás</t>
  </si>
  <si>
    <t>Piac-tervkészítés</t>
  </si>
  <si>
    <t>Piac-telek beszerzés</t>
  </si>
  <si>
    <t>Fásítás</t>
  </si>
  <si>
    <t>III. Böhönyei Közös Önkormányzati Hivatal intézményfinanszírozása</t>
  </si>
  <si>
    <t>2017.06.30. tervezett rendelet mód.</t>
  </si>
  <si>
    <t>számítógép beszerzés (orvos)</t>
  </si>
  <si>
    <t>Arculati kézikönyv</t>
  </si>
  <si>
    <t>35.</t>
  </si>
  <si>
    <t>lakásalakítás</t>
  </si>
  <si>
    <t>36.</t>
  </si>
  <si>
    <t>temető kerítés</t>
  </si>
  <si>
    <t>37.</t>
  </si>
  <si>
    <t>járda tervezés</t>
  </si>
  <si>
    <t>38.</t>
  </si>
  <si>
    <t>gáz bevezetés Fő u.30.</t>
  </si>
  <si>
    <t>39.</t>
  </si>
  <si>
    <t>csatorna csonk</t>
  </si>
  <si>
    <t>26.</t>
  </si>
  <si>
    <t>40.</t>
  </si>
  <si>
    <t>41.</t>
  </si>
  <si>
    <t>42.</t>
  </si>
  <si>
    <t>43.</t>
  </si>
  <si>
    <t>44.</t>
  </si>
  <si>
    <t>45.</t>
  </si>
  <si>
    <t>46.</t>
  </si>
  <si>
    <t>piaci tervek</t>
  </si>
  <si>
    <t>47.</t>
  </si>
  <si>
    <t>48.</t>
  </si>
  <si>
    <t>Emlékmű (56-os)</t>
  </si>
  <si>
    <t>Danai híd helyreállítása</t>
  </si>
  <si>
    <t>ravatalozó felújítás</t>
  </si>
  <si>
    <t>járda felújítás</t>
  </si>
  <si>
    <t>2016. 06.30. rendelet mód.ei</t>
  </si>
  <si>
    <t>49.</t>
  </si>
  <si>
    <t>GPS beszerzés</t>
  </si>
  <si>
    <t>2017.06.30. tervezett rend.mód.ei</t>
  </si>
  <si>
    <t>2.5. Működési célú pénzeszköz átvétel állami pénzalaptól</t>
  </si>
  <si>
    <t>2017.06.30. tervezett mód.ei</t>
  </si>
  <si>
    <t>2017. évi  eredeti előirányzat</t>
  </si>
  <si>
    <t xml:space="preserve">            Szövetkezet alapítása</t>
  </si>
  <si>
    <t xml:space="preserve">            Iskolai alapítvány támogatása</t>
  </si>
  <si>
    <t>2017.06.30. tervezett rend mód ei</t>
  </si>
  <si>
    <t>Munkaadókat ter.jár.</t>
  </si>
  <si>
    <t>Pénzbeli ell.</t>
  </si>
  <si>
    <t>Műk.cé.pé</t>
  </si>
  <si>
    <t>Visszafizetés</t>
  </si>
  <si>
    <t>2017. 06.30. tervezett mód.ei</t>
  </si>
  <si>
    <t>Szennyvíz ( pályázatban nem számolható ÁFA )</t>
  </si>
  <si>
    <t>Gázbevezetés Fő u. 30.</t>
  </si>
  <si>
    <t>Emlékmű önrész</t>
  </si>
  <si>
    <t>Energetikai tervek</t>
  </si>
  <si>
    <t>EFOG pályázatírás</t>
  </si>
  <si>
    <t>Terv dokumentáció "Civilek Háza"</t>
  </si>
  <si>
    <t>Gyimesközéplok vendéglátása</t>
  </si>
  <si>
    <t>Híd vizsgálat</t>
  </si>
  <si>
    <t>Szövetkezet alakítása</t>
  </si>
  <si>
    <t>Lakás átalakítás (Kossuth u.12.6.)</t>
  </si>
  <si>
    <t>Járda tervezés</t>
  </si>
  <si>
    <t xml:space="preserve">GPS </t>
  </si>
  <si>
    <t>Ravatalozó</t>
  </si>
  <si>
    <t>Csatorna csonk</t>
  </si>
  <si>
    <t>Járda felújítás (Dr. Forbáth, Kölcsey, Kossuth)</t>
  </si>
  <si>
    <t>"2. melléklet  1 /2017. (III.02.) önkormányzati rendelethez"</t>
  </si>
  <si>
    <t>"3. melléklet  1 /2017. (III.02.) önkormányzati rendelethez"</t>
  </si>
  <si>
    <t>"4. melléklet  1 /2017. (III.02.) önkormányzati rendelethez"</t>
  </si>
  <si>
    <t>Beruházás</t>
  </si>
  <si>
    <t>Felújítás</t>
  </si>
  <si>
    <t>"7. melléklet  1 /2017. (III.02.) önkormányzati rendelethez"</t>
  </si>
  <si>
    <t>"8. melléklet  1 /2017. (III.02.) önkormányzati rendelethez"</t>
  </si>
  <si>
    <t>"9. melléklet  1 /2017. (III.02.) önkormányzati rendelethez"</t>
  </si>
  <si>
    <t>"10. melléklet  1 /2017. (III.02.) önkormányzati rendelethez"</t>
  </si>
  <si>
    <t>"11. melléklet  1 /2017. (III.02.) önkormányzati rendelethez"</t>
  </si>
  <si>
    <t>1. melléklet a   18/2017. (XII.8.) önkormányzati rendelethez</t>
  </si>
  <si>
    <t>2. melléklet a  18/2017. (XII.8.) önkormányzati rendelethez</t>
  </si>
  <si>
    <t>3. melléklet a   18/2017. (XII.8.) önkormányzati rendelethez</t>
  </si>
  <si>
    <t>4. melléklet a  18/2017. (XII.8.) önkormányzati rendelethez</t>
  </si>
  <si>
    <t>5. melléklet a   18/2017. (XII.8.) önkormányzati rendelethez</t>
  </si>
  <si>
    <t>6. melléklet a  18/2017. (XII.8.)önkormányzati rendelethez</t>
  </si>
  <si>
    <t>7. melléklet a  18/2017. (XII.8.) önkormányzati rendelethez</t>
  </si>
  <si>
    <t>8. melléklet a  18/2017. (XII.8.)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</si>
</sst>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yyyy\-mm\-dd"/>
    <numFmt numFmtId="166" formatCode="mmm\ d/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[$€-2]\ #\ ##,000_);[Red]\([$€-2]\ #\ ##,000\)"/>
    <numFmt numFmtId="173" formatCode="#,###"/>
    <numFmt numFmtId="174" formatCode="_-* #,##0\ _F_t_-;\-* #,##0\ _F_t_-;_-* &quot;-&quot;??\ _F_t_-;_-@_-"/>
    <numFmt numFmtId="175" formatCode="#,##0_ ;\-#,##0\ "/>
    <numFmt numFmtId="176" formatCode="#,##0.00\ &quot;Ft&quot;"/>
  </numFmts>
  <fonts count="66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color indexed="8"/>
      <name val="Arial"/>
      <family val="2"/>
    </font>
    <font>
      <b/>
      <sz val="8"/>
      <name val="Arial CE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0"/>
      <name val="Arial CE"/>
      <family val="2"/>
    </font>
    <font>
      <b/>
      <i/>
      <sz val="9"/>
      <name val="Times New Roman"/>
      <family val="1"/>
    </font>
    <font>
      <b/>
      <i/>
      <sz val="10"/>
      <name val="Arial CE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 CE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/>
      <right style="thick"/>
      <top style="medium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1" fillId="0" borderId="0" applyFill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11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indent="1"/>
    </xf>
    <xf numFmtId="3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indent="2"/>
    </xf>
    <xf numFmtId="3" fontId="9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indent="4"/>
    </xf>
    <xf numFmtId="3" fontId="9" fillId="0" borderId="0" xfId="0" applyNumberFormat="1" applyFont="1" applyBorder="1" applyAlignment="1">
      <alignment/>
    </xf>
    <xf numFmtId="0" fontId="5" fillId="0" borderId="11" xfId="0" applyFont="1" applyFill="1" applyBorder="1" applyAlignment="1">
      <alignment horizontal="left" vertical="center" indent="7"/>
    </xf>
    <xf numFmtId="3" fontId="5" fillId="0" borderId="11" xfId="63" applyNumberFormat="1" applyFont="1" applyBorder="1" applyAlignment="1">
      <alignment wrapText="1"/>
      <protection/>
    </xf>
    <xf numFmtId="0" fontId="12" fillId="0" borderId="11" xfId="0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1"/>
    </xf>
    <xf numFmtId="3" fontId="11" fillId="0" borderId="0" xfId="0" applyNumberFormat="1" applyFont="1" applyAlignment="1">
      <alignment/>
    </xf>
    <xf numFmtId="166" fontId="5" fillId="0" borderId="11" xfId="0" applyNumberFormat="1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2" fontId="11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 vertical="center" indent="2"/>
    </xf>
    <xf numFmtId="0" fontId="10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1"/>
    </xf>
    <xf numFmtId="3" fontId="4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right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15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5" fillId="0" borderId="1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7" fillId="0" borderId="15" xfId="0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4" fillId="0" borderId="18" xfId="57" applyFont="1" applyBorder="1" applyAlignment="1">
      <alignment horizontal="center" vertical="center" wrapText="1"/>
      <protection/>
    </xf>
    <xf numFmtId="0" fontId="9" fillId="0" borderId="17" xfId="0" applyFont="1" applyBorder="1" applyAlignment="1">
      <alignment wrapText="1"/>
    </xf>
    <xf numFmtId="0" fontId="13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3" fillId="0" borderId="21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 wrapText="1"/>
    </xf>
    <xf numFmtId="0" fontId="9" fillId="0" borderId="24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23" xfId="0" applyFont="1" applyBorder="1" applyAlignment="1">
      <alignment horizontal="right" vertical="center" wrapText="1"/>
    </xf>
    <xf numFmtId="0" fontId="13" fillId="0" borderId="23" xfId="0" applyFont="1" applyBorder="1" applyAlignment="1">
      <alignment horizontal="center" vertical="center" wrapText="1"/>
    </xf>
    <xf numFmtId="10" fontId="7" fillId="0" borderId="11" xfId="0" applyNumberFormat="1" applyFont="1" applyFill="1" applyBorder="1" applyAlignment="1">
      <alignment horizontal="right" vertical="center" wrapText="1"/>
    </xf>
    <xf numFmtId="0" fontId="7" fillId="34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 indent="1"/>
    </xf>
    <xf numFmtId="0" fontId="5" fillId="0" borderId="27" xfId="66" applyFont="1" applyFill="1" applyBorder="1" applyAlignment="1">
      <alignment horizontal="left" vertical="center" indent="1"/>
      <protection/>
    </xf>
    <xf numFmtId="0" fontId="7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indent="1"/>
    </xf>
    <xf numFmtId="0" fontId="7" fillId="0" borderId="27" xfId="0" applyFont="1" applyFill="1" applyBorder="1" applyAlignment="1">
      <alignment horizontal="left" vertical="center" indent="2"/>
    </xf>
    <xf numFmtId="49" fontId="7" fillId="0" borderId="27" xfId="66" applyNumberFormat="1" applyFont="1" applyFill="1" applyBorder="1" applyAlignment="1">
      <alignment horizontal="left" vertical="center" indent="2"/>
      <protection/>
    </xf>
    <xf numFmtId="0" fontId="5" fillId="0" borderId="27" xfId="66" applyFont="1" applyFill="1" applyBorder="1" applyAlignment="1">
      <alignment horizontal="left" vertical="center" indent="4"/>
      <protection/>
    </xf>
    <xf numFmtId="0" fontId="5" fillId="0" borderId="27" xfId="0" applyFont="1" applyFill="1" applyBorder="1" applyAlignment="1">
      <alignment horizontal="left" indent="1"/>
    </xf>
    <xf numFmtId="0" fontId="7" fillId="0" borderId="28" xfId="0" applyFont="1" applyFill="1" applyBorder="1" applyAlignment="1">
      <alignment horizontal="right" vertical="center" wrapText="1"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10" fontId="13" fillId="0" borderId="21" xfId="0" applyNumberFormat="1" applyFont="1" applyBorder="1" applyAlignment="1">
      <alignment horizontal="right" vertical="center" wrapText="1"/>
    </xf>
    <xf numFmtId="1" fontId="9" fillId="0" borderId="21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vertical="center"/>
    </xf>
    <xf numFmtId="1" fontId="13" fillId="0" borderId="23" xfId="0" applyNumberFormat="1" applyFont="1" applyBorder="1" applyAlignment="1">
      <alignment horizontal="right" vertical="center" wrapText="1"/>
    </xf>
    <xf numFmtId="0" fontId="15" fillId="0" borderId="23" xfId="0" applyFont="1" applyBorder="1" applyAlignment="1">
      <alignment vertical="center"/>
    </xf>
    <xf numFmtId="0" fontId="5" fillId="0" borderId="29" xfId="0" applyFont="1" applyBorder="1" applyAlignment="1">
      <alignment horizontal="left" indent="2"/>
    </xf>
    <xf numFmtId="165" fontId="5" fillId="0" borderId="29" xfId="0" applyNumberFormat="1" applyFont="1" applyBorder="1" applyAlignment="1">
      <alignment horizontal="left" indent="2"/>
    </xf>
    <xf numFmtId="0" fontId="7" fillId="0" borderId="2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66" applyFont="1" applyFill="1" applyBorder="1" applyAlignment="1">
      <alignment horizontal="left" vertical="center" indent="1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2"/>
    </xf>
    <xf numFmtId="49" fontId="7" fillId="0" borderId="11" xfId="66" applyNumberFormat="1" applyFont="1" applyFill="1" applyBorder="1" applyAlignment="1">
      <alignment horizontal="left" vertical="center" indent="2"/>
      <protection/>
    </xf>
    <xf numFmtId="0" fontId="5" fillId="0" borderId="11" xfId="0" applyFont="1" applyFill="1" applyBorder="1" applyAlignment="1">
      <alignment horizontal="left" vertical="center" indent="3"/>
    </xf>
    <xf numFmtId="3" fontId="7" fillId="0" borderId="11" xfId="0" applyNumberFormat="1" applyFont="1" applyBorder="1" applyAlignment="1">
      <alignment horizontal="right" vertical="center"/>
    </xf>
    <xf numFmtId="0" fontId="5" fillId="0" borderId="11" xfId="66" applyFont="1" applyFill="1" applyBorder="1" applyAlignment="1">
      <alignment horizontal="left" vertical="center" indent="4"/>
      <protection/>
    </xf>
    <xf numFmtId="0" fontId="5" fillId="0" borderId="11" xfId="0" applyFont="1" applyBorder="1" applyAlignment="1">
      <alignment horizontal="left" indent="2"/>
    </xf>
    <xf numFmtId="165" fontId="5" fillId="0" borderId="11" xfId="0" applyNumberFormat="1" applyFont="1" applyBorder="1" applyAlignment="1">
      <alignment horizontal="left" indent="2"/>
    </xf>
    <xf numFmtId="3" fontId="4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12" fillId="0" borderId="11" xfId="0" applyFont="1" applyFill="1" applyBorder="1" applyAlignment="1">
      <alignment horizontal="left" vertical="center" indent="2"/>
    </xf>
    <xf numFmtId="3" fontId="17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11" xfId="0" applyFont="1" applyFill="1" applyBorder="1" applyAlignment="1">
      <alignment horizontal="left" vertical="center" wrapText="1" indent="2"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0" fontId="16" fillId="0" borderId="11" xfId="0" applyFont="1" applyFill="1" applyBorder="1" applyAlignment="1">
      <alignment horizontal="left" vertical="center" indent="1"/>
    </xf>
    <xf numFmtId="3" fontId="16" fillId="0" borderId="11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11" xfId="0" applyFont="1" applyFill="1" applyBorder="1" applyAlignment="1">
      <alignment horizontal="left" vertical="center" wrapText="1" indent="1"/>
    </xf>
    <xf numFmtId="1" fontId="20" fillId="0" borderId="0" xfId="0" applyNumberFormat="1" applyFont="1" applyAlignment="1">
      <alignment/>
    </xf>
    <xf numFmtId="0" fontId="5" fillId="0" borderId="11" xfId="66" applyFont="1" applyFill="1" applyBorder="1" applyAlignment="1">
      <alignment horizontal="left" vertical="center" indent="2"/>
      <protection/>
    </xf>
    <xf numFmtId="0" fontId="0" fillId="0" borderId="0" xfId="0" applyAlignment="1">
      <alignment/>
    </xf>
    <xf numFmtId="0" fontId="5" fillId="0" borderId="30" xfId="0" applyFont="1" applyFill="1" applyBorder="1" applyAlignment="1">
      <alignment/>
    </xf>
    <xf numFmtId="0" fontId="5" fillId="0" borderId="30" xfId="0" applyFont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14" fillId="0" borderId="11" xfId="5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indent="2"/>
    </xf>
    <xf numFmtId="3" fontId="0" fillId="0" borderId="11" xfId="0" applyNumberFormat="1" applyBorder="1" applyAlignment="1">
      <alignment/>
    </xf>
    <xf numFmtId="3" fontId="8" fillId="0" borderId="11" xfId="0" applyNumberFormat="1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4" fillId="0" borderId="31" xfId="57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vertical="center" wrapText="1"/>
    </xf>
    <xf numFmtId="0" fontId="14" fillId="0" borderId="32" xfId="57" applyFont="1" applyBorder="1" applyAlignment="1">
      <alignment horizontal="center" vertical="center" wrapText="1"/>
      <protection/>
    </xf>
    <xf numFmtId="0" fontId="9" fillId="33" borderId="0" xfId="0" applyFont="1" applyFill="1" applyAlignment="1">
      <alignment/>
    </xf>
    <xf numFmtId="3" fontId="9" fillId="0" borderId="0" xfId="0" applyNumberFormat="1" applyFont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left" vertical="center" indent="3"/>
    </xf>
    <xf numFmtId="3" fontId="5" fillId="0" borderId="34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left" vertical="center" indent="2"/>
    </xf>
    <xf numFmtId="3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 indent="3"/>
    </xf>
    <xf numFmtId="0" fontId="5" fillId="0" borderId="0" xfId="0" applyFont="1" applyFill="1" applyBorder="1" applyAlignment="1">
      <alignment horizontal="left" vertical="center" indent="3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indent="2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66" applyFont="1" applyFill="1" applyBorder="1" applyAlignment="1">
      <alignment horizontal="right" indent="4"/>
      <protection/>
    </xf>
    <xf numFmtId="0" fontId="5" fillId="0" borderId="0" xfId="0" applyFont="1" applyBorder="1" applyAlignment="1">
      <alignment horizontal="right" indent="2"/>
    </xf>
    <xf numFmtId="165" fontId="5" fillId="0" borderId="0" xfId="0" applyNumberFormat="1" applyFont="1" applyBorder="1" applyAlignment="1">
      <alignment horizontal="right" indent="2"/>
    </xf>
    <xf numFmtId="0" fontId="5" fillId="0" borderId="0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wrapText="1"/>
    </xf>
    <xf numFmtId="10" fontId="7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17" xfId="0" applyFont="1" applyBorder="1" applyAlignment="1">
      <alignment horizontal="center"/>
    </xf>
    <xf numFmtId="0" fontId="25" fillId="0" borderId="17" xfId="57" applyFont="1" applyBorder="1" applyAlignment="1">
      <alignment horizontal="center" vertical="center" wrapText="1"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33" xfId="0" applyFont="1" applyBorder="1" applyAlignment="1">
      <alignment/>
    </xf>
    <xf numFmtId="0" fontId="7" fillId="0" borderId="33" xfId="0" applyFont="1" applyFill="1" applyBorder="1" applyAlignment="1">
      <alignment horizontal="right" indent="1"/>
    </xf>
    <xf numFmtId="3" fontId="7" fillId="0" borderId="35" xfId="0" applyNumberFormat="1" applyFont="1" applyFill="1" applyBorder="1" applyAlignment="1">
      <alignment horizontal="right" wrapText="1"/>
    </xf>
    <xf numFmtId="3" fontId="7" fillId="0" borderId="35" xfId="0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 horizontal="right" indent="1"/>
    </xf>
    <xf numFmtId="3" fontId="5" fillId="0" borderId="35" xfId="66" applyNumberFormat="1" applyFont="1" applyFill="1" applyBorder="1" applyAlignment="1">
      <alignment horizontal="right" indent="1"/>
      <protection/>
    </xf>
    <xf numFmtId="3" fontId="5" fillId="0" borderId="35" xfId="0" applyNumberFormat="1" applyFont="1" applyFill="1" applyBorder="1" applyAlignment="1">
      <alignment horizontal="right" wrapText="1"/>
    </xf>
    <xf numFmtId="3" fontId="5" fillId="0" borderId="35" xfId="0" applyNumberFormat="1" applyFont="1" applyFill="1" applyBorder="1" applyAlignment="1">
      <alignment horizontal="right" wrapText="1" indent="1"/>
    </xf>
    <xf numFmtId="0" fontId="13" fillId="34" borderId="17" xfId="0" applyFont="1" applyFill="1" applyBorder="1" applyAlignment="1">
      <alignment horizontal="center" vertical="center" wrapText="1"/>
    </xf>
    <xf numFmtId="0" fontId="23" fillId="0" borderId="17" xfId="57" applyFont="1" applyBorder="1" applyAlignment="1">
      <alignment horizontal="center" vertical="center" wrapText="1"/>
      <protection/>
    </xf>
    <xf numFmtId="0" fontId="13" fillId="0" borderId="17" xfId="0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10" fontId="4" fillId="0" borderId="17" xfId="0" applyNumberFormat="1" applyFont="1" applyBorder="1" applyAlignment="1">
      <alignment/>
    </xf>
    <xf numFmtId="0" fontId="13" fillId="0" borderId="17" xfId="0" applyFont="1" applyFill="1" applyBorder="1" applyAlignment="1">
      <alignment horizontal="left" vertical="center"/>
    </xf>
    <xf numFmtId="3" fontId="13" fillId="0" borderId="17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left" vertical="center" indent="1"/>
    </xf>
    <xf numFmtId="3" fontId="9" fillId="0" borderId="17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indent="2"/>
    </xf>
    <xf numFmtId="0" fontId="13" fillId="0" borderId="17" xfId="0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left" vertical="center" indent="1"/>
    </xf>
    <xf numFmtId="0" fontId="13" fillId="0" borderId="17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left" vertical="center" wrapText="1" indent="2"/>
    </xf>
    <xf numFmtId="165" fontId="9" fillId="0" borderId="17" xfId="0" applyNumberFormat="1" applyFont="1" applyFill="1" applyBorder="1" applyAlignment="1">
      <alignment horizontal="left" vertical="center" wrapText="1" indent="2"/>
    </xf>
    <xf numFmtId="0" fontId="9" fillId="0" borderId="17" xfId="0" applyFont="1" applyFill="1" applyBorder="1" applyAlignment="1">
      <alignment horizontal="left" indent="1"/>
    </xf>
    <xf numFmtId="0" fontId="9" fillId="0" borderId="17" xfId="0" applyFont="1" applyFill="1" applyBorder="1" applyAlignment="1">
      <alignment horizontal="left" vertical="center"/>
    </xf>
    <xf numFmtId="3" fontId="9" fillId="0" borderId="17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13" fillId="0" borderId="0" xfId="0" applyFont="1" applyAlignment="1">
      <alignment/>
    </xf>
    <xf numFmtId="0" fontId="26" fillId="0" borderId="18" xfId="57" applyFont="1" applyBorder="1" applyAlignment="1">
      <alignment horizontal="center" vertical="center" wrapText="1"/>
      <protection/>
    </xf>
    <xf numFmtId="0" fontId="13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3" fontId="7" fillId="0" borderId="17" xfId="0" applyNumberFormat="1" applyFont="1" applyBorder="1" applyAlignment="1">
      <alignment horizontal="right"/>
    </xf>
    <xf numFmtId="3" fontId="5" fillId="0" borderId="36" xfId="0" applyNumberFormat="1" applyFont="1" applyFill="1" applyBorder="1" applyAlignment="1">
      <alignment horizontal="right"/>
    </xf>
    <xf numFmtId="10" fontId="4" fillId="0" borderId="0" xfId="0" applyNumberFormat="1" applyFont="1" applyBorder="1" applyAlignment="1">
      <alignment/>
    </xf>
    <xf numFmtId="0" fontId="5" fillId="35" borderId="30" xfId="0" applyFont="1" applyFill="1" applyBorder="1" applyAlignment="1">
      <alignment/>
    </xf>
    <xf numFmtId="0" fontId="7" fillId="35" borderId="11" xfId="0" applyFont="1" applyFill="1" applyBorder="1" applyAlignment="1">
      <alignment horizontal="left" vertical="center"/>
    </xf>
    <xf numFmtId="3" fontId="7" fillId="35" borderId="11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3" fontId="7" fillId="0" borderId="17" xfId="0" applyNumberFormat="1" applyFont="1" applyBorder="1" applyAlignment="1">
      <alignment/>
    </xf>
    <xf numFmtId="14" fontId="25" fillId="0" borderId="17" xfId="57" applyNumberFormat="1" applyFont="1" applyBorder="1" applyAlignment="1">
      <alignment horizontal="center" vertical="center" wrapText="1"/>
      <protection/>
    </xf>
    <xf numFmtId="0" fontId="0" fillId="33" borderId="0" xfId="0" applyFont="1" applyFill="1" applyAlignment="1">
      <alignment/>
    </xf>
    <xf numFmtId="0" fontId="28" fillId="0" borderId="18" xfId="57" applyFont="1" applyBorder="1" applyAlignment="1">
      <alignment horizontal="center" vertical="center" wrapText="1"/>
      <protection/>
    </xf>
    <xf numFmtId="3" fontId="0" fillId="0" borderId="11" xfId="0" applyNumberFormat="1" applyFont="1" applyBorder="1" applyAlignment="1">
      <alignment/>
    </xf>
    <xf numFmtId="3" fontId="9" fillId="0" borderId="21" xfId="0" applyNumberFormat="1" applyFont="1" applyBorder="1" applyAlignment="1">
      <alignment horizontal="right" vertical="center" wrapText="1"/>
    </xf>
    <xf numFmtId="3" fontId="13" fillId="0" borderId="21" xfId="0" applyNumberFormat="1" applyFont="1" applyBorder="1" applyAlignment="1">
      <alignment horizontal="right" vertical="center" wrapText="1"/>
    </xf>
    <xf numFmtId="0" fontId="22" fillId="0" borderId="0" xfId="0" applyFont="1" applyFill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27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0" fillId="0" borderId="0" xfId="0" applyAlignment="1">
      <alignment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11" xfId="57"/>
    <cellStyle name="Normál 2" xfId="58"/>
    <cellStyle name="Normál 2 2" xfId="59"/>
    <cellStyle name="Normál 3" xfId="60"/>
    <cellStyle name="Normál 3 2" xfId="61"/>
    <cellStyle name="Normál 3 3" xfId="62"/>
    <cellStyle name="Normál 4" xfId="63"/>
    <cellStyle name="Normál 5" xfId="64"/>
    <cellStyle name="Normal_KARSZJ3" xfId="65"/>
    <cellStyle name="Normál_Munka1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zita%20L&#225;szl&#243;\Documents\munka\zam&#225;rdi\2016\K&#246;lts&#233;gvet&#233;s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8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9.25390625" style="1" customWidth="1"/>
    <col min="2" max="2" width="0" style="1" hidden="1" customWidth="1"/>
    <col min="3" max="3" width="11.00390625" style="1" customWidth="1"/>
    <col min="4" max="4" width="14.625" style="1" customWidth="1"/>
    <col min="5" max="6" width="18.75390625" style="0" hidden="1" customWidth="1"/>
    <col min="7" max="10" width="9.125" style="0" hidden="1" customWidth="1"/>
    <col min="11" max="11" width="0.37109375" style="0" customWidth="1"/>
    <col min="12" max="12" width="9.125" style="0" hidden="1" customWidth="1"/>
  </cols>
  <sheetData>
    <row r="2" spans="1:12" s="246" customFormat="1" ht="10.5" customHeight="1">
      <c r="A2" s="249" t="s">
        <v>406</v>
      </c>
      <c r="B2" s="249"/>
      <c r="C2" s="249"/>
      <c r="D2" s="249"/>
      <c r="E2" s="249"/>
      <c r="F2" s="249"/>
      <c r="G2" s="249"/>
      <c r="H2" s="249"/>
      <c r="I2" s="250"/>
      <c r="J2" s="250"/>
      <c r="K2" s="250"/>
      <c r="L2" s="250"/>
    </row>
    <row r="3" spans="1:12" s="246" customFormat="1" ht="12.75">
      <c r="A3" s="249" t="s">
        <v>396</v>
      </c>
      <c r="B3" s="249"/>
      <c r="C3" s="249"/>
      <c r="D3" s="249"/>
      <c r="E3" s="249"/>
      <c r="F3" s="249"/>
      <c r="G3" s="249"/>
      <c r="H3" s="249"/>
      <c r="I3" s="250"/>
      <c r="J3" s="250"/>
      <c r="K3" s="250"/>
      <c r="L3" s="250"/>
    </row>
    <row r="4" spans="1:10" s="152" customFormat="1" ht="12.75">
      <c r="A4" s="248" t="s">
        <v>313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45" ht="12.75">
      <c r="A5" s="165"/>
      <c r="B5" s="165"/>
      <c r="C5" s="165"/>
      <c r="D5" s="166" t="s">
        <v>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42">
      <c r="A6" s="205" t="s">
        <v>314</v>
      </c>
      <c r="B6" s="205" t="s">
        <v>1</v>
      </c>
      <c r="C6" s="206" t="s">
        <v>372</v>
      </c>
      <c r="D6" s="206" t="s">
        <v>338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30.75" customHeight="1">
      <c r="A7" s="207" t="s">
        <v>2</v>
      </c>
      <c r="B7" s="208" t="e">
        <f>B8+B13</f>
        <v>#REF!</v>
      </c>
      <c r="C7" s="208"/>
      <c r="D7" s="209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6.5" customHeight="1">
      <c r="A8" s="210" t="s">
        <v>3</v>
      </c>
      <c r="B8" s="211" t="e">
        <f>SUM(B9:B12)</f>
        <v>#REF!</v>
      </c>
      <c r="C8" s="211">
        <f>SUM(C9:C12)</f>
        <v>387222</v>
      </c>
      <c r="D8" s="211">
        <f>SUM(D9:D12)</f>
        <v>390413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6.5" customHeight="1">
      <c r="A9" s="212" t="s">
        <v>4</v>
      </c>
      <c r="B9" s="213" t="e">
        <f>'2.Műk.'!B10</f>
        <v>#REF!</v>
      </c>
      <c r="C9" s="213">
        <v>292503</v>
      </c>
      <c r="D9" s="213">
        <v>295694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3.5" customHeight="1">
      <c r="A10" s="212" t="s">
        <v>5</v>
      </c>
      <c r="B10" s="213">
        <f>'2.Műk.'!B34</f>
        <v>407350</v>
      </c>
      <c r="C10" s="213">
        <v>64040</v>
      </c>
      <c r="D10" s="213">
        <v>64040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3.5" customHeight="1">
      <c r="A11" s="212" t="s">
        <v>6</v>
      </c>
      <c r="B11" s="213">
        <f>'2.Műk.'!B49</f>
        <v>87792</v>
      </c>
      <c r="C11" s="213">
        <v>30299</v>
      </c>
      <c r="D11" s="213">
        <v>30299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3.5" customHeight="1">
      <c r="A12" s="212" t="s">
        <v>7</v>
      </c>
      <c r="B12" s="213">
        <f>'2.Műk.'!B60</f>
        <v>737</v>
      </c>
      <c r="C12" s="213">
        <v>380</v>
      </c>
      <c r="D12" s="213">
        <v>380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3.5" customHeight="1">
      <c r="A13" s="210" t="s">
        <v>8</v>
      </c>
      <c r="B13" s="211">
        <f>SUM(B14:B16)</f>
        <v>17561</v>
      </c>
      <c r="C13" s="211">
        <v>21017</v>
      </c>
      <c r="D13" s="211">
        <v>21017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6.5" customHeight="1">
      <c r="A14" s="212" t="s">
        <v>9</v>
      </c>
      <c r="B14" s="213">
        <v>16819</v>
      </c>
      <c r="C14" s="213">
        <v>3168</v>
      </c>
      <c r="D14" s="213">
        <v>3168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3.5" customHeight="1">
      <c r="A15" s="212" t="s">
        <v>10</v>
      </c>
      <c r="B15" s="213">
        <v>67</v>
      </c>
      <c r="C15" s="213"/>
      <c r="D15" s="2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3.5" customHeight="1">
      <c r="A16" s="212" t="s">
        <v>11</v>
      </c>
      <c r="B16" s="213">
        <v>675</v>
      </c>
      <c r="C16" s="213">
        <v>17849</v>
      </c>
      <c r="D16" s="213">
        <v>17849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3.5" customHeight="1">
      <c r="A17" s="214" t="s">
        <v>12</v>
      </c>
      <c r="B17" s="211">
        <f>B25+B18</f>
        <v>317118</v>
      </c>
      <c r="C17" s="211">
        <v>137003</v>
      </c>
      <c r="D17" s="211">
        <v>137003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3.5" customHeight="1">
      <c r="A18" s="210" t="s">
        <v>13</v>
      </c>
      <c r="B18" s="211">
        <v>317118</v>
      </c>
      <c r="C18" s="211">
        <v>137003</v>
      </c>
      <c r="D18" s="211">
        <v>137003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6.5" customHeight="1">
      <c r="A19" s="212" t="s">
        <v>14</v>
      </c>
      <c r="B19" s="213">
        <f>SUM(B20:B21)</f>
        <v>317118</v>
      </c>
      <c r="C19" s="213">
        <v>137003</v>
      </c>
      <c r="D19" s="213">
        <v>137003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3.5" customHeight="1">
      <c r="A20" s="215" t="s">
        <v>15</v>
      </c>
      <c r="B20" s="213">
        <v>317118</v>
      </c>
      <c r="C20" s="213">
        <v>0</v>
      </c>
      <c r="D20" s="213"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3.5" customHeight="1">
      <c r="A21" s="215" t="s">
        <v>16</v>
      </c>
      <c r="B21" s="213"/>
      <c r="C21" s="213">
        <v>0</v>
      </c>
      <c r="D21" s="213"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3.5" customHeight="1">
      <c r="A22" s="212" t="s">
        <v>17</v>
      </c>
      <c r="B22" s="213"/>
      <c r="C22" s="213"/>
      <c r="D22" s="21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3.5" customHeight="1">
      <c r="A23" s="215" t="s">
        <v>18</v>
      </c>
      <c r="B23" s="213"/>
      <c r="C23" s="213"/>
      <c r="D23" s="21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3.5" customHeight="1">
      <c r="A24" s="215" t="s">
        <v>19</v>
      </c>
      <c r="B24" s="213"/>
      <c r="C24" s="213"/>
      <c r="D24" s="21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3.5" customHeight="1">
      <c r="A25" s="210" t="s">
        <v>20</v>
      </c>
      <c r="B25" s="211">
        <v>0</v>
      </c>
      <c r="C25" s="211">
        <v>0</v>
      </c>
      <c r="D25" s="211"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6.5" customHeight="1">
      <c r="A26" s="216" t="s">
        <v>21</v>
      </c>
      <c r="B26" s="211" t="e">
        <f>B7+B17</f>
        <v>#REF!</v>
      </c>
      <c r="C26" s="211">
        <f>C8+C13+C17</f>
        <v>545242</v>
      </c>
      <c r="D26" s="211">
        <f>D8+D13+D17</f>
        <v>548433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6.5" customHeight="1">
      <c r="A27" s="207" t="s">
        <v>22</v>
      </c>
      <c r="B27" s="211">
        <f>B28+B40</f>
        <v>1204058</v>
      </c>
      <c r="C27" s="211"/>
      <c r="D27" s="21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6.5" customHeight="1">
      <c r="A28" s="210" t="s">
        <v>23</v>
      </c>
      <c r="B28" s="211">
        <f>B29+B30+B31+B32+B33</f>
        <v>766639</v>
      </c>
      <c r="C28" s="211">
        <f>SUM(C29:C33)</f>
        <v>533823</v>
      </c>
      <c r="D28" s="211">
        <f>SUM(D29:D33)</f>
        <v>519954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6.5" customHeight="1">
      <c r="A29" s="217" t="s">
        <v>24</v>
      </c>
      <c r="B29" s="211">
        <f>'2.Műk.'!B72</f>
        <v>301856</v>
      </c>
      <c r="C29" s="211">
        <v>107607</v>
      </c>
      <c r="D29" s="211">
        <v>107607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3.5" customHeight="1">
      <c r="A30" s="218" t="s">
        <v>172</v>
      </c>
      <c r="B30" s="211">
        <f>'2.Műk.'!B81</f>
        <v>80868</v>
      </c>
      <c r="C30" s="211">
        <v>20005</v>
      </c>
      <c r="D30" s="211">
        <v>20005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3.5" customHeight="1">
      <c r="A31" s="218" t="s">
        <v>25</v>
      </c>
      <c r="B31" s="211">
        <f>'2.Műk.'!B82</f>
        <v>339134</v>
      </c>
      <c r="C31" s="211">
        <v>63733</v>
      </c>
      <c r="D31" s="211">
        <v>65114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3.5" customHeight="1">
      <c r="A32" s="218" t="s">
        <v>26</v>
      </c>
      <c r="B32" s="211">
        <f>'2.Műk.'!B87</f>
        <v>10683</v>
      </c>
      <c r="C32" s="211">
        <v>24514</v>
      </c>
      <c r="D32" s="211">
        <v>24514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3.5" customHeight="1">
      <c r="A33" s="218" t="s">
        <v>27</v>
      </c>
      <c r="B33" s="211">
        <f>'2.Műk.'!B88</f>
        <v>34098</v>
      </c>
      <c r="C33" s="211">
        <f>SUM(C34:C39)</f>
        <v>317964</v>
      </c>
      <c r="D33" s="211">
        <f>SUM(D34:D39)</f>
        <v>302714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3.5" customHeight="1">
      <c r="A34" s="219" t="s">
        <v>174</v>
      </c>
      <c r="B34" s="213">
        <f>'2.Műk.'!B89</f>
        <v>14643</v>
      </c>
      <c r="C34" s="213">
        <v>171224</v>
      </c>
      <c r="D34" s="213">
        <v>171324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3.5" customHeight="1">
      <c r="A35" s="219" t="s">
        <v>28</v>
      </c>
      <c r="B35" s="213">
        <f>'2.Műk.'!B90</f>
        <v>4455</v>
      </c>
      <c r="C35" s="213">
        <v>0</v>
      </c>
      <c r="D35" s="213"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3.5" customHeight="1">
      <c r="A36" s="219" t="s">
        <v>29</v>
      </c>
      <c r="B36" s="213">
        <f>'2.Műk.'!B91</f>
        <v>15000</v>
      </c>
      <c r="C36" s="213">
        <v>0</v>
      </c>
      <c r="D36" s="213"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3.5" customHeight="1">
      <c r="A37" s="219" t="s">
        <v>30</v>
      </c>
      <c r="B37" s="213"/>
      <c r="C37" s="213">
        <v>10000</v>
      </c>
      <c r="D37" s="213">
        <v>8750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3.5" customHeight="1">
      <c r="A38" s="219" t="s">
        <v>191</v>
      </c>
      <c r="B38" s="108"/>
      <c r="C38" s="213">
        <v>66027</v>
      </c>
      <c r="D38" s="213">
        <v>51927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3.5" customHeight="1">
      <c r="A39" s="219" t="s">
        <v>264</v>
      </c>
      <c r="B39" s="108"/>
      <c r="C39" s="213">
        <v>70713</v>
      </c>
      <c r="D39" s="213">
        <v>70713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s="5" customFormat="1" ht="13.5" customHeight="1">
      <c r="A40" s="210" t="s">
        <v>31</v>
      </c>
      <c r="B40" s="211">
        <f>B41+B42+B43</f>
        <v>437419</v>
      </c>
      <c r="C40" s="211">
        <v>11419</v>
      </c>
      <c r="D40" s="211">
        <f>SUM(D41:D42)</f>
        <v>28479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s="5" customFormat="1" ht="16.5" customHeight="1">
      <c r="A41" s="212" t="s">
        <v>32</v>
      </c>
      <c r="B41" s="213">
        <v>346269</v>
      </c>
      <c r="C41" s="213">
        <v>10419</v>
      </c>
      <c r="D41" s="213">
        <v>24679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s="5" customFormat="1" ht="13.5" customHeight="1">
      <c r="A42" s="212" t="s">
        <v>33</v>
      </c>
      <c r="B42" s="213">
        <v>76150</v>
      </c>
      <c r="C42" s="213">
        <v>1000</v>
      </c>
      <c r="D42" s="213">
        <v>3800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s="5" customFormat="1" ht="13.5" customHeight="1">
      <c r="A43" s="212" t="s">
        <v>34</v>
      </c>
      <c r="B43" s="213">
        <f>B44+B46</f>
        <v>15000</v>
      </c>
      <c r="C43" s="213">
        <v>0</v>
      </c>
      <c r="D43" s="213"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s="7" customFormat="1" ht="13.5" customHeight="1">
      <c r="A44" s="219" t="s">
        <v>35</v>
      </c>
      <c r="B44" s="213"/>
      <c r="C44" s="213"/>
      <c r="D44" s="213"/>
      <c r="E44" s="2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</row>
    <row r="45" spans="1:45" ht="20.25" customHeight="1">
      <c r="A45" s="220" t="s">
        <v>36</v>
      </c>
      <c r="B45" s="213"/>
      <c r="C45" s="213">
        <v>0</v>
      </c>
      <c r="D45" s="213"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3.5" customHeight="1">
      <c r="A46" s="219" t="s">
        <v>37</v>
      </c>
      <c r="B46" s="213">
        <v>15000</v>
      </c>
      <c r="C46" s="213">
        <v>0</v>
      </c>
      <c r="D46" s="213"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3.5" customHeight="1">
      <c r="A47" s="214" t="s">
        <v>38</v>
      </c>
      <c r="B47" s="211">
        <f>B52+B48</f>
        <v>0</v>
      </c>
      <c r="C47" s="211">
        <v>0</v>
      </c>
      <c r="D47" s="211"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6.5" customHeight="1">
      <c r="A48" s="210" t="s">
        <v>39</v>
      </c>
      <c r="B48" s="211">
        <f>SUM(B49:B50)</f>
        <v>0</v>
      </c>
      <c r="C48" s="211">
        <v>0</v>
      </c>
      <c r="D48" s="211"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6.5" customHeight="1">
      <c r="A49" s="221" t="s">
        <v>40</v>
      </c>
      <c r="B49" s="211"/>
      <c r="C49" s="211"/>
      <c r="D49" s="21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3.5" customHeight="1">
      <c r="A50" s="215" t="s">
        <v>15</v>
      </c>
      <c r="B50" s="211"/>
      <c r="C50" s="211"/>
      <c r="D50" s="21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3.5" customHeight="1">
      <c r="A51" s="215" t="s">
        <v>16</v>
      </c>
      <c r="B51" s="211"/>
      <c r="C51" s="211"/>
      <c r="D51" s="21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3.5" customHeight="1">
      <c r="A52" s="210" t="s">
        <v>41</v>
      </c>
      <c r="B52" s="211">
        <v>0</v>
      </c>
      <c r="C52" s="211"/>
      <c r="D52" s="21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6.5" customHeight="1">
      <c r="A53" s="216" t="s">
        <v>42</v>
      </c>
      <c r="B53" s="211">
        <f>B27+B47</f>
        <v>1204058</v>
      </c>
      <c r="C53" s="211">
        <f>C29+C30+C31+C32+C33+C40</f>
        <v>545242</v>
      </c>
      <c r="D53" s="211">
        <f>D29+D30+D31+D32+D33+D40</f>
        <v>548433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6.5" customHeight="1">
      <c r="A54" s="222"/>
      <c r="B54" s="222"/>
      <c r="C54" s="222"/>
      <c r="D54" s="22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5.75" customHeight="1">
      <c r="A55" s="167"/>
      <c r="B55" s="167"/>
      <c r="C55" s="167"/>
      <c r="D55" s="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2.75" customHeight="1">
      <c r="A56" s="8"/>
      <c r="B56" s="8"/>
      <c r="C56" s="8"/>
      <c r="D56" s="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5.75" customHeight="1">
      <c r="A57" s="8"/>
      <c r="B57" s="8"/>
      <c r="C57" s="8"/>
      <c r="D57" s="8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5.75" customHeight="1">
      <c r="A58" s="8"/>
      <c r="B58" s="8"/>
      <c r="C58" s="8"/>
      <c r="D58" s="8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5.75" customHeight="1">
      <c r="A59" s="8"/>
      <c r="B59" s="8"/>
      <c r="C59" s="8"/>
      <c r="D59" s="8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5.75" customHeight="1">
      <c r="A60" s="8"/>
      <c r="B60" s="8"/>
      <c r="C60" s="8"/>
      <c r="D60" s="8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5.75" customHeight="1">
      <c r="A61" s="8"/>
      <c r="B61" s="8"/>
      <c r="C61" s="8"/>
      <c r="D61" s="8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5.75" customHeight="1">
      <c r="A62" s="8"/>
      <c r="B62" s="8"/>
      <c r="C62" s="8"/>
      <c r="D62" s="8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5.75" customHeight="1">
      <c r="A63" s="8"/>
      <c r="B63" s="8"/>
      <c r="C63" s="8"/>
      <c r="D63" s="8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5.75" customHeight="1">
      <c r="A64" s="8"/>
      <c r="B64" s="8"/>
      <c r="C64" s="8"/>
      <c r="D64" s="8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5.75" customHeight="1">
      <c r="A65" s="8"/>
      <c r="B65" s="8"/>
      <c r="C65" s="8"/>
      <c r="D65" s="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5.75" customHeight="1">
      <c r="A66" s="8"/>
      <c r="B66" s="8"/>
      <c r="C66" s="8"/>
      <c r="D66" s="8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5.75" customHeight="1">
      <c r="A67" s="8"/>
      <c r="B67" s="8"/>
      <c r="C67" s="8"/>
      <c r="D67" s="8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5.75" customHeight="1">
      <c r="A68" s="8"/>
      <c r="B68" s="8"/>
      <c r="C68" s="8"/>
      <c r="D68" s="8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5.75" customHeight="1">
      <c r="A69" s="8"/>
      <c r="B69" s="8"/>
      <c r="C69" s="8"/>
      <c r="D69" s="8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5.75" customHeight="1">
      <c r="A70" s="8"/>
      <c r="B70" s="8"/>
      <c r="C70" s="8"/>
      <c r="D70" s="8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15.75" customHeight="1">
      <c r="A71" s="8"/>
      <c r="B71" s="8"/>
      <c r="C71" s="8"/>
      <c r="D71" s="8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5.75" customHeight="1">
      <c r="A72" s="8"/>
      <c r="B72" s="8"/>
      <c r="C72" s="8"/>
      <c r="D72" s="8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15.75" customHeight="1">
      <c r="A73" s="8"/>
      <c r="B73" s="8"/>
      <c r="C73" s="8"/>
      <c r="D73" s="8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5.75" customHeight="1">
      <c r="A74" s="8"/>
      <c r="B74" s="8"/>
      <c r="C74" s="8"/>
      <c r="D74" s="8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15.75" customHeight="1">
      <c r="A75" s="8"/>
      <c r="B75" s="8"/>
      <c r="C75" s="8"/>
      <c r="D75" s="8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15.75" customHeight="1">
      <c r="A76" s="8"/>
      <c r="B76" s="8"/>
      <c r="C76" s="8"/>
      <c r="D76" s="8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15.75" customHeight="1">
      <c r="A77" s="8"/>
      <c r="B77" s="8"/>
      <c r="C77" s="8"/>
      <c r="D77" s="8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15.75" customHeight="1">
      <c r="A78" s="8"/>
      <c r="B78" s="8"/>
      <c r="C78" s="8"/>
      <c r="D78" s="8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ht="15.75" customHeight="1">
      <c r="A79" s="8"/>
      <c r="B79" s="8"/>
      <c r="C79" s="8"/>
      <c r="D79" s="8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ht="15.75" customHeight="1">
      <c r="A80" s="8"/>
      <c r="B80" s="8"/>
      <c r="C80" s="8"/>
      <c r="D80" s="8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ht="15.75" customHeight="1">
      <c r="A81" s="8"/>
      <c r="B81" s="8"/>
      <c r="C81" s="8"/>
      <c r="D81" s="8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ht="15.75" customHeight="1">
      <c r="A82" s="8"/>
      <c r="B82" s="8"/>
      <c r="C82" s="8"/>
      <c r="D82" s="8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ht="15.75" customHeight="1">
      <c r="A83" s="8"/>
      <c r="B83" s="8"/>
      <c r="C83" s="8"/>
      <c r="D83" s="8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ht="15.75" customHeight="1">
      <c r="A84" s="8"/>
      <c r="B84" s="8"/>
      <c r="C84" s="8"/>
      <c r="D84" s="8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ht="15.75" customHeight="1">
      <c r="A85" s="8"/>
      <c r="B85" s="8"/>
      <c r="C85" s="8"/>
      <c r="D85" s="8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ht="15.75" customHeight="1">
      <c r="A86" s="8"/>
      <c r="B86" s="8"/>
      <c r="C86" s="8"/>
      <c r="D86" s="8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ht="15.75" customHeight="1">
      <c r="A87" s="8"/>
      <c r="B87" s="8"/>
      <c r="C87" s="8"/>
      <c r="D87" s="8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ht="15.75" customHeight="1">
      <c r="A88" s="8"/>
      <c r="B88" s="8"/>
      <c r="C88" s="8"/>
      <c r="D88" s="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ht="15.75" customHeight="1">
      <c r="A89" s="8"/>
      <c r="B89" s="8"/>
      <c r="C89" s="8"/>
      <c r="D89" s="8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ht="15.75" customHeight="1">
      <c r="A90" s="8"/>
      <c r="B90" s="8"/>
      <c r="C90" s="8"/>
      <c r="D90" s="8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ht="15.75" customHeight="1">
      <c r="A91" s="8"/>
      <c r="B91" s="8"/>
      <c r="C91" s="8"/>
      <c r="D91" s="8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ht="15.75" customHeight="1">
      <c r="A92" s="8"/>
      <c r="B92" s="8"/>
      <c r="C92" s="8"/>
      <c r="D92" s="8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ht="15.75" customHeight="1">
      <c r="A93" s="8"/>
      <c r="B93" s="8"/>
      <c r="C93" s="8"/>
      <c r="D93" s="8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ht="15.75" customHeight="1">
      <c r="A94" s="8"/>
      <c r="B94" s="8"/>
      <c r="C94" s="8"/>
      <c r="D94" s="8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ht="15.75" customHeight="1">
      <c r="A95" s="8"/>
      <c r="B95" s="8"/>
      <c r="C95" s="8"/>
      <c r="D95" s="8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ht="15.75" customHeight="1">
      <c r="A96" s="8"/>
      <c r="B96" s="8"/>
      <c r="C96" s="8"/>
      <c r="D96" s="8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ht="15.75" customHeight="1">
      <c r="A97" s="8"/>
      <c r="B97" s="8"/>
      <c r="C97" s="8"/>
      <c r="D97" s="8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ht="15.75" customHeight="1">
      <c r="A98" s="8"/>
      <c r="B98" s="8"/>
      <c r="C98" s="8"/>
      <c r="D98" s="8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ht="15.75" customHeight="1">
      <c r="A99" s="8"/>
      <c r="B99" s="8"/>
      <c r="C99" s="8"/>
      <c r="D99" s="8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ht="15.75" customHeight="1">
      <c r="A100" s="8"/>
      <c r="B100" s="8"/>
      <c r="C100" s="8"/>
      <c r="D100" s="8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ht="15.75" customHeight="1">
      <c r="A101" s="8"/>
      <c r="B101" s="8"/>
      <c r="C101" s="8"/>
      <c r="D101" s="8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ht="15.75" customHeight="1">
      <c r="A102" s="8"/>
      <c r="B102" s="8"/>
      <c r="C102" s="8"/>
      <c r="D102" s="8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ht="15.75" customHeight="1">
      <c r="A103" s="8"/>
      <c r="B103" s="8"/>
      <c r="C103" s="8"/>
      <c r="D103" s="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ht="15.75" customHeight="1">
      <c r="A104" s="8"/>
      <c r="B104" s="8"/>
      <c r="C104" s="8"/>
      <c r="D104" s="8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ht="15.75" customHeight="1">
      <c r="A105" s="8"/>
      <c r="B105" s="8"/>
      <c r="C105" s="8"/>
      <c r="D105" s="8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ht="15.75" customHeight="1">
      <c r="A106" s="8"/>
      <c r="B106" s="8"/>
      <c r="C106" s="8"/>
      <c r="D106" s="8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ht="15.75" customHeight="1">
      <c r="A107" s="8"/>
      <c r="B107" s="8"/>
      <c r="C107" s="8"/>
      <c r="D107" s="8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ht="15.75" customHeight="1">
      <c r="A108" s="8"/>
      <c r="B108" s="8"/>
      <c r="C108" s="8"/>
      <c r="D108" s="8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ht="15.75" customHeight="1">
      <c r="A109" s="8"/>
      <c r="B109" s="8"/>
      <c r="C109" s="8"/>
      <c r="D109" s="8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ht="15.75" customHeight="1">
      <c r="A110" s="8"/>
      <c r="B110" s="8"/>
      <c r="C110" s="8"/>
      <c r="D110" s="8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ht="15.75" customHeight="1">
      <c r="A111" s="8"/>
      <c r="B111" s="8"/>
      <c r="C111" s="8"/>
      <c r="D111" s="8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ht="15.75" customHeight="1">
      <c r="A112" s="8"/>
      <c r="B112" s="8"/>
      <c r="C112" s="8"/>
      <c r="D112" s="8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ht="15.75" customHeight="1">
      <c r="A113" s="8"/>
      <c r="B113" s="8"/>
      <c r="C113" s="8"/>
      <c r="D113" s="8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ht="15.75" customHeight="1">
      <c r="A114" s="8"/>
      <c r="B114" s="8"/>
      <c r="C114" s="8"/>
      <c r="D114" s="8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ht="15.75" customHeight="1">
      <c r="A115" s="8"/>
      <c r="B115" s="8"/>
      <c r="C115" s="8"/>
      <c r="D115" s="8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ht="15.75" customHeight="1">
      <c r="A116" s="8"/>
      <c r="B116" s="8"/>
      <c r="C116" s="8"/>
      <c r="D116" s="8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ht="15.75" customHeight="1">
      <c r="A117" s="8"/>
      <c r="B117" s="8"/>
      <c r="C117" s="8"/>
      <c r="D117" s="8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ht="15.75" customHeight="1">
      <c r="A118" s="8"/>
      <c r="B118" s="8"/>
      <c r="C118" s="8"/>
      <c r="D118" s="8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ht="15.75" customHeight="1">
      <c r="A119" s="8"/>
      <c r="B119" s="8"/>
      <c r="C119" s="8"/>
      <c r="D119" s="8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ht="15.75" customHeight="1">
      <c r="A120" s="8"/>
      <c r="B120" s="8"/>
      <c r="C120" s="8"/>
      <c r="D120" s="8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ht="15.75" customHeight="1">
      <c r="A121" s="8"/>
      <c r="B121" s="8"/>
      <c r="C121" s="8"/>
      <c r="D121" s="8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ht="15.75" customHeight="1">
      <c r="A122" s="8"/>
      <c r="B122" s="8"/>
      <c r="C122" s="8"/>
      <c r="D122" s="8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ht="15.75" customHeight="1">
      <c r="A123" s="8"/>
      <c r="B123" s="8"/>
      <c r="C123" s="8"/>
      <c r="D123" s="8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ht="15.75" customHeight="1">
      <c r="A124" s="8"/>
      <c r="B124" s="8"/>
      <c r="C124" s="8"/>
      <c r="D124" s="8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ht="15.75" customHeight="1">
      <c r="A125" s="8"/>
      <c r="B125" s="8"/>
      <c r="C125" s="8"/>
      <c r="D125" s="8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ht="15.75" customHeight="1">
      <c r="A126" s="8"/>
      <c r="B126" s="8"/>
      <c r="C126" s="8"/>
      <c r="D126" s="8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ht="15.75" customHeight="1">
      <c r="A127" s="8"/>
      <c r="B127" s="8"/>
      <c r="C127" s="8"/>
      <c r="D127" s="8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ht="15.75" customHeight="1">
      <c r="A128" s="8"/>
      <c r="B128" s="8"/>
      <c r="C128" s="8"/>
      <c r="D128" s="8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ht="15.75" customHeight="1">
      <c r="A129" s="8"/>
      <c r="B129" s="8"/>
      <c r="C129" s="8"/>
      <c r="D129" s="8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ht="15.75" customHeight="1">
      <c r="A130" s="8"/>
      <c r="B130" s="8"/>
      <c r="C130" s="8"/>
      <c r="D130" s="8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ht="15.75" customHeight="1">
      <c r="A131" s="8"/>
      <c r="B131" s="8"/>
      <c r="C131" s="8"/>
      <c r="D131" s="8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 ht="15.75" customHeight="1">
      <c r="A132" s="8"/>
      <c r="B132" s="8"/>
      <c r="C132" s="8"/>
      <c r="D132" s="8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ht="15.75" customHeight="1">
      <c r="A133" s="8"/>
      <c r="B133" s="8"/>
      <c r="C133" s="8"/>
      <c r="D133" s="8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ht="15.75" customHeight="1">
      <c r="A134" s="8"/>
      <c r="B134" s="8"/>
      <c r="C134" s="8"/>
      <c r="D134" s="8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ht="15.75" customHeight="1">
      <c r="A135" s="8"/>
      <c r="B135" s="8"/>
      <c r="C135" s="8"/>
      <c r="D135" s="8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ht="15.75" customHeight="1">
      <c r="A136" s="8"/>
      <c r="B136" s="8"/>
      <c r="C136" s="8"/>
      <c r="D136" s="8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:45" ht="15.75" customHeight="1">
      <c r="A137" s="8"/>
      <c r="B137" s="8"/>
      <c r="C137" s="8"/>
      <c r="D137" s="8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:45" ht="15.75" customHeight="1">
      <c r="A138" s="8"/>
      <c r="B138" s="8"/>
      <c r="C138" s="8"/>
      <c r="D138" s="8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 ht="15.75" customHeight="1">
      <c r="A139" s="8"/>
      <c r="B139" s="8"/>
      <c r="C139" s="8"/>
      <c r="D139" s="8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:45" ht="15.75" customHeight="1">
      <c r="A140" s="8"/>
      <c r="B140" s="8"/>
      <c r="C140" s="8"/>
      <c r="D140" s="8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ht="15.75" customHeight="1">
      <c r="A141" s="8"/>
      <c r="B141" s="8"/>
      <c r="C141" s="8"/>
      <c r="D141" s="8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ht="15.75" customHeight="1">
      <c r="A142" s="8"/>
      <c r="B142" s="8"/>
      <c r="C142" s="8"/>
      <c r="D142" s="8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ht="15.75" customHeight="1">
      <c r="A143" s="8"/>
      <c r="B143" s="8"/>
      <c r="C143" s="8"/>
      <c r="D143" s="8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ht="15.75" customHeight="1">
      <c r="A144" s="8"/>
      <c r="B144" s="8"/>
      <c r="C144" s="8"/>
      <c r="D144" s="8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:45" ht="15.75" customHeight="1">
      <c r="A145" s="8"/>
      <c r="B145" s="8"/>
      <c r="C145" s="8"/>
      <c r="D145" s="8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:45" ht="15.75" customHeight="1">
      <c r="A146" s="8"/>
      <c r="B146" s="8"/>
      <c r="C146" s="8"/>
      <c r="D146" s="8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:45" ht="15.75" customHeight="1">
      <c r="A147" s="8"/>
      <c r="B147" s="8"/>
      <c r="C147" s="8"/>
      <c r="D147" s="8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:45" ht="15.75" customHeight="1">
      <c r="A148" s="8"/>
      <c r="B148" s="8"/>
      <c r="C148" s="8"/>
      <c r="D148" s="8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:45" ht="15.75" customHeight="1">
      <c r="A149" s="8"/>
      <c r="B149" s="8"/>
      <c r="C149" s="8"/>
      <c r="D149" s="8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:45" ht="15.75" customHeight="1">
      <c r="A150" s="8"/>
      <c r="B150" s="8"/>
      <c r="C150" s="8"/>
      <c r="D150" s="8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:45" ht="15.75" customHeight="1">
      <c r="A151" s="8"/>
      <c r="B151" s="8"/>
      <c r="C151" s="8"/>
      <c r="D151" s="8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:45" ht="15.75" customHeight="1">
      <c r="A152" s="8"/>
      <c r="B152" s="8"/>
      <c r="C152" s="8"/>
      <c r="D152" s="8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:45" ht="15.75" customHeight="1">
      <c r="A153" s="8"/>
      <c r="B153" s="8"/>
      <c r="C153" s="8"/>
      <c r="D153" s="8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:45" ht="15.75" customHeight="1">
      <c r="A154" s="8"/>
      <c r="B154" s="8"/>
      <c r="C154" s="8"/>
      <c r="D154" s="8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:45" ht="15.75" customHeight="1">
      <c r="A155" s="8"/>
      <c r="B155" s="8"/>
      <c r="C155" s="8"/>
      <c r="D155" s="8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:45" ht="15.75" customHeight="1">
      <c r="A156" s="8"/>
      <c r="B156" s="8"/>
      <c r="C156" s="8"/>
      <c r="D156" s="8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:45" ht="15.75" customHeight="1">
      <c r="A157" s="8"/>
      <c r="B157" s="8"/>
      <c r="C157" s="8"/>
      <c r="D157" s="8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:45" ht="15.75" customHeight="1">
      <c r="A158" s="8"/>
      <c r="B158" s="8"/>
      <c r="C158" s="8"/>
      <c r="D158" s="8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:45" ht="15.75" customHeight="1">
      <c r="A159" s="8"/>
      <c r="B159" s="8"/>
      <c r="C159" s="8"/>
      <c r="D159" s="8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:45" ht="15.75" customHeight="1">
      <c r="A160" s="8"/>
      <c r="B160" s="8"/>
      <c r="C160" s="8"/>
      <c r="D160" s="8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:45" ht="15.75" customHeight="1">
      <c r="A161" s="8"/>
      <c r="B161" s="8"/>
      <c r="C161" s="8"/>
      <c r="D161" s="8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:45" ht="15.75" customHeight="1">
      <c r="A162" s="8"/>
      <c r="B162" s="8"/>
      <c r="C162" s="8"/>
      <c r="D162" s="8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:45" ht="15.75" customHeight="1">
      <c r="A163" s="8"/>
      <c r="B163" s="8"/>
      <c r="C163" s="8"/>
      <c r="D163" s="8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:45" ht="15.75" customHeight="1">
      <c r="A164" s="8"/>
      <c r="B164" s="8"/>
      <c r="C164" s="8"/>
      <c r="D164" s="8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:45" ht="15.75" customHeight="1">
      <c r="A165" s="8"/>
      <c r="B165" s="8"/>
      <c r="C165" s="8"/>
      <c r="D165" s="8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:45" ht="15.75" customHeight="1">
      <c r="A166" s="8"/>
      <c r="B166" s="8"/>
      <c r="C166" s="8"/>
      <c r="D166" s="8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:45" ht="15.75" customHeight="1">
      <c r="A167" s="8"/>
      <c r="B167" s="8"/>
      <c r="C167" s="8"/>
      <c r="D167" s="8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:45" ht="15.75" customHeight="1">
      <c r="A168" s="8"/>
      <c r="B168" s="8"/>
      <c r="C168" s="8"/>
      <c r="D168" s="8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:45" ht="15.75" customHeight="1">
      <c r="A169" s="8"/>
      <c r="B169" s="8"/>
      <c r="C169" s="8"/>
      <c r="D169" s="8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:45" ht="15.75" customHeight="1">
      <c r="A170" s="8"/>
      <c r="B170" s="8"/>
      <c r="C170" s="8"/>
      <c r="D170" s="8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:45" ht="15.75" customHeight="1">
      <c r="A171" s="8"/>
      <c r="B171" s="8"/>
      <c r="C171" s="8"/>
      <c r="D171" s="8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:45" ht="15.75" customHeight="1">
      <c r="A172" s="8"/>
      <c r="B172" s="8"/>
      <c r="C172" s="8"/>
      <c r="D172" s="8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:45" ht="15.75" customHeight="1">
      <c r="A173" s="8"/>
      <c r="B173" s="8"/>
      <c r="C173" s="8"/>
      <c r="D173" s="8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:45" ht="15.75" customHeight="1">
      <c r="A174" s="8"/>
      <c r="B174" s="8"/>
      <c r="C174" s="8"/>
      <c r="D174" s="8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:45" ht="15.75" customHeight="1">
      <c r="A175" s="8"/>
      <c r="B175" s="8"/>
      <c r="C175" s="8"/>
      <c r="D175" s="8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:45" ht="15.75" customHeight="1">
      <c r="A176" s="8"/>
      <c r="B176" s="8"/>
      <c r="C176" s="8"/>
      <c r="D176" s="8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:45" ht="15.75" customHeight="1">
      <c r="A177" s="8"/>
      <c r="B177" s="8"/>
      <c r="C177" s="8"/>
      <c r="D177" s="8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:45" ht="15.75" customHeight="1">
      <c r="A178" s="8"/>
      <c r="B178" s="8"/>
      <c r="C178" s="8"/>
      <c r="D178" s="8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:45" ht="15.75" customHeight="1">
      <c r="A179" s="8"/>
      <c r="B179" s="8"/>
      <c r="C179" s="8"/>
      <c r="D179" s="8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:45" ht="15.75" customHeight="1">
      <c r="A180" s="8"/>
      <c r="B180" s="8"/>
      <c r="C180" s="8"/>
      <c r="D180" s="8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:45" ht="15.75" customHeight="1">
      <c r="A181" s="8"/>
      <c r="B181" s="8"/>
      <c r="C181" s="8"/>
      <c r="D181" s="8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5:45" ht="15.75" customHeigh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</sheetData>
  <sheetProtection selectLockedCells="1" selectUnlockedCells="1"/>
  <mergeCells count="3">
    <mergeCell ref="A4:J4"/>
    <mergeCell ref="A2:L2"/>
    <mergeCell ref="A3:L3"/>
  </mergeCells>
  <printOptions/>
  <pageMargins left="0.7874015748031497" right="0" top="0.15748031496062992" bottom="0.15748031496062992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"/>
  <sheetViews>
    <sheetView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79.625" style="0" customWidth="1"/>
    <col min="2" max="2" width="0" style="9" hidden="1" customWidth="1"/>
    <col min="3" max="3" width="10.375" style="0" bestFit="1" customWidth="1"/>
    <col min="5" max="5" width="0.12890625" style="0" customWidth="1"/>
    <col min="6" max="10" width="9.125" style="0" hidden="1" customWidth="1"/>
    <col min="11" max="11" width="0.74609375" style="0" customWidth="1"/>
    <col min="12" max="12" width="9.125" style="0" hidden="1" customWidth="1"/>
  </cols>
  <sheetData>
    <row r="1" spans="1:12" s="246" customFormat="1" ht="10.5" customHeight="1">
      <c r="A1" s="249" t="s">
        <v>407</v>
      </c>
      <c r="B1" s="249"/>
      <c r="C1" s="249"/>
      <c r="D1" s="249"/>
      <c r="E1" s="249"/>
      <c r="F1" s="249"/>
      <c r="G1" s="249"/>
      <c r="H1" s="249"/>
      <c r="I1" s="250"/>
      <c r="J1" s="250"/>
      <c r="K1" s="250"/>
      <c r="L1" s="250"/>
    </row>
    <row r="2" spans="1:12" s="246" customFormat="1" ht="12.75">
      <c r="A2" s="249" t="s">
        <v>397</v>
      </c>
      <c r="B2" s="249"/>
      <c r="C2" s="249"/>
      <c r="D2" s="249"/>
      <c r="E2" s="249"/>
      <c r="F2" s="249"/>
      <c r="G2" s="249"/>
      <c r="H2" s="249"/>
      <c r="I2" s="250"/>
      <c r="J2" s="250"/>
      <c r="K2" s="250"/>
      <c r="L2" s="250"/>
    </row>
    <row r="3" spans="1:10" ht="12.75">
      <c r="A3" s="249"/>
      <c r="B3" s="249"/>
      <c r="C3" s="249"/>
      <c r="D3" s="249"/>
      <c r="E3" s="249"/>
      <c r="F3" s="249"/>
      <c r="G3" s="249"/>
      <c r="H3" s="249"/>
      <c r="I3" s="249"/>
      <c r="J3" s="249"/>
    </row>
    <row r="4" ht="6" customHeight="1" hidden="1">
      <c r="A4" s="10" t="s">
        <v>43</v>
      </c>
    </row>
    <row r="5" spans="1:2" ht="19.5" customHeight="1">
      <c r="A5" s="251" t="s">
        <v>187</v>
      </c>
      <c r="B5" s="251"/>
    </row>
    <row r="6" spans="1:2" ht="19.5" customHeight="1">
      <c r="A6" s="251" t="s">
        <v>328</v>
      </c>
      <c r="B6" s="251"/>
    </row>
    <row r="7" spans="1:4" ht="21" customHeight="1">
      <c r="A7" s="3"/>
      <c r="C7" s="252"/>
      <c r="D7" s="252"/>
    </row>
    <row r="8" spans="1:5" ht="54.75" customHeight="1">
      <c r="A8" s="11" t="s">
        <v>44</v>
      </c>
      <c r="B8" s="11" t="s">
        <v>1</v>
      </c>
      <c r="C8" s="72" t="s">
        <v>372</v>
      </c>
      <c r="D8" s="72" t="s">
        <v>369</v>
      </c>
      <c r="E8" s="12"/>
    </row>
    <row r="9" spans="1:9" ht="13.5" customHeight="1">
      <c r="A9" s="13" t="s">
        <v>45</v>
      </c>
      <c r="B9" s="14" t="e">
        <f>B10+B34+B49+B60</f>
        <v>#REF!</v>
      </c>
      <c r="C9" s="14"/>
      <c r="D9" s="91"/>
      <c r="E9" s="15"/>
      <c r="F9" s="16"/>
      <c r="G9" s="16"/>
      <c r="H9" s="16"/>
      <c r="I9" s="16"/>
    </row>
    <row r="10" spans="1:9" ht="13.5" customHeight="1">
      <c r="A10" s="17" t="s">
        <v>46</v>
      </c>
      <c r="B10" s="14" t="e">
        <f>B11+B28</f>
        <v>#REF!</v>
      </c>
      <c r="C10" s="14">
        <f>C11+C28</f>
        <v>292503</v>
      </c>
      <c r="D10" s="14">
        <f>D11+D28</f>
        <v>295694</v>
      </c>
      <c r="E10" s="18" t="s">
        <v>258</v>
      </c>
      <c r="F10" s="16"/>
      <c r="G10" s="16"/>
      <c r="H10" s="16"/>
      <c r="I10" s="16"/>
    </row>
    <row r="11" spans="1:9" s="148" customFormat="1" ht="13.5" customHeight="1">
      <c r="A11" s="144" t="s">
        <v>47</v>
      </c>
      <c r="B11" s="145" t="e">
        <f>B12+B23+B24+B25+B26+#REF!</f>
        <v>#REF!</v>
      </c>
      <c r="C11" s="145">
        <f>SUM(C26+C25+C24+C23+C12)</f>
        <v>239534</v>
      </c>
      <c r="D11" s="145">
        <f>SUM(D26+D25+D24+D23+D12)</f>
        <v>240534</v>
      </c>
      <c r="E11" s="146" t="s">
        <v>256</v>
      </c>
      <c r="F11" s="147"/>
      <c r="G11" s="147"/>
      <c r="H11" s="147"/>
      <c r="I11" s="147"/>
    </row>
    <row r="12" spans="1:9" s="140" customFormat="1" ht="13.5" customHeight="1">
      <c r="A12" s="137" t="s">
        <v>48</v>
      </c>
      <c r="B12" s="28">
        <f>B13+B14+B19+B20+B21+B22</f>
        <v>290009</v>
      </c>
      <c r="C12" s="28">
        <v>65118</v>
      </c>
      <c r="D12" s="28">
        <v>65118</v>
      </c>
      <c r="E12" s="138"/>
      <c r="F12" s="139"/>
      <c r="G12" s="139"/>
      <c r="H12" s="139"/>
      <c r="I12" s="139"/>
    </row>
    <row r="13" spans="1:9" ht="13.5" customHeight="1">
      <c r="A13" s="23" t="s">
        <v>49</v>
      </c>
      <c r="B13" s="20">
        <v>62425</v>
      </c>
      <c r="C13" s="20">
        <v>39892</v>
      </c>
      <c r="D13" s="20">
        <v>39892</v>
      </c>
      <c r="E13" s="24"/>
      <c r="F13" s="16"/>
      <c r="G13" s="16"/>
      <c r="H13" s="16"/>
      <c r="I13" s="16"/>
    </row>
    <row r="14" spans="1:9" ht="13.5" customHeight="1">
      <c r="A14" s="23" t="s">
        <v>50</v>
      </c>
      <c r="B14" s="20">
        <f>SUM(B15:B18)</f>
        <v>68541</v>
      </c>
      <c r="C14" s="20">
        <v>18629</v>
      </c>
      <c r="D14" s="20">
        <v>18629</v>
      </c>
      <c r="E14" s="22"/>
      <c r="F14" s="16"/>
      <c r="G14" s="16"/>
      <c r="H14" s="16"/>
      <c r="I14" s="16"/>
    </row>
    <row r="15" spans="1:9" ht="13.5" customHeight="1">
      <c r="A15" s="25" t="s">
        <v>51</v>
      </c>
      <c r="B15" s="20">
        <v>14937</v>
      </c>
      <c r="C15" s="20">
        <v>7397</v>
      </c>
      <c r="D15" s="20">
        <v>7397</v>
      </c>
      <c r="E15" s="24"/>
      <c r="F15" s="16"/>
      <c r="G15" s="16"/>
      <c r="H15" s="16"/>
      <c r="I15" s="16"/>
    </row>
    <row r="16" spans="1:9" ht="13.5" customHeight="1">
      <c r="A16" s="25" t="s">
        <v>52</v>
      </c>
      <c r="B16" s="20">
        <v>35072</v>
      </c>
      <c r="C16" s="20">
        <v>7936</v>
      </c>
      <c r="D16" s="20">
        <v>7936</v>
      </c>
      <c r="E16" s="24"/>
      <c r="F16" s="16"/>
      <c r="G16" s="16"/>
      <c r="H16" s="16"/>
      <c r="I16" s="16"/>
    </row>
    <row r="17" spans="1:9" ht="13.5" customHeight="1">
      <c r="A17" s="25" t="s">
        <v>53</v>
      </c>
      <c r="B17" s="20">
        <v>100</v>
      </c>
      <c r="C17" s="20">
        <v>100</v>
      </c>
      <c r="D17" s="20">
        <v>100</v>
      </c>
      <c r="E17" s="24"/>
      <c r="F17" s="16"/>
      <c r="G17" s="16"/>
      <c r="H17" s="16"/>
      <c r="I17" s="16"/>
    </row>
    <row r="18" spans="1:9" ht="13.5" customHeight="1">
      <c r="A18" s="25" t="s">
        <v>54</v>
      </c>
      <c r="B18" s="20">
        <v>18432</v>
      </c>
      <c r="C18" s="20">
        <v>3196</v>
      </c>
      <c r="D18" s="20">
        <v>3196</v>
      </c>
      <c r="E18" s="24"/>
      <c r="F18" s="16"/>
      <c r="G18" s="16"/>
      <c r="H18" s="16"/>
      <c r="I18" s="16"/>
    </row>
    <row r="19" spans="1:9" ht="13.5" customHeight="1">
      <c r="A19" s="23" t="s">
        <v>55</v>
      </c>
      <c r="B19" s="20">
        <v>7223</v>
      </c>
      <c r="C19" s="20">
        <v>6337</v>
      </c>
      <c r="D19" s="20">
        <v>6337</v>
      </c>
      <c r="E19" s="24"/>
      <c r="F19" s="16"/>
      <c r="G19" s="16"/>
      <c r="H19" s="16"/>
      <c r="I19" s="16"/>
    </row>
    <row r="20" spans="1:9" ht="13.5" customHeight="1">
      <c r="A20" s="23" t="s">
        <v>56</v>
      </c>
      <c r="B20" s="26">
        <v>173076</v>
      </c>
      <c r="C20" s="26"/>
      <c r="D20" s="26"/>
      <c r="E20" s="24"/>
      <c r="F20" s="16"/>
      <c r="G20" s="16"/>
      <c r="H20" s="16"/>
      <c r="I20" s="16"/>
    </row>
    <row r="21" spans="1:9" ht="13.5" customHeight="1">
      <c r="A21" s="23" t="s">
        <v>57</v>
      </c>
      <c r="B21" s="20">
        <v>161</v>
      </c>
      <c r="C21" s="20">
        <v>260</v>
      </c>
      <c r="D21" s="20">
        <v>260</v>
      </c>
      <c r="E21" s="24"/>
      <c r="F21" s="16"/>
      <c r="G21" s="16"/>
      <c r="H21" s="16"/>
      <c r="I21" s="16"/>
    </row>
    <row r="22" spans="1:9" ht="13.5" customHeight="1">
      <c r="A22" s="27" t="s">
        <v>58</v>
      </c>
      <c r="B22" s="28">
        <v>-21417</v>
      </c>
      <c r="C22" s="28"/>
      <c r="D22" s="28"/>
      <c r="E22" s="24"/>
      <c r="F22" s="16"/>
      <c r="G22" s="16"/>
      <c r="H22" s="16"/>
      <c r="I22" s="16"/>
    </row>
    <row r="23" spans="1:9" s="140" customFormat="1" ht="13.5" customHeight="1">
      <c r="A23" s="141" t="s">
        <v>59</v>
      </c>
      <c r="B23" s="28">
        <v>45148</v>
      </c>
      <c r="C23" s="28">
        <v>65325</v>
      </c>
      <c r="D23" s="28">
        <v>65325</v>
      </c>
      <c r="E23" s="142"/>
      <c r="F23" s="139"/>
      <c r="G23" s="139"/>
      <c r="H23" s="139"/>
      <c r="I23" s="139"/>
    </row>
    <row r="24" spans="1:9" s="140" customFormat="1" ht="25.5" customHeight="1">
      <c r="A24" s="141" t="s">
        <v>60</v>
      </c>
      <c r="B24" s="28">
        <v>22868</v>
      </c>
      <c r="C24" s="28">
        <v>106415</v>
      </c>
      <c r="D24" s="28">
        <v>106415</v>
      </c>
      <c r="E24" s="142"/>
      <c r="F24" s="139"/>
      <c r="G24" s="139"/>
      <c r="H24" s="139"/>
      <c r="I24" s="139"/>
    </row>
    <row r="25" spans="1:9" s="140" customFormat="1" ht="13.5" customHeight="1">
      <c r="A25" s="141" t="s">
        <v>61</v>
      </c>
      <c r="B25" s="28">
        <v>3049</v>
      </c>
      <c r="C25" s="28">
        <v>2676</v>
      </c>
      <c r="D25" s="28">
        <v>2676</v>
      </c>
      <c r="E25" s="143"/>
      <c r="F25" s="139"/>
      <c r="G25" s="139"/>
      <c r="H25" s="139"/>
      <c r="I25" s="139"/>
    </row>
    <row r="26" spans="1:9" s="140" customFormat="1" ht="13.5" customHeight="1">
      <c r="A26" s="141" t="s">
        <v>62</v>
      </c>
      <c r="B26" s="28"/>
      <c r="C26" s="28"/>
      <c r="D26" s="28">
        <v>1000</v>
      </c>
      <c r="E26" s="139" t="s">
        <v>256</v>
      </c>
      <c r="F26" s="139"/>
      <c r="G26" s="139"/>
      <c r="H26" s="139"/>
      <c r="I26" s="139"/>
    </row>
    <row r="27" spans="1:9" s="140" customFormat="1" ht="13.5" customHeight="1">
      <c r="A27" s="141" t="s">
        <v>226</v>
      </c>
      <c r="B27" s="28"/>
      <c r="C27" s="28"/>
      <c r="D27" s="28"/>
      <c r="E27" s="139"/>
      <c r="F27" s="139"/>
      <c r="G27" s="139"/>
      <c r="H27" s="139"/>
      <c r="I27" s="139"/>
    </row>
    <row r="28" spans="1:9" s="148" customFormat="1" ht="13.5" customHeight="1">
      <c r="A28" s="149" t="s">
        <v>63</v>
      </c>
      <c r="B28" s="145">
        <f>SUM(B29:B32)</f>
        <v>12326</v>
      </c>
      <c r="C28" s="145">
        <f>SUM(C29:C32)</f>
        <v>52969</v>
      </c>
      <c r="D28" s="145">
        <f>SUM(D29:D33)</f>
        <v>55160</v>
      </c>
      <c r="E28" s="150">
        <v>26389</v>
      </c>
      <c r="F28" s="147"/>
      <c r="G28" s="147"/>
      <c r="H28" s="147"/>
      <c r="I28" s="147"/>
    </row>
    <row r="29" spans="1:9" ht="13.5" customHeight="1">
      <c r="A29" s="29" t="s">
        <v>64</v>
      </c>
      <c r="B29" s="20">
        <v>6600</v>
      </c>
      <c r="C29" s="20"/>
      <c r="D29" s="20"/>
      <c r="E29" s="31"/>
      <c r="F29" s="16"/>
      <c r="G29" s="16"/>
      <c r="H29" s="16"/>
      <c r="I29" s="16"/>
    </row>
    <row r="30" spans="1:9" ht="13.5" customHeight="1">
      <c r="A30" s="29" t="s">
        <v>176</v>
      </c>
      <c r="B30" s="20"/>
      <c r="C30" s="20">
        <v>1000</v>
      </c>
      <c r="D30" s="20">
        <v>1000</v>
      </c>
      <c r="E30" s="31"/>
      <c r="F30" s="16"/>
      <c r="G30" s="16"/>
      <c r="H30" s="16"/>
      <c r="I30" s="16"/>
    </row>
    <row r="31" spans="1:9" ht="13.5" customHeight="1">
      <c r="A31" s="29" t="s">
        <v>177</v>
      </c>
      <c r="B31" s="20">
        <v>2000</v>
      </c>
      <c r="C31" s="20">
        <v>2500</v>
      </c>
      <c r="D31" s="20">
        <v>2500</v>
      </c>
      <c r="E31" s="31"/>
      <c r="F31" s="16"/>
      <c r="G31" s="16"/>
      <c r="H31" s="16"/>
      <c r="I31" s="16"/>
    </row>
    <row r="32" spans="1:9" ht="13.5" customHeight="1">
      <c r="A32" s="32" t="s">
        <v>65</v>
      </c>
      <c r="B32" s="20">
        <v>3726</v>
      </c>
      <c r="C32" s="20">
        <v>49469</v>
      </c>
      <c r="D32" s="20">
        <v>49469</v>
      </c>
      <c r="E32" s="31"/>
      <c r="F32" s="16"/>
      <c r="G32" s="16"/>
      <c r="H32" s="16"/>
      <c r="I32" s="16"/>
    </row>
    <row r="33" spans="1:9" ht="13.5" customHeight="1">
      <c r="A33" s="32" t="s">
        <v>370</v>
      </c>
      <c r="B33" s="20"/>
      <c r="C33" s="20"/>
      <c r="D33" s="20">
        <v>2191</v>
      </c>
      <c r="E33" s="31"/>
      <c r="F33" s="16"/>
      <c r="G33" s="16"/>
      <c r="H33" s="16"/>
      <c r="I33" s="16"/>
    </row>
    <row r="34" spans="1:9" ht="13.5" customHeight="1">
      <c r="A34" s="33" t="s">
        <v>66</v>
      </c>
      <c r="B34" s="34">
        <f>B35+B39+B41+B42+B44</f>
        <v>407350</v>
      </c>
      <c r="C34" s="34">
        <f>C35+C39+C41+C42+C44+C48</f>
        <v>64040</v>
      </c>
      <c r="D34" s="34">
        <f>D35+D39+D41+D42+D44+D48</f>
        <v>64040</v>
      </c>
      <c r="E34" s="35"/>
      <c r="F34" s="35"/>
      <c r="G34" s="35"/>
      <c r="H34" s="35"/>
      <c r="I34" s="16"/>
    </row>
    <row r="35" spans="1:9" ht="13.5" customHeight="1">
      <c r="A35" s="19" t="s">
        <v>67</v>
      </c>
      <c r="B35" s="20">
        <f>SUM(B36:B38)</f>
        <v>228800</v>
      </c>
      <c r="C35" s="20">
        <f>SUM(C36:C38)</f>
        <v>7230</v>
      </c>
      <c r="D35" s="20">
        <f>SUM(D36:D38)</f>
        <v>7230</v>
      </c>
      <c r="E35" s="16"/>
      <c r="F35" s="16"/>
      <c r="G35" s="16"/>
      <c r="H35" s="16"/>
      <c r="I35" s="16"/>
    </row>
    <row r="36" spans="1:9" ht="13.5" customHeight="1">
      <c r="A36" s="21" t="s">
        <v>68</v>
      </c>
      <c r="B36" s="20">
        <v>225000</v>
      </c>
      <c r="C36" s="20">
        <v>1650</v>
      </c>
      <c r="D36" s="20">
        <v>1650</v>
      </c>
      <c r="E36" s="16"/>
      <c r="F36" s="16"/>
      <c r="G36" s="16"/>
      <c r="H36" s="16"/>
      <c r="I36" s="16"/>
    </row>
    <row r="37" spans="1:9" ht="13.5" customHeight="1">
      <c r="A37" s="21" t="s">
        <v>69</v>
      </c>
      <c r="B37" s="20">
        <v>1300</v>
      </c>
      <c r="C37" s="20">
        <v>5100</v>
      </c>
      <c r="D37" s="20">
        <v>5100</v>
      </c>
      <c r="E37" s="16"/>
      <c r="F37" s="16"/>
      <c r="G37" s="16"/>
      <c r="H37" s="16"/>
      <c r="I37" s="16"/>
    </row>
    <row r="38" spans="1:9" ht="13.5" customHeight="1">
      <c r="A38" s="21" t="s">
        <v>70</v>
      </c>
      <c r="B38" s="20">
        <v>2500</v>
      </c>
      <c r="C38" s="20">
        <v>480</v>
      </c>
      <c r="D38" s="20">
        <v>480</v>
      </c>
      <c r="E38" s="36"/>
      <c r="F38" s="16"/>
      <c r="G38" s="16"/>
      <c r="H38" s="16"/>
      <c r="I38" s="16"/>
    </row>
    <row r="39" spans="1:9" ht="13.5" customHeight="1">
      <c r="A39" s="19" t="s">
        <v>71</v>
      </c>
      <c r="B39" s="20">
        <v>65000</v>
      </c>
      <c r="C39" s="20">
        <v>50000</v>
      </c>
      <c r="D39" s="20">
        <v>50000</v>
      </c>
      <c r="E39" s="16"/>
      <c r="F39" s="16"/>
      <c r="G39" s="16"/>
      <c r="H39" s="16"/>
      <c r="I39" s="16"/>
    </row>
    <row r="40" spans="1:9" ht="13.5" customHeight="1">
      <c r="A40" s="21" t="s">
        <v>72</v>
      </c>
      <c r="B40" s="20">
        <v>65000</v>
      </c>
      <c r="C40" s="20">
        <v>50000</v>
      </c>
      <c r="D40" s="20">
        <v>50000</v>
      </c>
      <c r="E40" s="16"/>
      <c r="F40" s="16"/>
      <c r="G40" s="16"/>
      <c r="H40" s="16"/>
      <c r="I40" s="16"/>
    </row>
    <row r="41" spans="1:9" ht="13.5" customHeight="1">
      <c r="A41" s="19" t="s">
        <v>73</v>
      </c>
      <c r="B41" s="20">
        <v>11200</v>
      </c>
      <c r="C41" s="20">
        <v>4200</v>
      </c>
      <c r="D41" s="20">
        <v>4200</v>
      </c>
      <c r="E41" s="16"/>
      <c r="F41" s="16"/>
      <c r="G41" s="16"/>
      <c r="H41" s="16"/>
      <c r="I41" s="16"/>
    </row>
    <row r="42" spans="1:9" ht="13.5" customHeight="1">
      <c r="A42" s="19" t="s">
        <v>74</v>
      </c>
      <c r="B42" s="20">
        <v>100000</v>
      </c>
      <c r="C42" s="20">
        <v>2000</v>
      </c>
      <c r="D42" s="20">
        <v>2000</v>
      </c>
      <c r="E42" s="16"/>
      <c r="F42" s="16"/>
      <c r="G42" s="16"/>
      <c r="H42" s="16"/>
      <c r="I42" s="16"/>
    </row>
    <row r="43" spans="1:9" ht="13.5" customHeight="1">
      <c r="A43" s="21" t="s">
        <v>178</v>
      </c>
      <c r="B43" s="20">
        <v>100000</v>
      </c>
      <c r="C43" s="20">
        <v>2000</v>
      </c>
      <c r="D43" s="20">
        <v>2000</v>
      </c>
      <c r="E43" s="16"/>
      <c r="F43" s="16"/>
      <c r="G43" s="16"/>
      <c r="H43" s="16"/>
      <c r="I43" s="16"/>
    </row>
    <row r="44" spans="1:9" ht="13.5" customHeight="1">
      <c r="A44" s="19" t="s">
        <v>75</v>
      </c>
      <c r="B44" s="20">
        <f>SUM(B45:B47)</f>
        <v>2350</v>
      </c>
      <c r="C44" s="20">
        <v>510</v>
      </c>
      <c r="D44" s="20">
        <v>510</v>
      </c>
      <c r="E44" s="37"/>
      <c r="F44" s="37"/>
      <c r="G44" s="37"/>
      <c r="H44" s="37"/>
      <c r="I44" s="16"/>
    </row>
    <row r="45" spans="1:9" ht="13.5" customHeight="1">
      <c r="A45" s="38" t="s">
        <v>76</v>
      </c>
      <c r="B45" s="20">
        <v>2000</v>
      </c>
      <c r="C45" s="20">
        <v>510</v>
      </c>
      <c r="D45" s="20">
        <v>510</v>
      </c>
      <c r="E45" s="16"/>
      <c r="F45" s="16"/>
      <c r="G45" s="16"/>
      <c r="H45" s="16"/>
      <c r="I45" s="16"/>
    </row>
    <row r="46" spans="1:9" ht="13.5" customHeight="1">
      <c r="A46" s="38" t="s">
        <v>77</v>
      </c>
      <c r="B46" s="20">
        <v>200</v>
      </c>
      <c r="C46" s="20"/>
      <c r="D46" s="20"/>
      <c r="E46" s="16"/>
      <c r="F46" s="16"/>
      <c r="G46" s="16"/>
      <c r="H46" s="16"/>
      <c r="I46" s="16"/>
    </row>
    <row r="47" spans="1:9" ht="13.5" customHeight="1">
      <c r="A47" s="38" t="s">
        <v>78</v>
      </c>
      <c r="B47" s="20">
        <v>150</v>
      </c>
      <c r="C47" s="20"/>
      <c r="D47" s="20"/>
      <c r="E47" s="16"/>
      <c r="F47" s="16"/>
      <c r="G47" s="16"/>
      <c r="H47" s="16"/>
      <c r="I47" s="16"/>
    </row>
    <row r="48" spans="1:9" ht="13.5" customHeight="1">
      <c r="A48" s="38" t="s">
        <v>270</v>
      </c>
      <c r="B48" s="20"/>
      <c r="C48" s="20">
        <v>100</v>
      </c>
      <c r="D48" s="20">
        <v>100</v>
      </c>
      <c r="E48" s="16"/>
      <c r="F48" s="16"/>
      <c r="G48" s="16"/>
      <c r="H48" s="16"/>
      <c r="I48" s="16"/>
    </row>
    <row r="49" spans="1:9" ht="15.75" customHeight="1">
      <c r="A49" s="17" t="s">
        <v>79</v>
      </c>
      <c r="B49" s="34">
        <f>SUM(B50:B59)</f>
        <v>87792</v>
      </c>
      <c r="C49" s="34">
        <v>30099</v>
      </c>
      <c r="D49" s="34">
        <v>30099</v>
      </c>
      <c r="E49" s="35"/>
      <c r="F49" s="35"/>
      <c r="G49" s="35"/>
      <c r="H49" s="35"/>
      <c r="I49" s="35"/>
    </row>
    <row r="50" spans="1:9" ht="14.25" customHeight="1" hidden="1">
      <c r="A50" s="30" t="s">
        <v>80</v>
      </c>
      <c r="B50" s="20">
        <v>760</v>
      </c>
      <c r="C50" s="20"/>
      <c r="D50" s="20"/>
      <c r="E50" s="16"/>
      <c r="F50" s="16"/>
      <c r="G50" s="16"/>
      <c r="H50" s="16"/>
      <c r="I50" s="16"/>
    </row>
    <row r="51" spans="1:9" ht="7.5" customHeight="1" hidden="1">
      <c r="A51" s="30" t="s">
        <v>81</v>
      </c>
      <c r="B51" s="20">
        <v>61999</v>
      </c>
      <c r="C51" s="20"/>
      <c r="D51" s="20"/>
      <c r="E51" s="16"/>
      <c r="F51" s="16"/>
      <c r="G51" s="16"/>
      <c r="H51" s="16"/>
      <c r="I51" s="16"/>
    </row>
    <row r="52" spans="1:10" s="7" customFormat="1" ht="7.5" customHeight="1" hidden="1">
      <c r="A52" s="30" t="s">
        <v>82</v>
      </c>
      <c r="B52" s="20"/>
      <c r="C52" s="20"/>
      <c r="D52" s="20"/>
      <c r="E52" s="39"/>
      <c r="F52" s="39"/>
      <c r="G52" s="39"/>
      <c r="H52" s="39"/>
      <c r="I52" s="39"/>
      <c r="J52"/>
    </row>
    <row r="53" spans="1:9" ht="7.5" customHeight="1" hidden="1">
      <c r="A53" s="30" t="s">
        <v>83</v>
      </c>
      <c r="B53" s="20"/>
      <c r="C53" s="20"/>
      <c r="D53" s="20"/>
      <c r="E53" s="16"/>
      <c r="F53" s="16"/>
      <c r="G53" s="16"/>
      <c r="H53" s="16"/>
      <c r="I53" s="16"/>
    </row>
    <row r="54" spans="1:9" ht="7.5" customHeight="1" hidden="1">
      <c r="A54" s="30" t="s">
        <v>84</v>
      </c>
      <c r="B54" s="20">
        <v>18754</v>
      </c>
      <c r="C54" s="20"/>
      <c r="D54" s="20"/>
      <c r="E54" s="16"/>
      <c r="F54" s="16"/>
      <c r="G54" s="16"/>
      <c r="H54" s="16"/>
      <c r="I54" s="16"/>
    </row>
    <row r="55" spans="1:9" ht="15.75" customHeight="1" hidden="1">
      <c r="A55" s="30" t="s">
        <v>85</v>
      </c>
      <c r="B55" s="20">
        <v>5739</v>
      </c>
      <c r="C55" s="20"/>
      <c r="D55" s="20"/>
      <c r="E55" s="16"/>
      <c r="F55" s="16"/>
      <c r="G55" s="16"/>
      <c r="H55" s="16"/>
      <c r="I55" s="16"/>
    </row>
    <row r="56" spans="1:9" ht="7.5" customHeight="1" hidden="1">
      <c r="A56" s="30" t="s">
        <v>86</v>
      </c>
      <c r="B56" s="20"/>
      <c r="C56" s="20"/>
      <c r="D56" s="20"/>
      <c r="E56" s="16"/>
      <c r="F56" s="16"/>
      <c r="G56" s="16"/>
      <c r="H56" s="16"/>
      <c r="I56" s="16"/>
    </row>
    <row r="57" spans="1:9" ht="7.5" customHeight="1" hidden="1">
      <c r="A57" s="30" t="s">
        <v>87</v>
      </c>
      <c r="B57" s="20"/>
      <c r="C57" s="20"/>
      <c r="D57" s="20"/>
      <c r="E57" s="16"/>
      <c r="F57" s="16"/>
      <c r="G57" s="16"/>
      <c r="H57" s="16"/>
      <c r="I57" s="16"/>
    </row>
    <row r="58" spans="1:9" ht="7.5" customHeight="1" hidden="1">
      <c r="A58" s="30" t="s">
        <v>88</v>
      </c>
      <c r="B58" s="20"/>
      <c r="C58" s="20"/>
      <c r="D58" s="20"/>
      <c r="E58" s="16"/>
      <c r="F58" s="16"/>
      <c r="G58" s="16"/>
      <c r="H58" s="16"/>
      <c r="I58" s="16"/>
    </row>
    <row r="59" spans="1:9" ht="7.5" customHeight="1" hidden="1">
      <c r="A59" s="30" t="s">
        <v>89</v>
      </c>
      <c r="B59" s="20">
        <v>540</v>
      </c>
      <c r="C59" s="20"/>
      <c r="D59" s="20"/>
      <c r="E59" s="16"/>
      <c r="F59" s="16"/>
      <c r="G59" s="16"/>
      <c r="H59" s="16"/>
      <c r="I59" s="16"/>
    </row>
    <row r="60" spans="1:9" ht="13.5" customHeight="1">
      <c r="A60" s="17" t="s">
        <v>90</v>
      </c>
      <c r="B60" s="34">
        <f>SUM(B61:B63)</f>
        <v>737</v>
      </c>
      <c r="C60" s="34">
        <v>380</v>
      </c>
      <c r="D60" s="34">
        <v>380</v>
      </c>
      <c r="E60" s="16"/>
      <c r="F60" s="16"/>
      <c r="G60" s="16"/>
      <c r="H60" s="16"/>
      <c r="I60" s="16"/>
    </row>
    <row r="61" spans="1:9" ht="13.5" customHeight="1">
      <c r="A61" s="30" t="s">
        <v>91</v>
      </c>
      <c r="B61" s="20"/>
      <c r="C61" s="20"/>
      <c r="D61" s="20"/>
      <c r="E61" s="16"/>
      <c r="F61" s="16"/>
      <c r="G61" s="16"/>
      <c r="H61" s="16"/>
      <c r="I61" s="16"/>
    </row>
    <row r="62" spans="1:9" ht="13.5" customHeight="1">
      <c r="A62" s="30" t="s">
        <v>92</v>
      </c>
      <c r="B62" s="20"/>
      <c r="C62" s="20"/>
      <c r="D62" s="20"/>
      <c r="E62" s="16"/>
      <c r="F62" s="16"/>
      <c r="G62" s="16"/>
      <c r="H62" s="16"/>
      <c r="I62" s="16"/>
    </row>
    <row r="63" spans="1:9" ht="13.5" customHeight="1">
      <c r="A63" s="30" t="s">
        <v>93</v>
      </c>
      <c r="B63" s="20">
        <v>737</v>
      </c>
      <c r="C63" s="20">
        <v>380</v>
      </c>
      <c r="D63" s="20">
        <v>380</v>
      </c>
      <c r="E63" s="16"/>
      <c r="F63" s="16"/>
      <c r="G63" s="16"/>
      <c r="H63" s="16"/>
      <c r="I63" s="16"/>
    </row>
    <row r="64" spans="1:9" ht="13.5" customHeight="1">
      <c r="A64" s="29"/>
      <c r="B64" s="20"/>
      <c r="C64" s="20"/>
      <c r="D64" s="20"/>
      <c r="E64" s="16"/>
      <c r="F64" s="16"/>
      <c r="G64" s="16"/>
      <c r="H64" s="16"/>
      <c r="I64" s="16"/>
    </row>
    <row r="65" spans="1:9" ht="18.75" customHeight="1">
      <c r="A65" s="40" t="s">
        <v>12</v>
      </c>
      <c r="B65" s="14">
        <f>B66+B69</f>
        <v>317118</v>
      </c>
      <c r="C65" s="14">
        <v>133552</v>
      </c>
      <c r="D65" s="14">
        <v>133552</v>
      </c>
      <c r="E65" s="16"/>
      <c r="F65" s="16"/>
      <c r="G65" s="16"/>
      <c r="H65" s="16"/>
      <c r="I65" s="16"/>
    </row>
    <row r="66" spans="1:9" ht="18.75" customHeight="1">
      <c r="A66" s="41" t="s">
        <v>13</v>
      </c>
      <c r="B66" s="14">
        <f>SUM(B67:B67)</f>
        <v>317118</v>
      </c>
      <c r="C66" s="14">
        <v>133552</v>
      </c>
      <c r="D66" s="14">
        <v>133552</v>
      </c>
      <c r="E66" s="16"/>
      <c r="F66" s="16"/>
      <c r="G66" s="16"/>
      <c r="H66" s="16"/>
      <c r="I66" s="16"/>
    </row>
    <row r="67" spans="1:9" ht="13.5" customHeight="1">
      <c r="A67" s="19" t="s">
        <v>94</v>
      </c>
      <c r="B67" s="42">
        <v>317118</v>
      </c>
      <c r="C67" s="42">
        <v>133552</v>
      </c>
      <c r="D67" s="42">
        <v>133552</v>
      </c>
      <c r="E67" s="16"/>
      <c r="F67" s="16"/>
      <c r="G67" s="16"/>
      <c r="H67" s="16"/>
      <c r="I67" s="16"/>
    </row>
    <row r="68" spans="1:9" ht="13.5" customHeight="1">
      <c r="A68" s="30" t="s">
        <v>95</v>
      </c>
      <c r="B68" s="42"/>
      <c r="C68" s="42"/>
      <c r="D68" s="42"/>
      <c r="E68" s="16"/>
      <c r="F68" s="16"/>
      <c r="G68" s="16"/>
      <c r="H68" s="16"/>
      <c r="I68" s="16"/>
    </row>
    <row r="69" spans="1:9" ht="18.75" customHeight="1">
      <c r="A69" s="41" t="s">
        <v>20</v>
      </c>
      <c r="B69" s="14">
        <v>0</v>
      </c>
      <c r="C69" s="14">
        <v>0</v>
      </c>
      <c r="D69" s="14">
        <v>0</v>
      </c>
      <c r="E69" s="16"/>
      <c r="F69" s="16"/>
      <c r="G69" s="16"/>
      <c r="H69" s="16"/>
      <c r="I69" s="16"/>
    </row>
    <row r="70" spans="1:9" ht="13.5" customHeight="1">
      <c r="A70" s="43" t="s">
        <v>96</v>
      </c>
      <c r="B70" s="14" t="e">
        <f>B9+B65</f>
        <v>#REF!</v>
      </c>
      <c r="C70" s="14">
        <f>C10+C34+C49+C60+C65</f>
        <v>520574</v>
      </c>
      <c r="D70" s="14">
        <f>D10+D34+D49+D60+D65</f>
        <v>523765</v>
      </c>
      <c r="E70" s="16"/>
      <c r="F70" s="16"/>
      <c r="G70" s="16"/>
      <c r="H70" s="16"/>
      <c r="I70" s="16"/>
    </row>
    <row r="71" spans="1:9" ht="16.5" customHeight="1">
      <c r="A71" s="13" t="s">
        <v>97</v>
      </c>
      <c r="B71" s="14">
        <f>B72+B81+B82+B87+B88</f>
        <v>766639</v>
      </c>
      <c r="C71" s="14"/>
      <c r="D71" s="14"/>
      <c r="E71" s="16"/>
      <c r="F71" s="16"/>
      <c r="G71" s="16"/>
      <c r="H71" s="16"/>
      <c r="I71" s="16"/>
    </row>
    <row r="72" spans="1:9" ht="16.5" customHeight="1">
      <c r="A72" s="33" t="s">
        <v>98</v>
      </c>
      <c r="B72" s="20">
        <v>301856</v>
      </c>
      <c r="C72" s="34">
        <v>69288</v>
      </c>
      <c r="D72" s="34">
        <v>69288</v>
      </c>
      <c r="E72" s="16">
        <v>19366</v>
      </c>
      <c r="F72" s="16"/>
      <c r="G72" s="16"/>
      <c r="H72" s="16"/>
      <c r="I72" s="16"/>
    </row>
    <row r="73" spans="1:9" ht="16.5" customHeight="1">
      <c r="A73" s="168" t="s">
        <v>301</v>
      </c>
      <c r="B73" s="20"/>
      <c r="C73" s="20">
        <v>55126</v>
      </c>
      <c r="D73" s="20">
        <v>55126</v>
      </c>
      <c r="E73" s="16"/>
      <c r="F73" s="16"/>
      <c r="G73" s="16"/>
      <c r="H73" s="16"/>
      <c r="I73" s="16"/>
    </row>
    <row r="74" spans="1:9" ht="16.5" customHeight="1">
      <c r="A74" s="168" t="s">
        <v>312</v>
      </c>
      <c r="B74" s="20"/>
      <c r="C74" s="20">
        <v>0</v>
      </c>
      <c r="D74" s="20">
        <v>0</v>
      </c>
      <c r="E74" s="16"/>
      <c r="F74" s="16"/>
      <c r="G74" s="16"/>
      <c r="H74" s="16"/>
      <c r="I74" s="16"/>
    </row>
    <row r="75" spans="1:9" ht="16.5" customHeight="1">
      <c r="A75" s="168" t="s">
        <v>302</v>
      </c>
      <c r="B75" s="20"/>
      <c r="C75" s="20">
        <v>968</v>
      </c>
      <c r="D75" s="20">
        <v>968</v>
      </c>
      <c r="E75" s="16"/>
      <c r="F75" s="16"/>
      <c r="G75" s="16"/>
      <c r="H75" s="16"/>
      <c r="I75" s="16"/>
    </row>
    <row r="76" spans="1:9" ht="16.5" customHeight="1">
      <c r="A76" s="168" t="s">
        <v>303</v>
      </c>
      <c r="B76" s="20"/>
      <c r="C76" s="20">
        <v>250</v>
      </c>
      <c r="D76" s="20">
        <v>250</v>
      </c>
      <c r="E76" s="16"/>
      <c r="F76" s="16"/>
      <c r="G76" s="16"/>
      <c r="H76" s="16"/>
      <c r="I76" s="16"/>
    </row>
    <row r="77" spans="1:9" ht="16.5" customHeight="1">
      <c r="A77" s="168" t="s">
        <v>304</v>
      </c>
      <c r="B77" s="20"/>
      <c r="C77" s="20">
        <v>620</v>
      </c>
      <c r="D77" s="20">
        <v>620</v>
      </c>
      <c r="E77" s="16"/>
      <c r="F77" s="16"/>
      <c r="G77" s="16"/>
      <c r="H77" s="16"/>
      <c r="I77" s="16"/>
    </row>
    <row r="78" spans="1:9" ht="16.5" customHeight="1">
      <c r="A78" s="168" t="s">
        <v>305</v>
      </c>
      <c r="B78" s="20"/>
      <c r="C78" s="20">
        <v>1491</v>
      </c>
      <c r="D78" s="20">
        <v>1491</v>
      </c>
      <c r="E78" s="16"/>
      <c r="F78" s="16"/>
      <c r="G78" s="16"/>
      <c r="H78" s="16"/>
      <c r="I78" s="16"/>
    </row>
    <row r="79" spans="1:9" ht="16.5" customHeight="1">
      <c r="A79" s="168" t="s">
        <v>307</v>
      </c>
      <c r="B79" s="20"/>
      <c r="C79" s="20">
        <v>10298</v>
      </c>
      <c r="D79" s="20">
        <v>10298</v>
      </c>
      <c r="E79" s="16"/>
      <c r="F79" s="16"/>
      <c r="G79" s="16"/>
      <c r="H79" s="16"/>
      <c r="I79" s="16"/>
    </row>
    <row r="80" spans="1:9" ht="16.5" customHeight="1">
      <c r="A80" s="168" t="s">
        <v>306</v>
      </c>
      <c r="B80" s="20"/>
      <c r="C80" s="20">
        <v>535</v>
      </c>
      <c r="D80" s="20">
        <v>535</v>
      </c>
      <c r="E80" s="16"/>
      <c r="F80" s="16"/>
      <c r="G80" s="16"/>
      <c r="H80" s="16"/>
      <c r="I80" s="16"/>
    </row>
    <row r="81" spans="1:9" ht="13.5" customHeight="1">
      <c r="A81" s="33" t="s">
        <v>173</v>
      </c>
      <c r="B81" s="20">
        <v>80868</v>
      </c>
      <c r="C81" s="34">
        <v>11309</v>
      </c>
      <c r="D81" s="34">
        <v>11309</v>
      </c>
      <c r="E81" s="16">
        <v>2614</v>
      </c>
      <c r="F81" s="16"/>
      <c r="G81" s="16"/>
      <c r="H81" s="16"/>
      <c r="I81" s="16"/>
    </row>
    <row r="82" spans="1:9" ht="14.25" customHeight="1">
      <c r="A82" s="33" t="s">
        <v>99</v>
      </c>
      <c r="B82" s="20">
        <v>339134</v>
      </c>
      <c r="C82" s="34">
        <v>55262</v>
      </c>
      <c r="D82" s="34">
        <f>SUM(D83:D86)</f>
        <v>56643</v>
      </c>
      <c r="E82" s="16">
        <v>4409</v>
      </c>
      <c r="F82" s="16"/>
      <c r="G82" s="16"/>
      <c r="H82" s="16"/>
      <c r="I82" s="16"/>
    </row>
    <row r="83" spans="1:9" ht="14.25" customHeight="1">
      <c r="A83" s="168" t="s">
        <v>308</v>
      </c>
      <c r="B83" s="20"/>
      <c r="C83" s="20">
        <v>18115</v>
      </c>
      <c r="D83" s="20">
        <v>18115</v>
      </c>
      <c r="E83" s="16"/>
      <c r="F83" s="16"/>
      <c r="G83" s="16"/>
      <c r="H83" s="16"/>
      <c r="I83" s="16"/>
    </row>
    <row r="84" spans="1:9" ht="14.25" customHeight="1">
      <c r="A84" s="168" t="s">
        <v>309</v>
      </c>
      <c r="B84" s="20"/>
      <c r="C84" s="20">
        <v>2115</v>
      </c>
      <c r="D84" s="20">
        <v>3496</v>
      </c>
      <c r="E84" s="16"/>
      <c r="F84" s="16"/>
      <c r="G84" s="16"/>
      <c r="H84" s="16"/>
      <c r="I84" s="16"/>
    </row>
    <row r="85" spans="1:9" ht="14.25" customHeight="1">
      <c r="A85" s="168" t="s">
        <v>310</v>
      </c>
      <c r="B85" s="20"/>
      <c r="C85" s="20">
        <v>23339</v>
      </c>
      <c r="D85" s="20">
        <v>23339</v>
      </c>
      <c r="E85" s="16"/>
      <c r="F85" s="16"/>
      <c r="G85" s="16"/>
      <c r="H85" s="16"/>
      <c r="I85" s="16"/>
    </row>
    <row r="86" spans="1:9" ht="14.25" customHeight="1">
      <c r="A86" s="168" t="s">
        <v>311</v>
      </c>
      <c r="B86" s="20"/>
      <c r="C86" s="20">
        <v>11693</v>
      </c>
      <c r="D86" s="20">
        <v>11693</v>
      </c>
      <c r="E86" s="16"/>
      <c r="F86" s="16"/>
      <c r="G86" s="16"/>
      <c r="H86" s="16"/>
      <c r="I86" s="16"/>
    </row>
    <row r="87" spans="1:9" ht="15" customHeight="1">
      <c r="A87" s="33" t="s">
        <v>100</v>
      </c>
      <c r="B87" s="20">
        <v>10683</v>
      </c>
      <c r="C87" s="34">
        <v>24514</v>
      </c>
      <c r="D87" s="34">
        <v>24514</v>
      </c>
      <c r="E87" s="16"/>
      <c r="F87" s="16"/>
      <c r="G87" s="16"/>
      <c r="H87" s="16"/>
      <c r="I87" s="16"/>
    </row>
    <row r="88" spans="1:9" ht="14.25" customHeight="1">
      <c r="A88" s="33" t="s">
        <v>101</v>
      </c>
      <c r="B88" s="20">
        <f>SUM(B89:B92)</f>
        <v>34098</v>
      </c>
      <c r="C88" s="34">
        <f>SUM(C89:C94)</f>
        <v>317964</v>
      </c>
      <c r="D88" s="34">
        <v>302714</v>
      </c>
      <c r="E88" s="16" t="s">
        <v>259</v>
      </c>
      <c r="F88" s="16"/>
      <c r="G88" s="16"/>
      <c r="H88" s="16"/>
      <c r="I88" s="16"/>
    </row>
    <row r="89" spans="1:9" ht="13.5" customHeight="1">
      <c r="A89" s="44" t="s">
        <v>175</v>
      </c>
      <c r="B89" s="20">
        <v>14643</v>
      </c>
      <c r="C89" s="20">
        <v>171224</v>
      </c>
      <c r="D89" s="20">
        <v>171224</v>
      </c>
      <c r="E89" s="16"/>
      <c r="F89" s="16"/>
      <c r="G89" s="16"/>
      <c r="H89" s="16"/>
      <c r="I89" s="16"/>
    </row>
    <row r="90" spans="1:9" ht="13.5" customHeight="1">
      <c r="A90" s="30" t="s">
        <v>102</v>
      </c>
      <c r="B90" s="20">
        <v>4455</v>
      </c>
      <c r="C90" s="20">
        <v>0</v>
      </c>
      <c r="D90" s="20">
        <v>0</v>
      </c>
      <c r="E90" s="16"/>
      <c r="F90" s="16"/>
      <c r="G90" s="16"/>
      <c r="H90" s="16"/>
      <c r="I90" s="16"/>
    </row>
    <row r="91" spans="1:9" ht="13.5" customHeight="1">
      <c r="A91" s="30" t="s">
        <v>103</v>
      </c>
      <c r="B91" s="20">
        <v>15000</v>
      </c>
      <c r="C91" s="20">
        <v>0</v>
      </c>
      <c r="D91" s="20">
        <v>0</v>
      </c>
      <c r="E91" s="16"/>
      <c r="F91" s="16"/>
      <c r="G91" s="16"/>
      <c r="H91" s="16"/>
      <c r="I91" s="16"/>
    </row>
    <row r="92" spans="1:9" ht="13.5" customHeight="1">
      <c r="A92" s="30" t="s">
        <v>104</v>
      </c>
      <c r="B92" s="20"/>
      <c r="C92" s="230">
        <v>10000</v>
      </c>
      <c r="D92" s="230">
        <v>8750</v>
      </c>
      <c r="E92" s="16">
        <v>17096</v>
      </c>
      <c r="F92" s="16"/>
      <c r="G92" s="16"/>
      <c r="H92" s="16"/>
      <c r="I92" s="16"/>
    </row>
    <row r="93" spans="1:9" ht="13.5" customHeight="1">
      <c r="A93" s="30" t="s">
        <v>192</v>
      </c>
      <c r="B93" s="20"/>
      <c r="C93" s="20">
        <v>66027</v>
      </c>
      <c r="D93" s="20">
        <v>51927</v>
      </c>
      <c r="E93" s="16">
        <v>7378</v>
      </c>
      <c r="F93" s="16"/>
      <c r="G93" s="16"/>
      <c r="H93" s="16"/>
      <c r="I93" s="16"/>
    </row>
    <row r="94" spans="1:9" ht="13.5" customHeight="1">
      <c r="A94" s="30" t="s">
        <v>265</v>
      </c>
      <c r="B94" s="20"/>
      <c r="C94" s="20">
        <v>70713</v>
      </c>
      <c r="D94" s="20">
        <v>70713</v>
      </c>
      <c r="E94" s="16"/>
      <c r="F94" s="16"/>
      <c r="G94" s="16"/>
      <c r="H94" s="16"/>
      <c r="I94" s="16"/>
    </row>
    <row r="95" spans="1:9" ht="16.5" customHeight="1">
      <c r="A95" s="40" t="s">
        <v>105</v>
      </c>
      <c r="B95" s="45">
        <f>SUM(B96:B98)</f>
        <v>0</v>
      </c>
      <c r="C95" s="45">
        <f>SUM(C96:C98)</f>
        <v>0</v>
      </c>
      <c r="D95" s="45">
        <f>SUM(D96:D98)</f>
        <v>0</v>
      </c>
      <c r="E95" s="16"/>
      <c r="F95" s="16"/>
      <c r="G95" s="16"/>
      <c r="H95" s="16"/>
      <c r="I95" s="16"/>
    </row>
    <row r="96" spans="1:9" ht="16.5" customHeight="1">
      <c r="A96" s="41" t="s">
        <v>106</v>
      </c>
      <c r="B96" s="45">
        <v>0</v>
      </c>
      <c r="C96" s="45">
        <v>0</v>
      </c>
      <c r="D96" s="45">
        <v>0</v>
      </c>
      <c r="E96" s="16"/>
      <c r="F96" s="16"/>
      <c r="G96" s="16"/>
      <c r="H96" s="16"/>
      <c r="I96" s="16"/>
    </row>
    <row r="97" spans="1:9" ht="14.25" customHeight="1">
      <c r="A97" s="46" t="s">
        <v>107</v>
      </c>
      <c r="B97" s="45"/>
      <c r="C97" s="45"/>
      <c r="D97" s="45"/>
      <c r="E97" s="16"/>
      <c r="F97" s="16"/>
      <c r="G97" s="16"/>
      <c r="H97" s="16"/>
      <c r="I97" s="16"/>
    </row>
    <row r="98" spans="1:9" ht="16.5" customHeight="1">
      <c r="A98" s="41" t="s">
        <v>41</v>
      </c>
      <c r="B98" s="45">
        <v>0</v>
      </c>
      <c r="C98" s="45">
        <v>0</v>
      </c>
      <c r="D98" s="45">
        <v>0</v>
      </c>
      <c r="E98" s="16"/>
      <c r="F98" s="16"/>
      <c r="G98" s="16"/>
      <c r="H98" s="16"/>
      <c r="I98" s="16"/>
    </row>
    <row r="99" spans="1:9" ht="16.5" customHeight="1">
      <c r="A99" s="41" t="s">
        <v>337</v>
      </c>
      <c r="B99" s="45"/>
      <c r="C99" s="229">
        <v>55485</v>
      </c>
      <c r="D99" s="229">
        <v>55485</v>
      </c>
      <c r="E99" s="16"/>
      <c r="F99" s="16"/>
      <c r="G99" s="16"/>
      <c r="H99" s="16"/>
      <c r="I99" s="16"/>
    </row>
    <row r="100" spans="1:9" ht="18.75" customHeight="1">
      <c r="A100" s="43" t="s">
        <v>108</v>
      </c>
      <c r="B100" s="14">
        <f>B71+B95</f>
        <v>766639</v>
      </c>
      <c r="C100" s="14">
        <f>C72+C81+C82+C87+C88+C99</f>
        <v>533822</v>
      </c>
      <c r="D100" s="14">
        <f>D72+D81+D82+D87+D88+D99</f>
        <v>519953</v>
      </c>
      <c r="E100" s="16" t="s">
        <v>261</v>
      </c>
      <c r="F100" s="16"/>
      <c r="G100" s="16"/>
      <c r="H100" s="16"/>
      <c r="I100" s="16"/>
    </row>
    <row r="101" spans="1:5" ht="13.5" customHeight="1">
      <c r="A101" s="2"/>
      <c r="B101" s="47"/>
      <c r="E101">
        <v>449386</v>
      </c>
    </row>
    <row r="102" spans="1:2" ht="13.5" customHeight="1">
      <c r="A102" s="48"/>
      <c r="B102" s="49" t="e">
        <f>B9-B100</f>
        <v>#REF!</v>
      </c>
    </row>
    <row r="103" spans="1:2" ht="13.5" customHeight="1">
      <c r="A103" s="2"/>
      <c r="B103" s="47"/>
    </row>
    <row r="104" spans="1:2" ht="13.5" customHeight="1">
      <c r="A104" s="2"/>
      <c r="B104" s="47"/>
    </row>
    <row r="105" spans="1:2" ht="13.5" customHeight="1">
      <c r="A105" s="2"/>
      <c r="B105" s="47"/>
    </row>
    <row r="106" spans="1:2" ht="13.5" customHeight="1">
      <c r="A106" s="2"/>
      <c r="B106" s="47"/>
    </row>
    <row r="107" spans="1:2" ht="13.5" customHeight="1">
      <c r="A107" s="2"/>
      <c r="B107" s="47"/>
    </row>
    <row r="108" spans="1:2" ht="13.5" customHeight="1">
      <c r="A108" s="2"/>
      <c r="B108" s="47"/>
    </row>
    <row r="109" spans="1:2" ht="13.5" customHeight="1">
      <c r="A109" s="2"/>
      <c r="B109" s="47"/>
    </row>
    <row r="110" spans="1:2" ht="12.75">
      <c r="A110" s="2"/>
      <c r="B110" s="47"/>
    </row>
    <row r="111" spans="1:2" ht="12.75">
      <c r="A111" s="2"/>
      <c r="B111" s="47"/>
    </row>
    <row r="112" spans="1:2" ht="12.75">
      <c r="A112" s="2"/>
      <c r="B112" s="47"/>
    </row>
    <row r="113" spans="1:2" ht="12.75">
      <c r="A113" s="2"/>
      <c r="B113" s="47"/>
    </row>
  </sheetData>
  <sheetProtection selectLockedCells="1" selectUnlockedCells="1"/>
  <mergeCells count="6">
    <mergeCell ref="A5:B5"/>
    <mergeCell ref="A6:B6"/>
    <mergeCell ref="A3:J3"/>
    <mergeCell ref="C7:D7"/>
    <mergeCell ref="A1:L1"/>
    <mergeCell ref="A2:L2"/>
  </mergeCells>
  <printOptions/>
  <pageMargins left="1.0236220472440944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3"/>
  <sheetViews>
    <sheetView view="pageBreakPreview" zoomScale="80" zoomScaleSheetLayoutView="80" zoomScalePageLayoutView="0" workbookViewId="0" topLeftCell="A1">
      <selection activeCell="N6" sqref="N6"/>
    </sheetView>
  </sheetViews>
  <sheetFormatPr defaultColWidth="9.00390625" defaultRowHeight="12.75"/>
  <cols>
    <col min="1" max="1" width="63.125" style="5" customWidth="1"/>
    <col min="2" max="2" width="14.75390625" style="5" customWidth="1"/>
    <col min="3" max="3" width="16.125" style="5" customWidth="1"/>
    <col min="4" max="4" width="0.2421875" style="0" customWidth="1"/>
    <col min="5" max="10" width="9.125" style="0" hidden="1" customWidth="1"/>
    <col min="11" max="11" width="0.2421875" style="0" customWidth="1"/>
    <col min="12" max="12" width="9.125" style="0" hidden="1" customWidth="1"/>
  </cols>
  <sheetData>
    <row r="2" spans="1:12" s="246" customFormat="1" ht="13.5" customHeight="1">
      <c r="A2" s="249" t="s">
        <v>408</v>
      </c>
      <c r="B2" s="249"/>
      <c r="C2" s="249"/>
      <c r="D2" s="249"/>
      <c r="E2" s="249"/>
      <c r="F2" s="249"/>
      <c r="G2" s="249"/>
      <c r="H2" s="249"/>
      <c r="I2" s="250"/>
      <c r="J2" s="250"/>
      <c r="K2" s="250"/>
      <c r="L2" s="250"/>
    </row>
    <row r="3" spans="1:12" s="246" customFormat="1" ht="12.75">
      <c r="A3" s="249" t="s">
        <v>398</v>
      </c>
      <c r="B3" s="249"/>
      <c r="C3" s="249"/>
      <c r="D3" s="249"/>
      <c r="E3" s="249"/>
      <c r="F3" s="249"/>
      <c r="G3" s="249"/>
      <c r="H3" s="249"/>
      <c r="I3" s="250"/>
      <c r="J3" s="250"/>
      <c r="K3" s="250"/>
      <c r="L3" s="250"/>
    </row>
    <row r="4" spans="1:10" s="9" customFormat="1" ht="12.75">
      <c r="A4" s="249"/>
      <c r="B4" s="249"/>
      <c r="C4" s="249"/>
      <c r="D4" s="249"/>
      <c r="E4" s="249"/>
      <c r="F4" s="249"/>
      <c r="G4" s="249"/>
      <c r="H4" s="249"/>
      <c r="I4" s="249"/>
      <c r="J4" s="249"/>
    </row>
    <row r="5" spans="1:3" ht="24.75" customHeight="1">
      <c r="A5" s="253" t="s">
        <v>187</v>
      </c>
      <c r="B5" s="254"/>
      <c r="C5" s="254"/>
    </row>
    <row r="6" spans="1:3" ht="44.25" customHeight="1">
      <c r="A6" s="253" t="s">
        <v>316</v>
      </c>
      <c r="B6" s="254"/>
      <c r="C6" s="254"/>
    </row>
    <row r="7" spans="1:3" ht="12.75">
      <c r="A7" s="241"/>
      <c r="B7" s="51"/>
      <c r="C7" s="51" t="s">
        <v>0</v>
      </c>
    </row>
    <row r="8" spans="1:5" ht="39" customHeight="1">
      <c r="A8" s="52" t="s">
        <v>109</v>
      </c>
      <c r="B8" s="242" t="s">
        <v>372</v>
      </c>
      <c r="C8" s="242" t="s">
        <v>371</v>
      </c>
      <c r="D8" s="92"/>
      <c r="E8" s="53"/>
    </row>
    <row r="9" spans="1:5" ht="16.5" customHeight="1">
      <c r="A9" s="13" t="s">
        <v>110</v>
      </c>
      <c r="B9" s="199">
        <v>21017</v>
      </c>
      <c r="C9" s="199">
        <v>21017</v>
      </c>
      <c r="D9" s="93"/>
      <c r="E9" s="54"/>
    </row>
    <row r="10" spans="1:5" ht="16.5" customHeight="1">
      <c r="A10" s="41" t="s">
        <v>111</v>
      </c>
      <c r="B10" s="200">
        <v>3168</v>
      </c>
      <c r="C10" s="200">
        <v>3168</v>
      </c>
      <c r="D10" s="94"/>
      <c r="E10" s="55"/>
    </row>
    <row r="11" spans="1:5" ht="13.5" customHeight="1">
      <c r="A11" s="19" t="s">
        <v>112</v>
      </c>
      <c r="B11" s="201"/>
      <c r="C11" s="201"/>
      <c r="D11" s="95"/>
      <c r="E11" s="55"/>
    </row>
    <row r="12" spans="1:5" ht="13.5" customHeight="1">
      <c r="A12" s="119" t="s">
        <v>113</v>
      </c>
      <c r="B12" s="202">
        <v>3168</v>
      </c>
      <c r="C12" s="202">
        <v>3168</v>
      </c>
      <c r="D12" s="96">
        <v>1636</v>
      </c>
      <c r="E12" s="56"/>
    </row>
    <row r="13" spans="1:5" ht="16.5" customHeight="1">
      <c r="A13" s="120" t="s">
        <v>114</v>
      </c>
      <c r="B13" s="199"/>
      <c r="C13" s="199"/>
      <c r="D13" s="97"/>
      <c r="E13" s="55"/>
    </row>
    <row r="14" spans="1:5" ht="13.5" customHeight="1">
      <c r="A14" s="30" t="s">
        <v>115</v>
      </c>
      <c r="B14" s="199"/>
      <c r="C14" s="199"/>
      <c r="D14" s="98"/>
      <c r="E14" s="55"/>
    </row>
    <row r="15" spans="1:5" ht="13.5" customHeight="1">
      <c r="A15" s="30" t="s">
        <v>116</v>
      </c>
      <c r="B15" s="199"/>
      <c r="C15" s="199"/>
      <c r="D15" s="98"/>
      <c r="E15" s="56"/>
    </row>
    <row r="16" spans="1:5" ht="13.5" customHeight="1">
      <c r="A16" s="30" t="s">
        <v>117</v>
      </c>
      <c r="B16" s="203"/>
      <c r="C16" s="203"/>
      <c r="D16" s="98"/>
      <c r="E16" s="56"/>
    </row>
    <row r="17" spans="1:5" ht="13.5" customHeight="1">
      <c r="A17" s="30" t="s">
        <v>118</v>
      </c>
      <c r="B17" s="199"/>
      <c r="C17" s="199"/>
      <c r="D17" s="98"/>
      <c r="E17" s="56"/>
    </row>
    <row r="18" spans="1:5" ht="13.5" customHeight="1">
      <c r="A18" s="30" t="s">
        <v>119</v>
      </c>
      <c r="B18" s="199"/>
      <c r="C18" s="199"/>
      <c r="D18" s="98"/>
      <c r="E18" s="56"/>
    </row>
    <row r="19" spans="1:5" ht="16.5" customHeight="1">
      <c r="A19" s="120" t="s">
        <v>120</v>
      </c>
      <c r="B19" s="199">
        <v>17849</v>
      </c>
      <c r="C19" s="199">
        <v>17849</v>
      </c>
      <c r="D19" s="97"/>
      <c r="E19" s="55"/>
    </row>
    <row r="20" spans="1:5" ht="13.5" customHeight="1">
      <c r="A20" s="30" t="s">
        <v>121</v>
      </c>
      <c r="B20" s="204"/>
      <c r="C20" s="204"/>
      <c r="D20" s="98"/>
      <c r="E20" s="56"/>
    </row>
    <row r="21" spans="1:5" ht="13.5" customHeight="1">
      <c r="A21" s="30" t="s">
        <v>122</v>
      </c>
      <c r="B21" s="204"/>
      <c r="C21" s="204"/>
      <c r="D21" s="98"/>
      <c r="E21" s="56"/>
    </row>
    <row r="22" spans="1:5" ht="14.25" customHeight="1">
      <c r="A22" s="30" t="s">
        <v>123</v>
      </c>
      <c r="B22" s="204">
        <v>17849</v>
      </c>
      <c r="C22" s="204">
        <v>17849</v>
      </c>
      <c r="D22" s="98"/>
      <c r="E22" s="56"/>
    </row>
    <row r="23" spans="1:5" ht="16.5" customHeight="1">
      <c r="A23" s="40" t="s">
        <v>12</v>
      </c>
      <c r="B23" s="200"/>
      <c r="C23" s="200"/>
      <c r="D23" s="99"/>
      <c r="E23" s="55"/>
    </row>
    <row r="24" spans="1:5" ht="16.5" customHeight="1">
      <c r="A24" s="41" t="s">
        <v>13</v>
      </c>
      <c r="B24" s="200"/>
      <c r="C24" s="200"/>
      <c r="D24" s="94"/>
      <c r="E24" s="55"/>
    </row>
    <row r="25" spans="1:5" ht="16.5" customHeight="1">
      <c r="A25" s="19" t="s">
        <v>124</v>
      </c>
      <c r="B25" s="201"/>
      <c r="C25" s="201"/>
      <c r="D25" s="95"/>
      <c r="E25" s="55"/>
    </row>
    <row r="26" spans="1:5" ht="16.5" customHeight="1">
      <c r="A26" s="30" t="s">
        <v>125</v>
      </c>
      <c r="B26" s="204"/>
      <c r="C26" s="204"/>
      <c r="D26" s="98"/>
      <c r="E26" s="55"/>
    </row>
    <row r="27" spans="1:5" ht="16.5" customHeight="1">
      <c r="A27" s="41" t="s">
        <v>20</v>
      </c>
      <c r="B27" s="200"/>
      <c r="C27" s="200"/>
      <c r="D27" s="94"/>
      <c r="E27" s="55"/>
    </row>
    <row r="28" spans="1:5" ht="16.5" customHeight="1">
      <c r="A28" s="43" t="s">
        <v>126</v>
      </c>
      <c r="B28" s="199">
        <v>21017</v>
      </c>
      <c r="C28" s="199">
        <v>21017</v>
      </c>
      <c r="D28" s="100"/>
      <c r="E28" s="55"/>
    </row>
    <row r="29" spans="1:5" ht="16.5" customHeight="1">
      <c r="A29" s="13" t="s">
        <v>127</v>
      </c>
      <c r="B29" s="199"/>
      <c r="C29" s="199"/>
      <c r="D29" s="101"/>
      <c r="E29" s="55"/>
    </row>
    <row r="30" spans="1:5" ht="16.5" customHeight="1">
      <c r="A30" s="41" t="s">
        <v>128</v>
      </c>
      <c r="B30" s="199">
        <v>10419</v>
      </c>
      <c r="C30" s="199">
        <v>24679</v>
      </c>
      <c r="D30" s="94"/>
      <c r="E30" s="55"/>
    </row>
    <row r="31" spans="1:5" ht="16.5" customHeight="1">
      <c r="A31" s="121" t="s">
        <v>129</v>
      </c>
      <c r="B31" s="199">
        <v>10419</v>
      </c>
      <c r="C31" s="199">
        <v>24679</v>
      </c>
      <c r="D31" s="102"/>
      <c r="E31" s="55"/>
    </row>
    <row r="32" spans="1:5" ht="13.5" customHeight="1">
      <c r="A32" s="122" t="s">
        <v>130</v>
      </c>
      <c r="B32" s="199"/>
      <c r="C32" s="199"/>
      <c r="D32" s="103"/>
      <c r="E32" s="55"/>
    </row>
    <row r="33" spans="1:5" ht="13.5" customHeight="1">
      <c r="A33" s="123" t="s">
        <v>131</v>
      </c>
      <c r="B33" s="199">
        <v>3168</v>
      </c>
      <c r="C33" s="199">
        <v>3168</v>
      </c>
      <c r="D33" s="104"/>
      <c r="E33" s="55"/>
    </row>
    <row r="34" spans="1:8" ht="13.5" customHeight="1">
      <c r="A34" s="122" t="s">
        <v>132</v>
      </c>
      <c r="B34" s="199">
        <v>7251</v>
      </c>
      <c r="C34" s="199">
        <v>21511</v>
      </c>
      <c r="D34" s="103"/>
      <c r="E34" s="55"/>
      <c r="G34" s="57"/>
      <c r="H34" s="57"/>
    </row>
    <row r="35" spans="1:3" ht="13.5" customHeight="1">
      <c r="A35" s="121" t="s">
        <v>133</v>
      </c>
      <c r="B35" s="243"/>
      <c r="C35" s="243"/>
    </row>
    <row r="36" spans="1:3" ht="13.5" customHeight="1">
      <c r="A36" s="124" t="s">
        <v>134</v>
      </c>
      <c r="B36" s="243"/>
      <c r="C36" s="243"/>
    </row>
    <row r="37" spans="1:3" ht="13.5" customHeight="1">
      <c r="A37" s="124" t="s">
        <v>135</v>
      </c>
      <c r="B37" s="243"/>
      <c r="C37" s="243"/>
    </row>
    <row r="38" spans="1:3" ht="13.5" customHeight="1">
      <c r="A38" s="124"/>
      <c r="B38" s="243"/>
      <c r="C38" s="243"/>
    </row>
    <row r="39" spans="1:3" ht="13.5" customHeight="1">
      <c r="A39" s="41" t="s">
        <v>136</v>
      </c>
      <c r="B39" s="159">
        <v>1000</v>
      </c>
      <c r="C39" s="159">
        <v>3800</v>
      </c>
    </row>
    <row r="40" spans="1:3" ht="13.5" customHeight="1">
      <c r="A40" s="121" t="s">
        <v>137</v>
      </c>
      <c r="B40" s="243"/>
      <c r="C40" s="243"/>
    </row>
    <row r="41" spans="1:3" ht="13.5" customHeight="1">
      <c r="A41" s="21" t="s">
        <v>227</v>
      </c>
      <c r="B41" s="243"/>
      <c r="C41" s="243"/>
    </row>
    <row r="42" spans="1:3" ht="13.5" customHeight="1">
      <c r="A42" s="21" t="s">
        <v>254</v>
      </c>
      <c r="B42" s="243"/>
      <c r="C42" s="243"/>
    </row>
    <row r="43" spans="1:3" ht="15.75" customHeight="1">
      <c r="A43" s="151" t="s">
        <v>262</v>
      </c>
      <c r="B43" s="243"/>
      <c r="C43" s="243"/>
    </row>
    <row r="44" spans="1:3" ht="13.5" customHeight="1">
      <c r="A44" s="126" t="s">
        <v>315</v>
      </c>
      <c r="B44" s="243">
        <v>1000</v>
      </c>
      <c r="C44" s="243">
        <v>3800</v>
      </c>
    </row>
    <row r="45" spans="1:3" ht="13.5" customHeight="1">
      <c r="A45" s="121" t="s">
        <v>186</v>
      </c>
      <c r="B45" s="125">
        <v>0</v>
      </c>
      <c r="C45" s="125">
        <v>0</v>
      </c>
    </row>
    <row r="46" spans="1:3" ht="13.5" customHeight="1">
      <c r="A46" s="41" t="s">
        <v>138</v>
      </c>
      <c r="B46" s="125">
        <v>0</v>
      </c>
      <c r="C46" s="125">
        <v>0</v>
      </c>
    </row>
    <row r="47" spans="1:3" ht="13.5" customHeight="1">
      <c r="A47" s="121" t="s">
        <v>139</v>
      </c>
      <c r="B47" s="125">
        <v>0</v>
      </c>
      <c r="C47" s="125">
        <v>0</v>
      </c>
    </row>
    <row r="48" spans="1:3" ht="13.5" customHeight="1">
      <c r="A48" s="121" t="s">
        <v>140</v>
      </c>
      <c r="B48" s="125">
        <v>0</v>
      </c>
      <c r="C48" s="125">
        <v>0</v>
      </c>
    </row>
    <row r="49" spans="1:3" ht="13.5" customHeight="1">
      <c r="A49" s="127"/>
      <c r="B49" s="243"/>
      <c r="C49" s="243"/>
    </row>
    <row r="50" spans="1:3" ht="13.5" customHeight="1">
      <c r="A50" s="127"/>
      <c r="B50" s="243"/>
      <c r="C50" s="243"/>
    </row>
    <row r="51" spans="1:3" ht="13.5" customHeight="1">
      <c r="A51" s="128"/>
      <c r="B51" s="243"/>
      <c r="C51" s="243"/>
    </row>
    <row r="52" spans="1:3" ht="13.5" customHeight="1">
      <c r="A52" s="40" t="s">
        <v>38</v>
      </c>
      <c r="B52" s="125">
        <v>0</v>
      </c>
      <c r="C52" s="125">
        <v>0</v>
      </c>
    </row>
    <row r="53" spans="1:3" ht="13.5" customHeight="1">
      <c r="A53" s="41" t="s">
        <v>106</v>
      </c>
      <c r="B53" s="125">
        <v>0</v>
      </c>
      <c r="C53" s="125">
        <v>0</v>
      </c>
    </row>
    <row r="54" spans="1:3" ht="13.5" customHeight="1">
      <c r="A54" s="46" t="s">
        <v>141</v>
      </c>
      <c r="B54" s="243"/>
      <c r="C54" s="243"/>
    </row>
    <row r="55" spans="1:3" ht="13.5" customHeight="1">
      <c r="A55" s="41" t="s">
        <v>41</v>
      </c>
      <c r="B55" s="125">
        <v>0</v>
      </c>
      <c r="C55" s="125">
        <v>0</v>
      </c>
    </row>
    <row r="56" spans="1:3" ht="13.5" customHeight="1">
      <c r="A56" s="43" t="s">
        <v>142</v>
      </c>
      <c r="B56" s="159">
        <v>11419</v>
      </c>
      <c r="C56" s="159">
        <f>SUM(C31+C39)</f>
        <v>28479</v>
      </c>
    </row>
    <row r="57" spans="1:5" ht="13.5" customHeight="1">
      <c r="A57" s="197"/>
      <c r="B57" s="198"/>
      <c r="C57" s="198"/>
      <c r="D57" s="102"/>
      <c r="E57" s="55"/>
    </row>
    <row r="58" spans="1:5" ht="13.5" customHeight="1">
      <c r="A58" s="66"/>
      <c r="B58" s="174"/>
      <c r="C58" s="174"/>
      <c r="D58" s="169"/>
      <c r="E58" s="170"/>
    </row>
    <row r="59" spans="1:5" s="59" customFormat="1" ht="13.5" customHeight="1">
      <c r="A59" s="173"/>
      <c r="B59" s="174"/>
      <c r="C59" s="174"/>
      <c r="D59" s="175"/>
      <c r="E59" s="50"/>
    </row>
    <row r="60" spans="1:5" s="59" customFormat="1" ht="13.5" customHeight="1">
      <c r="A60" s="173"/>
      <c r="B60" s="174"/>
      <c r="C60" s="174"/>
      <c r="D60" s="175"/>
      <c r="E60" s="50"/>
    </row>
    <row r="61" spans="1:5" s="59" customFormat="1" ht="16.5" customHeight="1">
      <c r="A61" s="173"/>
      <c r="B61" s="176"/>
      <c r="C61" s="176"/>
      <c r="D61" s="177"/>
      <c r="E61" s="49"/>
    </row>
    <row r="62" spans="1:5" s="59" customFormat="1" ht="16.5" customHeight="1">
      <c r="A62" s="61"/>
      <c r="B62" s="176"/>
      <c r="C62" s="178"/>
      <c r="D62" s="179"/>
      <c r="E62" s="49"/>
    </row>
    <row r="63" spans="2:5" s="61" customFormat="1" ht="13.5" customHeight="1">
      <c r="B63" s="180"/>
      <c r="C63" s="181"/>
      <c r="D63" s="182"/>
      <c r="E63" s="50"/>
    </row>
    <row r="64" spans="2:8" s="5" customFormat="1" ht="13.5" customHeight="1">
      <c r="B64" s="181"/>
      <c r="C64" s="181"/>
      <c r="D64" s="171"/>
      <c r="E64" s="172"/>
      <c r="H64" s="61"/>
    </row>
    <row r="65" spans="2:7" s="5" customFormat="1" ht="13.5" customHeight="1">
      <c r="B65" s="183"/>
      <c r="C65" s="183"/>
      <c r="D65" s="105"/>
      <c r="E65" s="60"/>
      <c r="G65" s="61"/>
    </row>
    <row r="66" spans="2:7" s="5" customFormat="1" ht="13.5" customHeight="1">
      <c r="B66" s="183"/>
      <c r="C66" s="183"/>
      <c r="D66" s="105"/>
      <c r="E66" s="60"/>
      <c r="G66" s="61"/>
    </row>
    <row r="67" spans="2:7" s="5" customFormat="1" ht="13.5" customHeight="1">
      <c r="B67" s="178"/>
      <c r="C67" s="178"/>
      <c r="D67" s="102"/>
      <c r="E67" s="62"/>
      <c r="G67" s="61"/>
    </row>
    <row r="68" spans="2:5" s="5" customFormat="1" ht="13.5" customHeight="1">
      <c r="B68" s="176"/>
      <c r="C68" s="176"/>
      <c r="D68" s="94"/>
      <c r="E68" s="55"/>
    </row>
    <row r="69" spans="2:5" s="5" customFormat="1" ht="13.5" customHeight="1">
      <c r="B69" s="178"/>
      <c r="C69" s="178"/>
      <c r="D69" s="102"/>
      <c r="E69" s="56"/>
    </row>
    <row r="70" spans="2:5" s="5" customFormat="1" ht="13.5" customHeight="1">
      <c r="B70" s="178"/>
      <c r="C70" s="178"/>
      <c r="D70" s="102"/>
      <c r="E70" s="55"/>
    </row>
    <row r="71" spans="2:5" ht="13.5" customHeight="1">
      <c r="B71" s="184"/>
      <c r="C71" s="184"/>
      <c r="D71" s="115"/>
      <c r="E71" s="4"/>
    </row>
    <row r="72" spans="2:5" ht="13.5" customHeight="1">
      <c r="B72" s="184"/>
      <c r="C72" s="184"/>
      <c r="D72" s="115"/>
      <c r="E72" s="4"/>
    </row>
    <row r="73" spans="2:5" ht="13.5" customHeight="1">
      <c r="B73" s="185"/>
      <c r="C73" s="185"/>
      <c r="D73" s="116"/>
      <c r="E73" s="4"/>
    </row>
    <row r="74" spans="2:5" ht="16.5" customHeight="1">
      <c r="B74" s="176"/>
      <c r="C74" s="176"/>
      <c r="D74" s="117"/>
      <c r="E74" s="63"/>
    </row>
    <row r="75" spans="2:5" ht="13.5" customHeight="1">
      <c r="B75" s="176"/>
      <c r="C75" s="176"/>
      <c r="D75" s="94"/>
      <c r="E75" s="58"/>
    </row>
    <row r="76" spans="2:5" ht="13.5" customHeight="1">
      <c r="B76" s="186"/>
      <c r="C76" s="186"/>
      <c r="D76" s="106"/>
      <c r="E76" s="58"/>
    </row>
    <row r="77" spans="2:5" ht="13.5" customHeight="1">
      <c r="B77" s="176"/>
      <c r="C77" s="176"/>
      <c r="D77" s="94"/>
      <c r="E77" s="58"/>
    </row>
    <row r="78" spans="2:5" ht="18" customHeight="1">
      <c r="B78" s="187"/>
      <c r="C78" s="188"/>
      <c r="D78" s="107"/>
      <c r="E78" s="64"/>
    </row>
    <row r="79" spans="2:5" ht="12.75">
      <c r="B79" s="189"/>
      <c r="C79" s="189"/>
      <c r="D79" s="2"/>
      <c r="E79" s="65"/>
    </row>
    <row r="80" spans="2:5" ht="12.75">
      <c r="B80" s="66"/>
      <c r="C80" s="66"/>
      <c r="D80" s="66"/>
      <c r="E80" s="67"/>
    </row>
    <row r="81" spans="2:5" ht="12.75">
      <c r="B81" s="173"/>
      <c r="C81" s="173"/>
      <c r="D81" s="68"/>
      <c r="E81" s="67"/>
    </row>
    <row r="82" spans="2:5" ht="12.75">
      <c r="B82" s="173"/>
      <c r="C82" s="173"/>
      <c r="D82" s="68"/>
      <c r="E82" s="67"/>
    </row>
    <row r="83" spans="2:5" ht="12.75">
      <c r="B83" s="173"/>
      <c r="C83" s="173"/>
      <c r="D83" s="68"/>
      <c r="E83" s="67"/>
    </row>
  </sheetData>
  <sheetProtection selectLockedCells="1" selectUnlockedCells="1"/>
  <mergeCells count="5">
    <mergeCell ref="A5:C5"/>
    <mergeCell ref="A6:C6"/>
    <mergeCell ref="A4:J4"/>
    <mergeCell ref="A2:L2"/>
    <mergeCell ref="A3:L3"/>
  </mergeCells>
  <printOptions/>
  <pageMargins left="0.7874015748031497" right="0" top="0.15748031496062992" bottom="0.15748031496062992" header="0.5118110236220472" footer="0.5118110236220472"/>
  <pageSetup horizontalDpi="300" verticalDpi="3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I8" sqref="I8:J25"/>
    </sheetView>
  </sheetViews>
  <sheetFormatPr defaultColWidth="0" defaultRowHeight="12.75"/>
  <cols>
    <col min="1" max="1" width="4.125" style="0" customWidth="1"/>
    <col min="2" max="2" width="47.625" style="0" customWidth="1"/>
    <col min="3" max="8" width="9.125" style="0" hidden="1" customWidth="1"/>
    <col min="9" max="219" width="9.125" style="0" customWidth="1"/>
    <col min="220" max="16384" width="0" style="0" hidden="1" customWidth="1"/>
  </cols>
  <sheetData>
    <row r="1" spans="1:12" s="246" customFormat="1" ht="13.5" customHeight="1">
      <c r="A1" s="249" t="s">
        <v>409</v>
      </c>
      <c r="B1" s="249"/>
      <c r="C1" s="249"/>
      <c r="D1" s="249"/>
      <c r="E1" s="249"/>
      <c r="F1" s="249"/>
      <c r="G1" s="249"/>
      <c r="H1" s="249"/>
      <c r="I1" s="250"/>
      <c r="J1" s="250"/>
      <c r="K1" s="250"/>
      <c r="L1" s="250"/>
    </row>
    <row r="2" spans="1:12" s="246" customFormat="1" ht="12.75">
      <c r="A2" s="249" t="s">
        <v>401</v>
      </c>
      <c r="B2" s="249"/>
      <c r="C2" s="249"/>
      <c r="D2" s="249"/>
      <c r="E2" s="249"/>
      <c r="F2" s="249"/>
      <c r="G2" s="249"/>
      <c r="H2" s="249"/>
      <c r="I2" s="250"/>
      <c r="J2" s="250"/>
      <c r="K2" s="250"/>
      <c r="L2" s="250"/>
    </row>
    <row r="3" spans="1:8" ht="15.75" customHeight="1">
      <c r="A3" s="249"/>
      <c r="B3" s="249"/>
      <c r="C3" s="249"/>
      <c r="D3" s="249"/>
      <c r="E3" s="249"/>
      <c r="F3" s="249"/>
      <c r="G3" s="249"/>
      <c r="H3" s="249"/>
    </row>
    <row r="4" ht="15.75">
      <c r="B4" s="236" t="s">
        <v>188</v>
      </c>
    </row>
    <row r="5" ht="15.75">
      <c r="B5" s="235" t="s">
        <v>272</v>
      </c>
    </row>
    <row r="6" ht="12.75">
      <c r="B6" s="69"/>
    </row>
    <row r="7" spans="1:10" ht="16.5" customHeight="1">
      <c r="A7" s="255" t="s">
        <v>0</v>
      </c>
      <c r="B7" s="256"/>
      <c r="C7" s="256"/>
      <c r="D7" s="256"/>
      <c r="E7" s="256"/>
      <c r="F7" s="256"/>
      <c r="G7" s="256"/>
      <c r="H7" s="256"/>
      <c r="I7" s="256"/>
      <c r="J7" s="256"/>
    </row>
    <row r="8" spans="1:10" ht="51" customHeight="1">
      <c r="A8" s="153"/>
      <c r="B8" s="155" t="s">
        <v>143</v>
      </c>
      <c r="C8" s="156" t="s">
        <v>268</v>
      </c>
      <c r="D8" s="156" t="s">
        <v>269</v>
      </c>
      <c r="E8" s="130"/>
      <c r="F8" s="130"/>
      <c r="G8" s="130"/>
      <c r="H8" s="130"/>
      <c r="I8" s="156" t="s">
        <v>372</v>
      </c>
      <c r="J8" s="156" t="s">
        <v>371</v>
      </c>
    </row>
    <row r="9" spans="1:10" ht="12.75">
      <c r="A9" s="154">
        <v>1</v>
      </c>
      <c r="B9" s="118" t="s">
        <v>318</v>
      </c>
      <c r="C9" s="158"/>
      <c r="D9" s="158"/>
      <c r="E9" s="158"/>
      <c r="F9" s="158"/>
      <c r="G9" s="158"/>
      <c r="H9" s="158"/>
      <c r="I9" s="129">
        <v>6550</v>
      </c>
      <c r="J9" s="129">
        <v>6650</v>
      </c>
    </row>
    <row r="10" spans="1:10" ht="12.75">
      <c r="A10" s="154"/>
      <c r="B10" s="118" t="s">
        <v>319</v>
      </c>
      <c r="C10" s="158"/>
      <c r="D10" s="158"/>
      <c r="E10" s="158"/>
      <c r="F10" s="158"/>
      <c r="G10" s="158"/>
      <c r="H10" s="158"/>
      <c r="I10" s="129">
        <v>1900</v>
      </c>
      <c r="J10" s="129">
        <v>1900</v>
      </c>
    </row>
    <row r="11" spans="1:10" ht="12.75">
      <c r="A11" s="154"/>
      <c r="B11" s="118" t="s">
        <v>320</v>
      </c>
      <c r="C11" s="158"/>
      <c r="D11" s="158"/>
      <c r="E11" s="158"/>
      <c r="F11" s="158"/>
      <c r="G11" s="158"/>
      <c r="H11" s="158"/>
      <c r="I11" s="129">
        <v>350</v>
      </c>
      <c r="J11" s="129">
        <v>350</v>
      </c>
    </row>
    <row r="12" spans="1:10" ht="12.75">
      <c r="A12" s="154"/>
      <c r="B12" s="118" t="s">
        <v>321</v>
      </c>
      <c r="C12" s="158"/>
      <c r="D12" s="158"/>
      <c r="E12" s="158"/>
      <c r="F12" s="158"/>
      <c r="G12" s="158"/>
      <c r="H12" s="158"/>
      <c r="I12" s="129">
        <v>2200</v>
      </c>
      <c r="J12" s="129">
        <v>2200</v>
      </c>
    </row>
    <row r="13" spans="1:10" ht="12.75">
      <c r="A13" s="154"/>
      <c r="B13" s="118" t="s">
        <v>322</v>
      </c>
      <c r="C13" s="158"/>
      <c r="D13" s="158"/>
      <c r="E13" s="158"/>
      <c r="F13" s="158"/>
      <c r="G13" s="158"/>
      <c r="H13" s="158"/>
      <c r="I13" s="129">
        <v>350</v>
      </c>
      <c r="J13" s="129">
        <v>350</v>
      </c>
    </row>
    <row r="14" spans="1:10" ht="12.75">
      <c r="A14" s="154"/>
      <c r="B14" s="118" t="s">
        <v>323</v>
      </c>
      <c r="C14" s="158"/>
      <c r="D14" s="158"/>
      <c r="E14" s="158"/>
      <c r="F14" s="158"/>
      <c r="G14" s="158"/>
      <c r="H14" s="158"/>
      <c r="I14" s="129">
        <v>350</v>
      </c>
      <c r="J14" s="129">
        <v>350</v>
      </c>
    </row>
    <row r="15" spans="1:10" ht="12.75">
      <c r="A15" s="154"/>
      <c r="B15" s="118" t="s">
        <v>324</v>
      </c>
      <c r="C15" s="158"/>
      <c r="D15" s="158"/>
      <c r="E15" s="158"/>
      <c r="F15" s="158"/>
      <c r="G15" s="158"/>
      <c r="H15" s="158"/>
      <c r="I15" s="129">
        <v>350</v>
      </c>
      <c r="J15" s="129">
        <v>350</v>
      </c>
    </row>
    <row r="16" spans="1:10" ht="12.75">
      <c r="A16" s="154"/>
      <c r="B16" s="118" t="s">
        <v>325</v>
      </c>
      <c r="C16" s="158"/>
      <c r="D16" s="158"/>
      <c r="E16" s="158"/>
      <c r="F16" s="158"/>
      <c r="G16" s="158"/>
      <c r="H16" s="158"/>
      <c r="I16" s="129">
        <v>350</v>
      </c>
      <c r="J16" s="129">
        <v>350</v>
      </c>
    </row>
    <row r="17" spans="1:10" ht="12.75">
      <c r="A17" s="154"/>
      <c r="B17" s="118" t="s">
        <v>326</v>
      </c>
      <c r="C17" s="158"/>
      <c r="D17" s="158"/>
      <c r="E17" s="158"/>
      <c r="F17" s="158"/>
      <c r="G17" s="158"/>
      <c r="H17" s="158"/>
      <c r="I17" s="129">
        <v>350</v>
      </c>
      <c r="J17" s="129">
        <v>350</v>
      </c>
    </row>
    <row r="18" spans="1:10" ht="12.75">
      <c r="A18" s="154"/>
      <c r="B18" s="118" t="s">
        <v>327</v>
      </c>
      <c r="C18" s="158"/>
      <c r="D18" s="158"/>
      <c r="E18" s="158"/>
      <c r="F18" s="158"/>
      <c r="G18" s="158"/>
      <c r="H18" s="158"/>
      <c r="I18" s="129">
        <v>350</v>
      </c>
      <c r="J18" s="129">
        <v>350</v>
      </c>
    </row>
    <row r="19" spans="1:10" ht="12.75">
      <c r="A19" s="154"/>
      <c r="B19" s="118" t="s">
        <v>373</v>
      </c>
      <c r="C19" s="158"/>
      <c r="D19" s="158"/>
      <c r="E19" s="158"/>
      <c r="F19" s="158"/>
      <c r="G19" s="158"/>
      <c r="H19" s="158"/>
      <c r="I19" s="129"/>
      <c r="J19" s="129">
        <v>50</v>
      </c>
    </row>
    <row r="20" spans="1:10" ht="12.75">
      <c r="A20" s="154"/>
      <c r="B20" s="118" t="s">
        <v>374</v>
      </c>
      <c r="C20" s="158"/>
      <c r="D20" s="158"/>
      <c r="E20" s="158"/>
      <c r="F20" s="158"/>
      <c r="G20" s="158"/>
      <c r="H20" s="158"/>
      <c r="I20" s="129"/>
      <c r="J20" s="129">
        <v>50</v>
      </c>
    </row>
    <row r="21" spans="1:10" ht="12.75">
      <c r="A21" s="153">
        <v>2</v>
      </c>
      <c r="B21" s="157" t="s">
        <v>189</v>
      </c>
      <c r="C21" s="158"/>
      <c r="D21" s="158"/>
      <c r="E21" s="158"/>
      <c r="F21" s="158"/>
      <c r="G21" s="158"/>
      <c r="H21" s="158"/>
      <c r="I21" s="129">
        <v>162434</v>
      </c>
      <c r="J21" s="129">
        <v>162434</v>
      </c>
    </row>
    <row r="22" spans="1:10" ht="12.75">
      <c r="A22" s="153">
        <v>3</v>
      </c>
      <c r="B22" s="157" t="s">
        <v>190</v>
      </c>
      <c r="C22" s="158"/>
      <c r="D22" s="158"/>
      <c r="E22" s="158"/>
      <c r="F22" s="158"/>
      <c r="G22" s="158"/>
      <c r="H22" s="158"/>
      <c r="I22" s="129">
        <v>1970</v>
      </c>
      <c r="J22" s="129">
        <v>1970</v>
      </c>
    </row>
    <row r="23" spans="1:10" ht="12.75">
      <c r="A23" s="153">
        <v>4</v>
      </c>
      <c r="B23" s="157" t="s">
        <v>297</v>
      </c>
      <c r="C23" s="158"/>
      <c r="D23" s="158"/>
      <c r="E23" s="158"/>
      <c r="F23" s="158"/>
      <c r="G23" s="158"/>
      <c r="H23" s="158"/>
      <c r="I23" s="129">
        <v>270</v>
      </c>
      <c r="J23" s="129">
        <v>270</v>
      </c>
    </row>
    <row r="24" spans="1:10" ht="12.75">
      <c r="A24" s="153"/>
      <c r="B24" s="157" t="s">
        <v>296</v>
      </c>
      <c r="C24" s="224"/>
      <c r="D24" s="158"/>
      <c r="E24" s="158"/>
      <c r="F24" s="158"/>
      <c r="G24" s="158"/>
      <c r="H24" s="158"/>
      <c r="I24" s="129">
        <v>0</v>
      </c>
      <c r="J24" s="129">
        <v>0</v>
      </c>
    </row>
    <row r="25" spans="1:10" ht="16.5" customHeight="1">
      <c r="A25" s="232">
        <v>4</v>
      </c>
      <c r="B25" s="233" t="s">
        <v>144</v>
      </c>
      <c r="C25" s="234">
        <f aca="true" t="shared" si="0" ref="C25:H25">SUM(C9+C21+C22)</f>
        <v>0</v>
      </c>
      <c r="D25" s="234">
        <f t="shared" si="0"/>
        <v>0</v>
      </c>
      <c r="E25" s="234">
        <f t="shared" si="0"/>
        <v>0</v>
      </c>
      <c r="F25" s="234">
        <f t="shared" si="0"/>
        <v>0</v>
      </c>
      <c r="G25" s="234">
        <f t="shared" si="0"/>
        <v>0</v>
      </c>
      <c r="H25" s="234">
        <f t="shared" si="0"/>
        <v>0</v>
      </c>
      <c r="I25" s="234">
        <f>SUM(I9+I21+I22+I23)</f>
        <v>171224</v>
      </c>
      <c r="J25" s="234">
        <f>SUM(J9+J21+J22+J23)</f>
        <v>171324</v>
      </c>
    </row>
    <row r="26" ht="12.75">
      <c r="J26" s="231"/>
    </row>
  </sheetData>
  <sheetProtection selectLockedCells="1" selectUnlockedCells="1"/>
  <mergeCells count="4">
    <mergeCell ref="A3:H3"/>
    <mergeCell ref="A7:J7"/>
    <mergeCell ref="A1:L1"/>
    <mergeCell ref="A2:L2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16.875" style="1" customWidth="1"/>
    <col min="4" max="4" width="11.00390625" style="1" customWidth="1"/>
    <col min="5" max="6" width="8.25390625" style="1" customWidth="1"/>
    <col min="7" max="7" width="10.375" style="1" customWidth="1"/>
    <col min="8" max="8" width="8.125" style="1" customWidth="1"/>
    <col min="9" max="9" width="9.125" style="1" customWidth="1"/>
    <col min="10" max="10" width="7.875" style="1" customWidth="1"/>
    <col min="11" max="11" width="10.125" style="1" customWidth="1"/>
    <col min="12" max="12" width="7.75390625" style="1" customWidth="1"/>
    <col min="13" max="13" width="6.375" style="1" customWidth="1"/>
    <col min="14" max="14" width="9.25390625" style="1" customWidth="1"/>
    <col min="15" max="15" width="8.375" style="1" customWidth="1"/>
    <col min="16" max="16" width="6.125" style="1" customWidth="1"/>
    <col min="17" max="17" width="9.875" style="1" customWidth="1"/>
    <col min="18" max="16384" width="9.125" style="1" customWidth="1"/>
  </cols>
  <sheetData>
    <row r="1" spans="1:12" s="246" customFormat="1" ht="18.75" customHeight="1">
      <c r="A1" s="249" t="s">
        <v>410</v>
      </c>
      <c r="B1" s="249"/>
      <c r="C1" s="249"/>
      <c r="D1" s="249"/>
      <c r="E1" s="249"/>
      <c r="F1" s="249"/>
      <c r="G1" s="249"/>
      <c r="H1" s="249"/>
      <c r="I1" s="250"/>
      <c r="J1" s="250"/>
      <c r="K1" s="250"/>
      <c r="L1" s="250"/>
    </row>
    <row r="2" spans="1:12" s="246" customFormat="1" ht="12.75">
      <c r="A2" s="249" t="s">
        <v>402</v>
      </c>
      <c r="B2" s="249"/>
      <c r="C2" s="249"/>
      <c r="D2" s="249"/>
      <c r="E2" s="249"/>
      <c r="F2" s="249"/>
      <c r="G2" s="249"/>
      <c r="H2" s="249"/>
      <c r="I2" s="250"/>
      <c r="J2" s="250"/>
      <c r="K2" s="250"/>
      <c r="L2" s="250"/>
    </row>
    <row r="3" spans="1:13" ht="10.5" customHeight="1">
      <c r="A3" s="266" t="s">
        <v>294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ht="12" thickBo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</row>
    <row r="5" spans="1:17" ht="13.5" thickBot="1">
      <c r="A5" s="269" t="s">
        <v>193</v>
      </c>
      <c r="B5" s="76"/>
      <c r="C5" s="76"/>
      <c r="D5" s="260"/>
      <c r="E5" s="261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8"/>
    </row>
    <row r="6" spans="1:17" ht="24" customHeight="1" thickBot="1">
      <c r="A6" s="270"/>
      <c r="B6" s="77" t="s">
        <v>194</v>
      </c>
      <c r="C6" s="77" t="s">
        <v>196</v>
      </c>
      <c r="D6" s="260" t="s">
        <v>145</v>
      </c>
      <c r="E6" s="261"/>
      <c r="F6" s="260" t="s">
        <v>197</v>
      </c>
      <c r="G6" s="261"/>
      <c r="H6" s="260" t="s">
        <v>376</v>
      </c>
      <c r="I6" s="261"/>
      <c r="J6" s="260" t="s">
        <v>225</v>
      </c>
      <c r="K6" s="261"/>
      <c r="L6" s="257" t="s">
        <v>377</v>
      </c>
      <c r="M6" s="258"/>
      <c r="N6" s="260" t="s">
        <v>378</v>
      </c>
      <c r="O6" s="261"/>
      <c r="P6" s="260" t="s">
        <v>379</v>
      </c>
      <c r="Q6" s="261"/>
    </row>
    <row r="7" spans="1:17" ht="57.75" customHeight="1" thickBot="1">
      <c r="A7" s="270"/>
      <c r="B7" s="77" t="s">
        <v>195</v>
      </c>
      <c r="C7" s="78"/>
      <c r="D7" s="77" t="s">
        <v>295</v>
      </c>
      <c r="E7" s="164" t="s">
        <v>375</v>
      </c>
      <c r="F7" s="161" t="s">
        <v>295</v>
      </c>
      <c r="G7" s="164" t="s">
        <v>375</v>
      </c>
      <c r="H7" s="161" t="s">
        <v>295</v>
      </c>
      <c r="I7" s="164" t="s">
        <v>375</v>
      </c>
      <c r="J7" s="161" t="s">
        <v>295</v>
      </c>
      <c r="K7" s="164" t="s">
        <v>375</v>
      </c>
      <c r="L7" s="161" t="s">
        <v>295</v>
      </c>
      <c r="M7" s="164" t="s">
        <v>375</v>
      </c>
      <c r="N7" s="161" t="s">
        <v>295</v>
      </c>
      <c r="O7" s="164" t="s">
        <v>375</v>
      </c>
      <c r="P7" s="161" t="s">
        <v>295</v>
      </c>
      <c r="Q7" s="162" t="s">
        <v>375</v>
      </c>
    </row>
    <row r="8" spans="1:17" ht="12" customHeight="1" hidden="1" thickBot="1">
      <c r="A8" s="271"/>
      <c r="B8" s="79"/>
      <c r="C8" s="79"/>
      <c r="D8" s="80"/>
      <c r="E8" s="80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5"/>
    </row>
    <row r="9" spans="1:17" ht="24" customHeight="1" thickBot="1" thickTop="1">
      <c r="A9" s="81" t="s">
        <v>146</v>
      </c>
      <c r="B9" s="81">
        <v>11130</v>
      </c>
      <c r="C9" s="81" t="s">
        <v>198</v>
      </c>
      <c r="D9" s="113">
        <f aca="true" t="shared" si="0" ref="D9:E33">F9+H9+J9+N9+P9</f>
        <v>36265</v>
      </c>
      <c r="E9" s="113">
        <f t="shared" si="0"/>
        <v>37696</v>
      </c>
      <c r="F9" s="89">
        <v>13947</v>
      </c>
      <c r="G9" s="89">
        <v>13947</v>
      </c>
      <c r="H9" s="83">
        <v>3183</v>
      </c>
      <c r="I9" s="83">
        <v>3183</v>
      </c>
      <c r="J9" s="111">
        <v>10395</v>
      </c>
      <c r="K9" s="244">
        <v>11776</v>
      </c>
      <c r="L9" s="83"/>
      <c r="M9" s="83"/>
      <c r="N9" s="83">
        <v>8740</v>
      </c>
      <c r="O9" s="244">
        <v>8790</v>
      </c>
      <c r="P9" s="83"/>
      <c r="Q9" s="112"/>
    </row>
    <row r="10" spans="1:17" ht="24" customHeight="1" thickBot="1">
      <c r="A10" s="84" t="s">
        <v>147</v>
      </c>
      <c r="B10" s="85">
        <v>13320</v>
      </c>
      <c r="C10" s="85" t="s">
        <v>199</v>
      </c>
      <c r="D10" s="113">
        <f t="shared" si="0"/>
        <v>305</v>
      </c>
      <c r="E10" s="113">
        <f t="shared" si="0"/>
        <v>305</v>
      </c>
      <c r="F10" s="83"/>
      <c r="G10" s="83"/>
      <c r="H10" s="83"/>
      <c r="I10" s="83"/>
      <c r="J10" s="83">
        <v>305</v>
      </c>
      <c r="K10" s="83">
        <v>305</v>
      </c>
      <c r="L10" s="83"/>
      <c r="M10" s="83"/>
      <c r="N10" s="83"/>
      <c r="O10" s="244"/>
      <c r="P10" s="83"/>
      <c r="Q10" s="89"/>
    </row>
    <row r="11" spans="1:17" ht="24" customHeight="1" thickBot="1">
      <c r="A11" s="84" t="s">
        <v>148</v>
      </c>
      <c r="B11" s="85">
        <v>11350</v>
      </c>
      <c r="C11" s="85" t="s">
        <v>200</v>
      </c>
      <c r="D11" s="113">
        <f t="shared" si="0"/>
        <v>2215</v>
      </c>
      <c r="E11" s="113">
        <f t="shared" si="0"/>
        <v>2215</v>
      </c>
      <c r="F11" s="83"/>
      <c r="G11" s="83"/>
      <c r="H11" s="83"/>
      <c r="I11" s="83"/>
      <c r="J11" s="83">
        <v>2215</v>
      </c>
      <c r="K11" s="83">
        <v>2215</v>
      </c>
      <c r="L11" s="83"/>
      <c r="M11" s="83"/>
      <c r="N11" s="83"/>
      <c r="O11" s="244"/>
      <c r="P11" s="83"/>
      <c r="Q11" s="83"/>
    </row>
    <row r="12" spans="1:17" ht="24" customHeight="1" thickBot="1">
      <c r="A12" s="84" t="s">
        <v>149</v>
      </c>
      <c r="B12" s="85">
        <v>32020</v>
      </c>
      <c r="C12" s="85" t="s">
        <v>201</v>
      </c>
      <c r="D12" s="113">
        <f t="shared" si="0"/>
        <v>127</v>
      </c>
      <c r="E12" s="113">
        <f t="shared" si="0"/>
        <v>127</v>
      </c>
      <c r="F12" s="83"/>
      <c r="G12" s="83"/>
      <c r="H12" s="83"/>
      <c r="I12" s="83"/>
      <c r="J12" s="83">
        <v>127</v>
      </c>
      <c r="K12" s="83">
        <v>127</v>
      </c>
      <c r="L12" s="83"/>
      <c r="M12" s="83"/>
      <c r="N12" s="83"/>
      <c r="O12" s="244"/>
      <c r="P12" s="83"/>
      <c r="Q12" s="83"/>
    </row>
    <row r="13" spans="1:17" ht="24" customHeight="1" thickBot="1">
      <c r="A13" s="84" t="s">
        <v>150</v>
      </c>
      <c r="B13" s="85">
        <v>41231</v>
      </c>
      <c r="C13" s="85" t="s">
        <v>179</v>
      </c>
      <c r="D13" s="113">
        <f t="shared" si="0"/>
        <v>54299</v>
      </c>
      <c r="E13" s="113">
        <f t="shared" si="0"/>
        <v>54299</v>
      </c>
      <c r="F13" s="83">
        <v>37926</v>
      </c>
      <c r="G13" s="83">
        <v>37926</v>
      </c>
      <c r="H13" s="83">
        <v>4308</v>
      </c>
      <c r="I13" s="83">
        <v>4308</v>
      </c>
      <c r="J13" s="111">
        <v>12065</v>
      </c>
      <c r="K13" s="111">
        <v>12065</v>
      </c>
      <c r="L13" s="83"/>
      <c r="M13" s="83"/>
      <c r="N13" s="83"/>
      <c r="O13" s="244"/>
      <c r="P13" s="83"/>
      <c r="Q13" s="83"/>
    </row>
    <row r="14" spans="1:17" ht="24" customHeight="1" thickBot="1">
      <c r="A14" s="84" t="s">
        <v>151</v>
      </c>
      <c r="B14" s="85">
        <v>45160</v>
      </c>
      <c r="C14" s="85" t="s">
        <v>202</v>
      </c>
      <c r="D14" s="113">
        <f t="shared" si="0"/>
        <v>25</v>
      </c>
      <c r="E14" s="113">
        <f t="shared" si="0"/>
        <v>25</v>
      </c>
      <c r="F14" s="83"/>
      <c r="G14" s="83"/>
      <c r="H14" s="83"/>
      <c r="I14" s="83"/>
      <c r="J14" s="83">
        <v>25</v>
      </c>
      <c r="K14" s="83">
        <v>25</v>
      </c>
      <c r="L14" s="83"/>
      <c r="M14" s="83"/>
      <c r="N14" s="83"/>
      <c r="O14" s="244"/>
      <c r="P14" s="83"/>
      <c r="Q14" s="83"/>
    </row>
    <row r="15" spans="1:17" ht="24" customHeight="1" thickBot="1">
      <c r="A15" s="84" t="s">
        <v>152</v>
      </c>
      <c r="B15" s="85">
        <v>51040</v>
      </c>
      <c r="C15" s="85" t="s">
        <v>203</v>
      </c>
      <c r="D15" s="113">
        <f t="shared" si="0"/>
        <v>0</v>
      </c>
      <c r="E15" s="113">
        <f t="shared" si="0"/>
        <v>0</v>
      </c>
      <c r="F15" s="83"/>
      <c r="G15" s="83"/>
      <c r="H15" s="83"/>
      <c r="I15" s="83"/>
      <c r="J15" s="83"/>
      <c r="K15" s="83"/>
      <c r="L15" s="83"/>
      <c r="M15" s="83"/>
      <c r="N15" s="83"/>
      <c r="O15" s="244"/>
      <c r="P15" s="83"/>
      <c r="Q15" s="83"/>
    </row>
    <row r="16" spans="1:17" ht="24" customHeight="1" thickBot="1">
      <c r="A16" s="84" t="s">
        <v>153</v>
      </c>
      <c r="B16" s="85">
        <v>52020</v>
      </c>
      <c r="C16" s="85" t="s">
        <v>185</v>
      </c>
      <c r="D16" s="113">
        <f t="shared" si="0"/>
        <v>0</v>
      </c>
      <c r="E16" s="113">
        <f t="shared" si="0"/>
        <v>0</v>
      </c>
      <c r="F16" s="83"/>
      <c r="G16" s="83"/>
      <c r="H16" s="83"/>
      <c r="I16" s="83"/>
      <c r="J16" s="83"/>
      <c r="K16" s="83"/>
      <c r="L16" s="83"/>
      <c r="M16" s="83"/>
      <c r="N16" s="83"/>
      <c r="O16" s="244"/>
      <c r="P16" s="83"/>
      <c r="Q16" s="83"/>
    </row>
    <row r="17" spans="1:17" ht="24" customHeight="1" thickBot="1">
      <c r="A17" s="84" t="s">
        <v>154</v>
      </c>
      <c r="B17" s="85">
        <v>63020</v>
      </c>
      <c r="C17" s="85" t="s">
        <v>204</v>
      </c>
      <c r="D17" s="113">
        <f t="shared" si="0"/>
        <v>848</v>
      </c>
      <c r="E17" s="113">
        <f t="shared" si="0"/>
        <v>848</v>
      </c>
      <c r="F17" s="83"/>
      <c r="G17" s="83"/>
      <c r="H17" s="83"/>
      <c r="I17" s="83"/>
      <c r="J17" s="83">
        <v>848</v>
      </c>
      <c r="K17" s="83">
        <v>848</v>
      </c>
      <c r="L17" s="83"/>
      <c r="M17" s="83"/>
      <c r="N17" s="83"/>
      <c r="O17" s="244"/>
      <c r="P17" s="83"/>
      <c r="Q17" s="83"/>
    </row>
    <row r="18" spans="1:17" ht="24" customHeight="1" thickBot="1">
      <c r="A18" s="84" t="s">
        <v>155</v>
      </c>
      <c r="B18" s="85">
        <v>64010</v>
      </c>
      <c r="C18" s="85" t="s">
        <v>171</v>
      </c>
      <c r="D18" s="113">
        <f t="shared" si="0"/>
        <v>6250</v>
      </c>
      <c r="E18" s="113">
        <f t="shared" si="0"/>
        <v>6250</v>
      </c>
      <c r="F18" s="83"/>
      <c r="G18" s="83"/>
      <c r="H18" s="83"/>
      <c r="I18" s="83"/>
      <c r="J18" s="83">
        <v>6250</v>
      </c>
      <c r="K18" s="83">
        <v>6250</v>
      </c>
      <c r="L18" s="83"/>
      <c r="M18" s="83"/>
      <c r="N18" s="83"/>
      <c r="O18" s="244"/>
      <c r="P18" s="83"/>
      <c r="Q18" s="83"/>
    </row>
    <row r="19" spans="1:17" ht="24" customHeight="1" thickBot="1">
      <c r="A19" s="84" t="s">
        <v>156</v>
      </c>
      <c r="B19" s="85">
        <v>66010</v>
      </c>
      <c r="C19" s="85" t="s">
        <v>205</v>
      </c>
      <c r="D19" s="113">
        <f t="shared" si="0"/>
        <v>2159</v>
      </c>
      <c r="E19" s="113">
        <f t="shared" si="0"/>
        <v>2159</v>
      </c>
      <c r="F19" s="83"/>
      <c r="G19" s="83"/>
      <c r="H19" s="83"/>
      <c r="I19" s="83"/>
      <c r="J19" s="83">
        <v>2159</v>
      </c>
      <c r="K19" s="83">
        <v>2159</v>
      </c>
      <c r="L19" s="83"/>
      <c r="M19" s="83"/>
      <c r="N19" s="83"/>
      <c r="O19" s="244"/>
      <c r="P19" s="83"/>
      <c r="Q19" s="83"/>
    </row>
    <row r="20" spans="1:17" ht="41.25" customHeight="1" thickBot="1">
      <c r="A20" s="84" t="s">
        <v>157</v>
      </c>
      <c r="B20" s="85">
        <v>66020</v>
      </c>
      <c r="C20" s="85" t="s">
        <v>206</v>
      </c>
      <c r="D20" s="113">
        <f t="shared" si="0"/>
        <v>24073</v>
      </c>
      <c r="E20" s="113">
        <f t="shared" si="0"/>
        <v>24073</v>
      </c>
      <c r="F20" s="83">
        <v>11427</v>
      </c>
      <c r="G20" s="83">
        <v>11427</v>
      </c>
      <c r="H20" s="83">
        <v>2500</v>
      </c>
      <c r="I20" s="83">
        <v>2500</v>
      </c>
      <c r="J20" s="83">
        <v>10146</v>
      </c>
      <c r="K20" s="83">
        <v>10146</v>
      </c>
      <c r="L20" s="83"/>
      <c r="M20" s="83"/>
      <c r="N20" s="83"/>
      <c r="O20" s="244"/>
      <c r="P20" s="83"/>
      <c r="Q20" s="83"/>
    </row>
    <row r="21" spans="1:17" ht="24" customHeight="1" thickBot="1">
      <c r="A21" s="84" t="s">
        <v>158</v>
      </c>
      <c r="B21" s="85">
        <v>72111</v>
      </c>
      <c r="C21" s="85" t="s">
        <v>207</v>
      </c>
      <c r="D21" s="113">
        <f t="shared" si="0"/>
        <v>516</v>
      </c>
      <c r="E21" s="113">
        <f t="shared" si="0"/>
        <v>516</v>
      </c>
      <c r="F21" s="83"/>
      <c r="G21" s="83"/>
      <c r="H21" s="83"/>
      <c r="I21" s="83"/>
      <c r="J21" s="83">
        <v>516</v>
      </c>
      <c r="K21" s="83">
        <v>516</v>
      </c>
      <c r="L21" s="83"/>
      <c r="M21" s="83"/>
      <c r="N21" s="83"/>
      <c r="O21" s="244"/>
      <c r="P21" s="83"/>
      <c r="Q21" s="83"/>
    </row>
    <row r="22" spans="1:17" ht="24" customHeight="1" thickBot="1">
      <c r="A22" s="84">
        <v>374</v>
      </c>
      <c r="B22" s="85">
        <v>72311</v>
      </c>
      <c r="C22" s="85" t="s">
        <v>208</v>
      </c>
      <c r="D22" s="113">
        <f t="shared" si="0"/>
        <v>349</v>
      </c>
      <c r="E22" s="113">
        <f t="shared" si="0"/>
        <v>349</v>
      </c>
      <c r="F22" s="83"/>
      <c r="G22" s="83"/>
      <c r="H22" s="83"/>
      <c r="I22" s="83"/>
      <c r="J22" s="83">
        <v>349</v>
      </c>
      <c r="K22" s="83">
        <v>349</v>
      </c>
      <c r="L22" s="83"/>
      <c r="M22" s="83"/>
      <c r="N22" s="83"/>
      <c r="O22" s="244"/>
      <c r="P22" s="83"/>
      <c r="Q22" s="83"/>
    </row>
    <row r="23" spans="1:17" ht="24" customHeight="1" thickBot="1">
      <c r="A23" s="84" t="s">
        <v>160</v>
      </c>
      <c r="B23" s="85">
        <v>74031</v>
      </c>
      <c r="C23" s="85" t="s">
        <v>209</v>
      </c>
      <c r="D23" s="113">
        <f t="shared" si="0"/>
        <v>425</v>
      </c>
      <c r="E23" s="113">
        <f t="shared" si="0"/>
        <v>425</v>
      </c>
      <c r="F23" s="83"/>
      <c r="G23" s="83"/>
      <c r="H23" s="83"/>
      <c r="I23" s="83"/>
      <c r="J23" s="83">
        <v>425</v>
      </c>
      <c r="K23" s="83">
        <v>425</v>
      </c>
      <c r="L23" s="83"/>
      <c r="M23" s="83"/>
      <c r="N23" s="83"/>
      <c r="O23" s="244"/>
      <c r="P23" s="83"/>
      <c r="Q23" s="83"/>
    </row>
    <row r="24" spans="1:17" ht="24" customHeight="1" thickBot="1">
      <c r="A24" s="84" t="s">
        <v>161</v>
      </c>
      <c r="B24" s="85">
        <v>76062</v>
      </c>
      <c r="C24" s="85" t="s">
        <v>210</v>
      </c>
      <c r="D24" s="113">
        <f t="shared" si="0"/>
        <v>0</v>
      </c>
      <c r="E24" s="113">
        <f t="shared" si="0"/>
        <v>0</v>
      </c>
      <c r="F24" s="83"/>
      <c r="G24" s="83"/>
      <c r="H24" s="83"/>
      <c r="I24" s="83"/>
      <c r="J24" s="83"/>
      <c r="K24" s="83"/>
      <c r="L24" s="83"/>
      <c r="M24" s="83"/>
      <c r="N24" s="83"/>
      <c r="O24" s="244"/>
      <c r="P24" s="83"/>
      <c r="Q24" s="83"/>
    </row>
    <row r="25" spans="1:17" ht="24" customHeight="1" thickBot="1">
      <c r="A25" s="84" t="s">
        <v>162</v>
      </c>
      <c r="B25" s="85">
        <v>81030</v>
      </c>
      <c r="C25" s="85" t="s">
        <v>211</v>
      </c>
      <c r="D25" s="113">
        <f t="shared" si="0"/>
        <v>349</v>
      </c>
      <c r="E25" s="113">
        <f t="shared" si="0"/>
        <v>349</v>
      </c>
      <c r="F25" s="83"/>
      <c r="G25" s="83"/>
      <c r="H25" s="83"/>
      <c r="I25" s="83"/>
      <c r="J25" s="83">
        <v>349</v>
      </c>
      <c r="K25" s="83">
        <v>349</v>
      </c>
      <c r="L25" s="83"/>
      <c r="M25" s="83"/>
      <c r="N25" s="83"/>
      <c r="O25" s="244"/>
      <c r="P25" s="83"/>
      <c r="Q25" s="83"/>
    </row>
    <row r="26" spans="1:17" ht="24" customHeight="1" thickBot="1">
      <c r="A26" s="84" t="s">
        <v>163</v>
      </c>
      <c r="B26" s="85">
        <v>82042</v>
      </c>
      <c r="C26" s="85" t="s">
        <v>212</v>
      </c>
      <c r="D26" s="113">
        <f t="shared" si="0"/>
        <v>6841</v>
      </c>
      <c r="E26" s="113">
        <f t="shared" si="0"/>
        <v>6841</v>
      </c>
      <c r="F26" s="89">
        <v>2994</v>
      </c>
      <c r="G26" s="89">
        <v>2994</v>
      </c>
      <c r="H26" s="83">
        <v>659</v>
      </c>
      <c r="I26" s="83">
        <v>659</v>
      </c>
      <c r="J26" s="83">
        <v>3188</v>
      </c>
      <c r="K26" s="83">
        <v>3188</v>
      </c>
      <c r="L26" s="83"/>
      <c r="M26" s="83"/>
      <c r="N26" s="83"/>
      <c r="O26" s="244"/>
      <c r="P26" s="83"/>
      <c r="Q26" s="83"/>
    </row>
    <row r="27" spans="1:17" ht="24" customHeight="1" thickBot="1">
      <c r="A27" s="84" t="s">
        <v>164</v>
      </c>
      <c r="B27" s="85">
        <v>82092</v>
      </c>
      <c r="C27" s="85" t="s">
        <v>213</v>
      </c>
      <c r="D27" s="113">
        <f t="shared" si="0"/>
        <v>7108</v>
      </c>
      <c r="E27" s="113">
        <f t="shared" si="0"/>
        <v>7108</v>
      </c>
      <c r="F27" s="89">
        <v>2994</v>
      </c>
      <c r="G27" s="89">
        <v>2994</v>
      </c>
      <c r="H27" s="83">
        <v>659</v>
      </c>
      <c r="I27" s="83">
        <v>659</v>
      </c>
      <c r="J27" s="83">
        <v>3455</v>
      </c>
      <c r="K27" s="83">
        <v>3455</v>
      </c>
      <c r="L27" s="83"/>
      <c r="M27" s="83"/>
      <c r="N27" s="83"/>
      <c r="O27" s="244"/>
      <c r="P27" s="83"/>
      <c r="Q27" s="83"/>
    </row>
    <row r="28" spans="1:17" ht="24" customHeight="1" thickBot="1">
      <c r="A28" s="84" t="s">
        <v>165</v>
      </c>
      <c r="B28" s="85">
        <v>96015</v>
      </c>
      <c r="C28" s="85" t="s">
        <v>214</v>
      </c>
      <c r="D28" s="113">
        <f t="shared" si="0"/>
        <v>125211</v>
      </c>
      <c r="E28" s="113">
        <f t="shared" si="0"/>
        <v>125211</v>
      </c>
      <c r="F28" s="89"/>
      <c r="G28" s="89"/>
      <c r="H28" s="83"/>
      <c r="I28" s="83"/>
      <c r="J28" s="83"/>
      <c r="K28" s="83"/>
      <c r="L28" s="83"/>
      <c r="M28" s="83"/>
      <c r="N28" s="83">
        <v>125211</v>
      </c>
      <c r="O28" s="244">
        <v>125211</v>
      </c>
      <c r="P28" s="83"/>
      <c r="Q28" s="83"/>
    </row>
    <row r="29" spans="1:17" ht="24" customHeight="1" thickBot="1">
      <c r="A29" s="84" t="s">
        <v>166</v>
      </c>
      <c r="B29" s="85">
        <v>102030</v>
      </c>
      <c r="C29" s="85" t="s">
        <v>215</v>
      </c>
      <c r="D29" s="113">
        <f t="shared" si="0"/>
        <v>635</v>
      </c>
      <c r="E29" s="113">
        <f t="shared" si="0"/>
        <v>635</v>
      </c>
      <c r="F29" s="83"/>
      <c r="G29" s="83"/>
      <c r="H29" s="83"/>
      <c r="I29" s="83"/>
      <c r="J29" s="83">
        <v>635</v>
      </c>
      <c r="K29" s="83">
        <v>635</v>
      </c>
      <c r="L29" s="83"/>
      <c r="M29" s="83"/>
      <c r="N29" s="83"/>
      <c r="O29" s="244"/>
      <c r="P29" s="83"/>
      <c r="Q29" s="83"/>
    </row>
    <row r="30" spans="1:17" ht="24" customHeight="1" thickBot="1">
      <c r="A30" s="84" t="s">
        <v>167</v>
      </c>
      <c r="B30" s="85">
        <v>104042</v>
      </c>
      <c r="C30" s="85" t="s">
        <v>216</v>
      </c>
      <c r="D30" s="113">
        <f t="shared" si="0"/>
        <v>39033</v>
      </c>
      <c r="E30" s="113">
        <f t="shared" si="0"/>
        <v>39033</v>
      </c>
      <c r="F30" s="83"/>
      <c r="G30" s="83"/>
      <c r="H30" s="83"/>
      <c r="I30" s="83"/>
      <c r="J30" s="83">
        <v>1810</v>
      </c>
      <c r="K30" s="83">
        <v>1810</v>
      </c>
      <c r="L30" s="83"/>
      <c r="M30" s="83"/>
      <c r="N30" s="83">
        <v>37223</v>
      </c>
      <c r="O30" s="244">
        <v>37223</v>
      </c>
      <c r="P30" s="83"/>
      <c r="Q30" s="83"/>
    </row>
    <row r="31" spans="1:17" ht="24" customHeight="1" thickBot="1">
      <c r="A31" s="84" t="s">
        <v>168</v>
      </c>
      <c r="B31" s="85">
        <v>104051</v>
      </c>
      <c r="C31" s="85" t="s">
        <v>217</v>
      </c>
      <c r="D31" s="113">
        <f t="shared" si="0"/>
        <v>0</v>
      </c>
      <c r="E31" s="113">
        <f t="shared" si="0"/>
        <v>0</v>
      </c>
      <c r="F31" s="83"/>
      <c r="G31" s="83"/>
      <c r="H31" s="83"/>
      <c r="I31" s="83"/>
      <c r="J31" s="83"/>
      <c r="K31" s="83"/>
      <c r="L31" s="83"/>
      <c r="M31" s="83"/>
      <c r="N31" s="83"/>
      <c r="O31" s="244"/>
      <c r="P31" s="83"/>
      <c r="Q31" s="83"/>
    </row>
    <row r="32" spans="1:17" ht="24" customHeight="1" thickBot="1">
      <c r="A32" s="84" t="s">
        <v>169</v>
      </c>
      <c r="B32" s="85">
        <v>107060</v>
      </c>
      <c r="C32" s="85" t="s">
        <v>218</v>
      </c>
      <c r="D32" s="113">
        <f t="shared" si="0"/>
        <v>0</v>
      </c>
      <c r="E32" s="113">
        <f t="shared" si="0"/>
        <v>0</v>
      </c>
      <c r="F32" s="83"/>
      <c r="G32" s="83"/>
      <c r="H32" s="83"/>
      <c r="I32" s="83"/>
      <c r="J32" s="83"/>
      <c r="K32" s="83"/>
      <c r="L32" s="83">
        <v>24514</v>
      </c>
      <c r="M32" s="244">
        <v>24514</v>
      </c>
      <c r="N32" s="83"/>
      <c r="O32" s="244"/>
      <c r="P32" s="83"/>
      <c r="Q32" s="83"/>
    </row>
    <row r="33" spans="1:17" ht="24" customHeight="1" thickBot="1">
      <c r="A33" s="86" t="s">
        <v>170</v>
      </c>
      <c r="B33" s="87"/>
      <c r="C33" s="87" t="s">
        <v>219</v>
      </c>
      <c r="D33" s="113">
        <f t="shared" si="0"/>
        <v>307033</v>
      </c>
      <c r="E33" s="113">
        <f t="shared" si="0"/>
        <v>308464</v>
      </c>
      <c r="F33" s="82">
        <f aca="true" t="shared" si="1" ref="F33:K33">SUM(F9:F32)</f>
        <v>69288</v>
      </c>
      <c r="G33" s="82">
        <f>SUM(G9:G32)</f>
        <v>69288</v>
      </c>
      <c r="H33" s="82">
        <f t="shared" si="1"/>
        <v>11309</v>
      </c>
      <c r="I33" s="82">
        <f>SUM(I9:I32)</f>
        <v>11309</v>
      </c>
      <c r="J33" s="82">
        <f t="shared" si="1"/>
        <v>55262</v>
      </c>
      <c r="K33" s="82">
        <f t="shared" si="1"/>
        <v>56643</v>
      </c>
      <c r="L33" s="82">
        <f>SUM(L9:L32)</f>
        <v>24514</v>
      </c>
      <c r="M33" s="82">
        <f>SUM(M9:M32)</f>
        <v>24514</v>
      </c>
      <c r="N33" s="82">
        <f>SUM(N9:N32)</f>
        <v>171174</v>
      </c>
      <c r="O33" s="245">
        <f>SUM(O9:O32)</f>
        <v>171224</v>
      </c>
      <c r="P33" s="110"/>
      <c r="Q33" s="114"/>
    </row>
    <row r="34" ht="12" thickBot="1">
      <c r="A34" s="88"/>
    </row>
    <row r="35" spans="1:17" ht="12" thickBot="1">
      <c r="A35" s="272" t="s">
        <v>193</v>
      </c>
      <c r="B35" s="76"/>
      <c r="C35" s="76"/>
      <c r="D35" s="259" t="s">
        <v>255</v>
      </c>
      <c r="E35" s="259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8"/>
    </row>
    <row r="36" spans="1:17" ht="21.75" thickBot="1">
      <c r="A36" s="273"/>
      <c r="B36" s="77" t="s">
        <v>220</v>
      </c>
      <c r="C36" s="77" t="s">
        <v>221</v>
      </c>
      <c r="D36" s="259"/>
      <c r="E36" s="259"/>
      <c r="F36" s="259" t="s">
        <v>399</v>
      </c>
      <c r="G36" s="259"/>
      <c r="H36" s="262" t="s">
        <v>400</v>
      </c>
      <c r="I36" s="263"/>
      <c r="J36" s="259"/>
      <c r="K36" s="259"/>
      <c r="L36" s="259"/>
      <c r="M36" s="259"/>
      <c r="N36" s="259"/>
      <c r="O36" s="259"/>
      <c r="P36" s="90"/>
      <c r="Q36" s="90"/>
    </row>
    <row r="37" spans="1:17" ht="45.75" thickBot="1">
      <c r="A37" s="273"/>
      <c r="B37" s="78"/>
      <c r="C37" s="78"/>
      <c r="D37" s="90" t="s">
        <v>295</v>
      </c>
      <c r="E37" s="164" t="s">
        <v>375</v>
      </c>
      <c r="F37" s="90" t="s">
        <v>295</v>
      </c>
      <c r="G37" s="164" t="s">
        <v>375</v>
      </c>
      <c r="H37" s="90" t="s">
        <v>295</v>
      </c>
      <c r="I37" s="164" t="s">
        <v>375</v>
      </c>
      <c r="J37" s="160" t="s">
        <v>295</v>
      </c>
      <c r="K37" s="164" t="s">
        <v>375</v>
      </c>
      <c r="L37" s="90" t="s">
        <v>295</v>
      </c>
      <c r="M37" s="164" t="s">
        <v>375</v>
      </c>
      <c r="N37" s="90" t="s">
        <v>295</v>
      </c>
      <c r="O37" s="164" t="s">
        <v>375</v>
      </c>
      <c r="P37" s="90"/>
      <c r="Q37" s="109"/>
    </row>
    <row r="38" spans="1:17" ht="12" thickBot="1">
      <c r="A38" s="274"/>
      <c r="B38" s="79"/>
      <c r="C38" s="79"/>
      <c r="D38" s="163"/>
      <c r="E38" s="163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8"/>
    </row>
    <row r="39" spans="1:17" ht="27.75" customHeight="1" thickBot="1">
      <c r="A39" s="84" t="s">
        <v>146</v>
      </c>
      <c r="B39" s="85">
        <v>11130</v>
      </c>
      <c r="C39" s="85" t="s">
        <v>198</v>
      </c>
      <c r="D39" s="82">
        <v>5246</v>
      </c>
      <c r="E39" s="245">
        <v>5246</v>
      </c>
      <c r="F39" s="83">
        <v>5246</v>
      </c>
      <c r="G39" s="244">
        <v>5246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0" spans="1:17" ht="21" customHeight="1" thickBot="1">
      <c r="A40" s="84" t="s">
        <v>147</v>
      </c>
      <c r="B40" s="85">
        <v>13320</v>
      </c>
      <c r="C40" s="85" t="s">
        <v>199</v>
      </c>
      <c r="D40" s="82"/>
      <c r="E40" s="245"/>
      <c r="F40" s="83"/>
      <c r="G40" s="244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1:17" ht="21" customHeight="1" thickBot="1">
      <c r="A41" s="84" t="s">
        <v>148</v>
      </c>
      <c r="B41" s="85">
        <v>11350</v>
      </c>
      <c r="C41" s="85" t="s">
        <v>200</v>
      </c>
      <c r="D41" s="82"/>
      <c r="E41" s="245"/>
      <c r="F41" s="83"/>
      <c r="G41" s="244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spans="1:17" ht="21" customHeight="1" thickBot="1">
      <c r="A42" s="84" t="s">
        <v>149</v>
      </c>
      <c r="B42" s="85">
        <v>32020</v>
      </c>
      <c r="C42" s="85" t="s">
        <v>201</v>
      </c>
      <c r="D42" s="82"/>
      <c r="E42" s="245"/>
      <c r="F42" s="83"/>
      <c r="G42" s="244"/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spans="1:17" ht="21" customHeight="1" thickBot="1">
      <c r="A43" s="84" t="s">
        <v>150</v>
      </c>
      <c r="B43" s="85">
        <v>413231</v>
      </c>
      <c r="C43" s="85" t="s">
        <v>179</v>
      </c>
      <c r="D43" s="82">
        <v>3168</v>
      </c>
      <c r="E43" s="245">
        <v>3168</v>
      </c>
      <c r="F43" s="83">
        <v>3168</v>
      </c>
      <c r="G43" s="244">
        <v>3168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1:17" ht="21" customHeight="1" thickBot="1">
      <c r="A44" s="84" t="s">
        <v>151</v>
      </c>
      <c r="B44" s="85">
        <v>45160</v>
      </c>
      <c r="C44" s="85" t="s">
        <v>202</v>
      </c>
      <c r="D44" s="82"/>
      <c r="E44" s="245"/>
      <c r="F44" s="83"/>
      <c r="G44" s="244"/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spans="1:17" ht="21" customHeight="1" thickBot="1">
      <c r="A45" s="84" t="s">
        <v>152</v>
      </c>
      <c r="B45" s="85">
        <v>51040</v>
      </c>
      <c r="C45" s="85" t="s">
        <v>203</v>
      </c>
      <c r="D45" s="82"/>
      <c r="E45" s="245"/>
      <c r="F45" s="83"/>
      <c r="G45" s="244"/>
      <c r="H45" s="83"/>
      <c r="I45" s="83"/>
      <c r="J45" s="83"/>
      <c r="K45" s="83"/>
      <c r="L45" s="83"/>
      <c r="M45" s="83"/>
      <c r="N45" s="83"/>
      <c r="O45" s="83"/>
      <c r="P45" s="83"/>
      <c r="Q45" s="83"/>
    </row>
    <row r="46" spans="1:17" ht="21" customHeight="1" thickBot="1">
      <c r="A46" s="84" t="s">
        <v>153</v>
      </c>
      <c r="B46" s="85">
        <v>52020</v>
      </c>
      <c r="C46" s="85" t="s">
        <v>185</v>
      </c>
      <c r="D46" s="82"/>
      <c r="E46" s="245"/>
      <c r="F46" s="83"/>
      <c r="G46" s="244"/>
      <c r="H46" s="83"/>
      <c r="I46" s="83"/>
      <c r="J46" s="83"/>
      <c r="K46" s="83"/>
      <c r="L46" s="83"/>
      <c r="M46" s="83"/>
      <c r="N46" s="83"/>
      <c r="O46" s="83"/>
      <c r="P46" s="83"/>
      <c r="Q46" s="83"/>
    </row>
    <row r="47" spans="1:17" ht="21" customHeight="1" thickBot="1">
      <c r="A47" s="84" t="s">
        <v>154</v>
      </c>
      <c r="B47" s="85">
        <v>63020</v>
      </c>
      <c r="C47" s="85" t="s">
        <v>204</v>
      </c>
      <c r="D47" s="82"/>
      <c r="E47" s="245"/>
      <c r="F47" s="83"/>
      <c r="G47" s="244"/>
      <c r="H47" s="83"/>
      <c r="I47" s="83"/>
      <c r="J47" s="83"/>
      <c r="K47" s="83"/>
      <c r="L47" s="83"/>
      <c r="M47" s="83"/>
      <c r="N47" s="83"/>
      <c r="O47" s="83"/>
      <c r="P47" s="83"/>
      <c r="Q47" s="83"/>
    </row>
    <row r="48" spans="1:17" ht="21" customHeight="1" thickBot="1">
      <c r="A48" s="84" t="s">
        <v>155</v>
      </c>
      <c r="B48" s="85">
        <v>64010</v>
      </c>
      <c r="C48" s="85" t="s">
        <v>171</v>
      </c>
      <c r="D48" s="83"/>
      <c r="E48" s="245"/>
      <c r="F48" s="83"/>
      <c r="G48" s="244"/>
      <c r="H48" s="83"/>
      <c r="I48" s="83"/>
      <c r="J48" s="83"/>
      <c r="K48" s="83"/>
      <c r="L48" s="83"/>
      <c r="M48" s="83"/>
      <c r="N48" s="83"/>
      <c r="O48" s="83"/>
      <c r="P48" s="83"/>
      <c r="Q48" s="83"/>
    </row>
    <row r="49" spans="1:17" ht="21" customHeight="1" thickBot="1">
      <c r="A49" s="84" t="s">
        <v>156</v>
      </c>
      <c r="B49" s="85">
        <v>66010</v>
      </c>
      <c r="C49" s="85" t="s">
        <v>205</v>
      </c>
      <c r="D49" s="83"/>
      <c r="E49" s="245"/>
      <c r="F49" s="83"/>
      <c r="G49" s="244"/>
      <c r="H49" s="83"/>
      <c r="I49" s="83"/>
      <c r="J49" s="83"/>
      <c r="K49" s="83"/>
      <c r="L49" s="83"/>
      <c r="M49" s="83"/>
      <c r="N49" s="83"/>
      <c r="O49" s="83"/>
      <c r="P49" s="83"/>
      <c r="Q49" s="83"/>
    </row>
    <row r="50" spans="1:17" ht="21" customHeight="1" thickBot="1">
      <c r="A50" s="84" t="s">
        <v>157</v>
      </c>
      <c r="B50" s="85">
        <v>66020</v>
      </c>
      <c r="C50" s="85" t="s">
        <v>222</v>
      </c>
      <c r="D50" s="82">
        <v>800</v>
      </c>
      <c r="E50" s="245">
        <v>17860</v>
      </c>
      <c r="F50" s="83">
        <v>800</v>
      </c>
      <c r="G50" s="244">
        <v>15060</v>
      </c>
      <c r="H50" s="83"/>
      <c r="I50" s="83">
        <v>2800</v>
      </c>
      <c r="J50" s="83"/>
      <c r="K50" s="83"/>
      <c r="L50" s="83"/>
      <c r="M50" s="83"/>
      <c r="N50" s="83"/>
      <c r="O50" s="83"/>
      <c r="P50" s="83"/>
      <c r="Q50" s="83"/>
    </row>
    <row r="51" spans="1:17" ht="21" customHeight="1" thickBot="1">
      <c r="A51" s="84" t="s">
        <v>158</v>
      </c>
      <c r="B51" s="85">
        <v>72111</v>
      </c>
      <c r="C51" s="85" t="s">
        <v>207</v>
      </c>
      <c r="D51" s="82"/>
      <c r="E51" s="245"/>
      <c r="F51" s="83"/>
      <c r="G51" s="244"/>
      <c r="H51" s="83"/>
      <c r="I51" s="83"/>
      <c r="J51" s="83"/>
      <c r="K51" s="83"/>
      <c r="L51" s="83"/>
      <c r="M51" s="83"/>
      <c r="N51" s="83"/>
      <c r="O51" s="83"/>
      <c r="P51" s="83"/>
      <c r="Q51" s="83"/>
    </row>
    <row r="52" spans="1:17" ht="21" customHeight="1" thickBot="1">
      <c r="A52" s="84" t="s">
        <v>159</v>
      </c>
      <c r="B52" s="85">
        <v>72311</v>
      </c>
      <c r="C52" s="85" t="s">
        <v>208</v>
      </c>
      <c r="D52" s="83"/>
      <c r="E52" s="245"/>
      <c r="F52" s="83"/>
      <c r="G52" s="244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1:17" ht="21" customHeight="1" thickBot="1">
      <c r="A53" s="84" t="s">
        <v>160</v>
      </c>
      <c r="B53" s="85">
        <v>74031</v>
      </c>
      <c r="C53" s="85" t="s">
        <v>209</v>
      </c>
      <c r="D53" s="83"/>
      <c r="E53" s="245"/>
      <c r="F53" s="83"/>
      <c r="G53" s="244"/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1:17" ht="21" customHeight="1" thickBot="1">
      <c r="A54" s="84" t="s">
        <v>161</v>
      </c>
      <c r="B54" s="85">
        <v>76062</v>
      </c>
      <c r="C54" s="85" t="s">
        <v>210</v>
      </c>
      <c r="D54" s="83"/>
      <c r="E54" s="245"/>
      <c r="F54" s="83"/>
      <c r="G54" s="244"/>
      <c r="H54" s="83"/>
      <c r="I54" s="83"/>
      <c r="J54" s="83"/>
      <c r="K54" s="83"/>
      <c r="L54" s="83"/>
      <c r="M54" s="83"/>
      <c r="N54" s="83"/>
      <c r="O54" s="83"/>
      <c r="P54" s="83"/>
      <c r="Q54" s="83"/>
    </row>
    <row r="55" spans="1:17" ht="21" customHeight="1" thickBot="1">
      <c r="A55" s="84" t="s">
        <v>162</v>
      </c>
      <c r="B55" s="85">
        <v>81030</v>
      </c>
      <c r="C55" s="85" t="s">
        <v>211</v>
      </c>
      <c r="D55" s="83"/>
      <c r="E55" s="245"/>
      <c r="F55" s="83"/>
      <c r="G55" s="244"/>
      <c r="H55" s="83"/>
      <c r="I55" s="83"/>
      <c r="J55" s="83"/>
      <c r="K55" s="83"/>
      <c r="L55" s="83"/>
      <c r="M55" s="83"/>
      <c r="N55" s="83"/>
      <c r="O55" s="83"/>
      <c r="P55" s="83"/>
      <c r="Q55" s="83"/>
    </row>
    <row r="56" spans="1:17" ht="21" customHeight="1" thickBot="1">
      <c r="A56" s="84" t="s">
        <v>163</v>
      </c>
      <c r="B56" s="85">
        <v>82042</v>
      </c>
      <c r="C56" s="85" t="s">
        <v>212</v>
      </c>
      <c r="D56" s="82">
        <v>1205</v>
      </c>
      <c r="E56" s="245">
        <v>1205</v>
      </c>
      <c r="F56" s="83">
        <v>1205</v>
      </c>
      <c r="G56" s="244">
        <v>1205</v>
      </c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1:17" ht="21" customHeight="1" thickBot="1">
      <c r="A57" s="84" t="s">
        <v>164</v>
      </c>
      <c r="B57" s="85">
        <v>82092</v>
      </c>
      <c r="C57" s="85" t="s">
        <v>213</v>
      </c>
      <c r="D57" s="82"/>
      <c r="E57" s="245"/>
      <c r="F57" s="82"/>
      <c r="G57" s="244"/>
      <c r="H57" s="82"/>
      <c r="I57" s="82"/>
      <c r="J57" s="82"/>
      <c r="K57" s="82"/>
      <c r="L57" s="82"/>
      <c r="M57" s="82"/>
      <c r="N57" s="82"/>
      <c r="O57" s="82"/>
      <c r="P57" s="82"/>
      <c r="Q57" s="82"/>
    </row>
    <row r="58" spans="1:17" ht="21" customHeight="1" thickBot="1">
      <c r="A58" s="84" t="s">
        <v>165</v>
      </c>
      <c r="B58" s="85">
        <v>96015</v>
      </c>
      <c r="C58" s="85" t="s">
        <v>223</v>
      </c>
      <c r="D58" s="82"/>
      <c r="E58" s="245"/>
      <c r="F58" s="82"/>
      <c r="G58" s="244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1:17" ht="21" customHeight="1" thickBot="1">
      <c r="A59" s="84" t="s">
        <v>166</v>
      </c>
      <c r="B59" s="85">
        <v>102030</v>
      </c>
      <c r="C59" s="85" t="s">
        <v>215</v>
      </c>
      <c r="D59" s="82"/>
      <c r="E59" s="245"/>
      <c r="F59" s="82"/>
      <c r="G59" s="244"/>
      <c r="H59" s="82"/>
      <c r="I59" s="82"/>
      <c r="J59" s="82"/>
      <c r="K59" s="82"/>
      <c r="L59" s="82"/>
      <c r="M59" s="82"/>
      <c r="N59" s="82"/>
      <c r="O59" s="82"/>
      <c r="P59" s="82"/>
      <c r="Q59" s="82"/>
    </row>
    <row r="60" spans="1:17" ht="21" customHeight="1" thickBot="1">
      <c r="A60" s="84" t="s">
        <v>167</v>
      </c>
      <c r="B60" s="85">
        <v>104042</v>
      </c>
      <c r="C60" s="85" t="s">
        <v>216</v>
      </c>
      <c r="D60" s="82">
        <v>1000</v>
      </c>
      <c r="E60" s="245">
        <v>1000</v>
      </c>
      <c r="F60" s="109"/>
      <c r="G60" s="109"/>
      <c r="H60" s="244">
        <v>1000</v>
      </c>
      <c r="I60" s="83">
        <v>1000</v>
      </c>
      <c r="J60" s="82"/>
      <c r="K60" s="82"/>
      <c r="L60" s="82"/>
      <c r="M60" s="82"/>
      <c r="N60" s="82"/>
      <c r="O60" s="82"/>
      <c r="P60" s="82"/>
      <c r="Q60" s="82"/>
    </row>
    <row r="61" spans="1:17" ht="21" customHeight="1" thickBot="1">
      <c r="A61" s="84" t="s">
        <v>168</v>
      </c>
      <c r="B61" s="85">
        <v>104051</v>
      </c>
      <c r="C61" s="85" t="s">
        <v>217</v>
      </c>
      <c r="D61" s="82"/>
      <c r="E61" s="245"/>
      <c r="F61" s="82"/>
      <c r="G61" s="244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1:17" ht="21" customHeight="1" thickBot="1">
      <c r="A62" s="84" t="s">
        <v>169</v>
      </c>
      <c r="B62" s="85">
        <v>107060</v>
      </c>
      <c r="C62" s="85" t="s">
        <v>218</v>
      </c>
      <c r="D62" s="82"/>
      <c r="E62" s="245"/>
      <c r="F62" s="82"/>
      <c r="G62" s="244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spans="1:17" ht="21" customHeight="1" thickBot="1">
      <c r="A63" s="86" t="s">
        <v>170</v>
      </c>
      <c r="B63" s="85"/>
      <c r="C63" s="87" t="s">
        <v>224</v>
      </c>
      <c r="D63" s="82">
        <f>SUM(D39:D62)</f>
        <v>11419</v>
      </c>
      <c r="E63" s="82">
        <f>SUM(E39:E62)</f>
        <v>28479</v>
      </c>
      <c r="F63" s="82">
        <f>SUM(F39:F62)</f>
        <v>10419</v>
      </c>
      <c r="G63" s="245">
        <v>24679</v>
      </c>
      <c r="H63" s="82">
        <v>1000</v>
      </c>
      <c r="I63" s="82">
        <v>3800</v>
      </c>
      <c r="J63" s="82"/>
      <c r="K63" s="82"/>
      <c r="L63" s="82"/>
      <c r="M63" s="82"/>
      <c r="N63" s="82"/>
      <c r="O63" s="82"/>
      <c r="P63" s="82"/>
      <c r="Q63" s="82"/>
    </row>
    <row r="64" ht="11.25">
      <c r="A64" s="88"/>
    </row>
  </sheetData>
  <sheetProtection/>
  <mergeCells count="23">
    <mergeCell ref="F36:G36"/>
    <mergeCell ref="H6:I6"/>
    <mergeCell ref="P6:Q6"/>
    <mergeCell ref="A35:A38"/>
    <mergeCell ref="F35:Q35"/>
    <mergeCell ref="J6:K6"/>
    <mergeCell ref="D6:E6"/>
    <mergeCell ref="F6:G6"/>
    <mergeCell ref="A1:L1"/>
    <mergeCell ref="A2:L2"/>
    <mergeCell ref="A3:M4"/>
    <mergeCell ref="A5:A8"/>
    <mergeCell ref="F5:Q5"/>
    <mergeCell ref="F38:Q38"/>
    <mergeCell ref="L6:M6"/>
    <mergeCell ref="L36:M36"/>
    <mergeCell ref="N36:O36"/>
    <mergeCell ref="D5:E5"/>
    <mergeCell ref="D35:E36"/>
    <mergeCell ref="H36:I36"/>
    <mergeCell ref="J36:K36"/>
    <mergeCell ref="N6:O6"/>
    <mergeCell ref="F8:Q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2" sqref="A2:IV36"/>
    </sheetView>
  </sheetViews>
  <sheetFormatPr defaultColWidth="9.00390625" defaultRowHeight="12.75"/>
  <cols>
    <col min="1" max="1" width="5.00390625" style="0" customWidth="1"/>
    <col min="2" max="2" width="32.625" style="0" customWidth="1"/>
    <col min="3" max="3" width="11.00390625" style="0" customWidth="1"/>
    <col min="4" max="11" width="9.125" style="0" hidden="1" customWidth="1"/>
    <col min="12" max="12" width="12.875" style="0" customWidth="1"/>
  </cols>
  <sheetData>
    <row r="1" spans="1:12" s="246" customFormat="1" ht="18.75" customHeight="1">
      <c r="A1" s="249" t="s">
        <v>411</v>
      </c>
      <c r="B1" s="249"/>
      <c r="C1" s="249"/>
      <c r="D1" s="249"/>
      <c r="E1" s="249"/>
      <c r="F1" s="249"/>
      <c r="G1" s="249"/>
      <c r="H1" s="249"/>
      <c r="I1" s="250"/>
      <c r="J1" s="250"/>
      <c r="K1" s="250"/>
      <c r="L1" s="250"/>
    </row>
    <row r="2" spans="1:12" s="246" customFormat="1" ht="12.75">
      <c r="A2" s="249" t="s">
        <v>403</v>
      </c>
      <c r="B2" s="249"/>
      <c r="C2" s="249"/>
      <c r="D2" s="249"/>
      <c r="E2" s="249"/>
      <c r="F2" s="249"/>
      <c r="G2" s="249"/>
      <c r="H2" s="249"/>
      <c r="I2" s="250"/>
      <c r="J2" s="250"/>
      <c r="K2" s="250"/>
      <c r="L2" s="250"/>
    </row>
    <row r="3" spans="1:8" ht="30.75" customHeight="1">
      <c r="A3" s="275" t="s">
        <v>187</v>
      </c>
      <c r="B3" s="267"/>
      <c r="C3" s="267"/>
      <c r="D3" s="267"/>
      <c r="E3" s="131"/>
      <c r="F3" s="131"/>
      <c r="G3" s="131"/>
      <c r="H3" s="131"/>
    </row>
    <row r="4" spans="1:8" ht="12.75">
      <c r="A4" s="131"/>
      <c r="B4" s="131"/>
      <c r="C4" s="131"/>
      <c r="D4" s="131"/>
      <c r="E4" s="131"/>
      <c r="F4" s="131"/>
      <c r="G4" s="131"/>
      <c r="H4" s="131"/>
    </row>
    <row r="5" spans="1:8" ht="36" customHeight="1">
      <c r="A5" s="275" t="s">
        <v>271</v>
      </c>
      <c r="B5" s="267"/>
      <c r="C5" s="267"/>
      <c r="D5" s="267"/>
      <c r="E5" s="131"/>
      <c r="F5" s="131"/>
      <c r="G5" s="131"/>
      <c r="H5" s="131"/>
    </row>
    <row r="6" ht="15.75" customHeight="1">
      <c r="C6" s="9" t="s">
        <v>0</v>
      </c>
    </row>
    <row r="7" spans="1:12" s="8" customFormat="1" ht="80.25" customHeight="1">
      <c r="A7" s="228" t="s">
        <v>193</v>
      </c>
      <c r="B7" s="71" t="s">
        <v>229</v>
      </c>
      <c r="C7" s="72" t="s">
        <v>372</v>
      </c>
      <c r="D7" s="72" t="s">
        <v>380</v>
      </c>
      <c r="E7" s="72" t="s">
        <v>372</v>
      </c>
      <c r="F7" s="72" t="s">
        <v>380</v>
      </c>
      <c r="G7" s="72" t="s">
        <v>372</v>
      </c>
      <c r="H7" s="72" t="s">
        <v>380</v>
      </c>
      <c r="I7" s="72" t="s">
        <v>372</v>
      </c>
      <c r="J7" s="72" t="s">
        <v>380</v>
      </c>
      <c r="K7" s="72" t="s">
        <v>372</v>
      </c>
      <c r="L7" s="72" t="s">
        <v>380</v>
      </c>
    </row>
    <row r="8" spans="1:12" s="8" customFormat="1" ht="57.75" customHeight="1">
      <c r="A8" s="75" t="s">
        <v>146</v>
      </c>
      <c r="B8" s="73" t="s">
        <v>235</v>
      </c>
      <c r="C8" s="75">
        <v>0</v>
      </c>
      <c r="D8" s="75"/>
      <c r="E8" s="75"/>
      <c r="F8" s="75"/>
      <c r="G8" s="75"/>
      <c r="H8" s="75"/>
      <c r="I8" s="75"/>
      <c r="J8" s="75"/>
      <c r="K8" s="75"/>
      <c r="L8" s="75"/>
    </row>
    <row r="9" spans="1:12" s="8" customFormat="1" ht="20.25" customHeight="1">
      <c r="A9" s="75" t="s">
        <v>147</v>
      </c>
      <c r="B9" s="75" t="s">
        <v>230</v>
      </c>
      <c r="C9" s="75">
        <v>0</v>
      </c>
      <c r="D9" s="75"/>
      <c r="E9" s="75"/>
      <c r="F9" s="75"/>
      <c r="G9" s="75"/>
      <c r="H9" s="75"/>
      <c r="I9" s="75"/>
      <c r="J9" s="75"/>
      <c r="K9" s="75"/>
      <c r="L9" s="75"/>
    </row>
    <row r="10" spans="1:12" s="8" customFormat="1" ht="18.75" customHeight="1">
      <c r="A10" s="75" t="s">
        <v>148</v>
      </c>
      <c r="B10" s="75" t="s">
        <v>231</v>
      </c>
      <c r="C10" s="75">
        <v>0</v>
      </c>
      <c r="D10" s="75"/>
      <c r="E10" s="75"/>
      <c r="F10" s="75"/>
      <c r="G10" s="75"/>
      <c r="H10" s="75"/>
      <c r="I10" s="75"/>
      <c r="J10" s="75"/>
      <c r="K10" s="75"/>
      <c r="L10" s="75"/>
    </row>
    <row r="11" spans="1:12" s="8" customFormat="1" ht="25.5" customHeight="1">
      <c r="A11" s="75" t="s">
        <v>149</v>
      </c>
      <c r="B11" s="75" t="s">
        <v>232</v>
      </c>
      <c r="C11" s="75">
        <v>0</v>
      </c>
      <c r="D11" s="75"/>
      <c r="E11" s="75"/>
      <c r="F11" s="75"/>
      <c r="G11" s="75"/>
      <c r="H11" s="75"/>
      <c r="I11" s="75"/>
      <c r="J11" s="75"/>
      <c r="K11" s="75"/>
      <c r="L11" s="75"/>
    </row>
    <row r="12" spans="1:12" s="8" customFormat="1" ht="25.5" customHeight="1">
      <c r="A12" s="75" t="s">
        <v>150</v>
      </c>
      <c r="B12" s="75" t="s">
        <v>329</v>
      </c>
      <c r="C12" s="75">
        <v>2500</v>
      </c>
      <c r="D12" s="75"/>
      <c r="E12" s="75"/>
      <c r="F12" s="75"/>
      <c r="G12" s="75"/>
      <c r="H12" s="75"/>
      <c r="I12" s="75"/>
      <c r="J12" s="75"/>
      <c r="K12" s="75"/>
      <c r="L12" s="75">
        <v>2200</v>
      </c>
    </row>
    <row r="13" spans="1:12" s="8" customFormat="1" ht="25.5" customHeight="1">
      <c r="A13" s="75" t="s">
        <v>151</v>
      </c>
      <c r="B13" s="75" t="s">
        <v>330</v>
      </c>
      <c r="C13" s="75">
        <v>2000</v>
      </c>
      <c r="D13" s="75"/>
      <c r="E13" s="75"/>
      <c r="F13" s="75"/>
      <c r="G13" s="75"/>
      <c r="H13" s="75"/>
      <c r="I13" s="75"/>
      <c r="J13" s="75"/>
      <c r="K13" s="75"/>
      <c r="L13" s="75"/>
    </row>
    <row r="14" spans="1:12" s="8" customFormat="1" ht="25.5" customHeight="1">
      <c r="A14" s="75" t="s">
        <v>152</v>
      </c>
      <c r="B14" s="75" t="s">
        <v>331</v>
      </c>
      <c r="C14" s="75">
        <v>2600</v>
      </c>
      <c r="D14" s="75"/>
      <c r="E14" s="75"/>
      <c r="F14" s="75"/>
      <c r="G14" s="75"/>
      <c r="H14" s="75"/>
      <c r="I14" s="75"/>
      <c r="J14" s="75"/>
      <c r="K14" s="75"/>
      <c r="L14" s="75"/>
    </row>
    <row r="15" spans="1:12" s="8" customFormat="1" ht="25.5" customHeight="1">
      <c r="A15" s="75" t="s">
        <v>153</v>
      </c>
      <c r="B15" s="75" t="s">
        <v>333</v>
      </c>
      <c r="C15" s="75">
        <v>3800</v>
      </c>
      <c r="D15" s="75"/>
      <c r="E15" s="75"/>
      <c r="F15" s="75"/>
      <c r="G15" s="75"/>
      <c r="H15" s="75"/>
      <c r="I15" s="75"/>
      <c r="J15" s="75"/>
      <c r="K15" s="75"/>
      <c r="L15" s="75"/>
    </row>
    <row r="16" spans="1:12" s="8" customFormat="1" ht="27" customHeight="1">
      <c r="A16" s="75" t="s">
        <v>154</v>
      </c>
      <c r="B16" s="75" t="s">
        <v>381</v>
      </c>
      <c r="C16" s="75">
        <v>10000</v>
      </c>
      <c r="D16" s="75"/>
      <c r="E16" s="75"/>
      <c r="F16" s="75"/>
      <c r="G16" s="75"/>
      <c r="H16" s="75"/>
      <c r="I16" s="75"/>
      <c r="J16" s="75"/>
      <c r="K16" s="75"/>
      <c r="L16" s="75"/>
    </row>
    <row r="17" spans="1:12" s="8" customFormat="1" ht="25.5" customHeight="1">
      <c r="A17" s="75" t="s">
        <v>155</v>
      </c>
      <c r="B17" s="75" t="s">
        <v>332</v>
      </c>
      <c r="C17" s="75">
        <v>1000</v>
      </c>
      <c r="D17" s="75"/>
      <c r="E17" s="75"/>
      <c r="F17" s="75"/>
      <c r="G17" s="75"/>
      <c r="H17" s="75"/>
      <c r="I17" s="75"/>
      <c r="J17" s="75"/>
      <c r="K17" s="75"/>
      <c r="L17" s="75"/>
    </row>
    <row r="18" spans="1:12" s="8" customFormat="1" ht="25.5" customHeight="1">
      <c r="A18" s="75" t="s">
        <v>156</v>
      </c>
      <c r="B18" s="75" t="s">
        <v>334</v>
      </c>
      <c r="C18" s="75">
        <v>2223</v>
      </c>
      <c r="D18" s="75"/>
      <c r="E18" s="75"/>
      <c r="F18" s="75"/>
      <c r="G18" s="75"/>
      <c r="H18" s="75"/>
      <c r="I18" s="75"/>
      <c r="J18" s="75"/>
      <c r="K18" s="75"/>
      <c r="L18" s="75">
        <v>1588</v>
      </c>
    </row>
    <row r="19" spans="1:12" s="8" customFormat="1" ht="25.5" customHeight="1">
      <c r="A19" s="75" t="s">
        <v>157</v>
      </c>
      <c r="B19" s="75" t="s">
        <v>335</v>
      </c>
      <c r="C19" s="75">
        <v>1300</v>
      </c>
      <c r="D19" s="75"/>
      <c r="E19" s="75"/>
      <c r="F19" s="75"/>
      <c r="G19" s="75"/>
      <c r="H19" s="75"/>
      <c r="I19" s="75"/>
      <c r="J19" s="75"/>
      <c r="K19" s="75"/>
      <c r="L19" s="75"/>
    </row>
    <row r="20" spans="1:12" s="8" customFormat="1" ht="25.5" customHeight="1">
      <c r="A20" s="75" t="s">
        <v>158</v>
      </c>
      <c r="B20" s="75" t="s">
        <v>336</v>
      </c>
      <c r="C20" s="75">
        <v>1200</v>
      </c>
      <c r="D20" s="75"/>
      <c r="E20" s="75"/>
      <c r="F20" s="75"/>
      <c r="G20" s="75"/>
      <c r="H20" s="75"/>
      <c r="I20" s="75"/>
      <c r="J20" s="75"/>
      <c r="K20" s="75"/>
      <c r="L20" s="75"/>
    </row>
    <row r="21" spans="1:12" s="8" customFormat="1" ht="18" customHeight="1">
      <c r="A21" s="75" t="s">
        <v>159</v>
      </c>
      <c r="B21" s="75" t="s">
        <v>233</v>
      </c>
      <c r="C21" s="75">
        <v>0</v>
      </c>
      <c r="D21" s="75"/>
      <c r="E21" s="75"/>
      <c r="F21" s="75"/>
      <c r="G21" s="75"/>
      <c r="H21" s="75"/>
      <c r="I21" s="75"/>
      <c r="J21" s="75"/>
      <c r="K21" s="75"/>
      <c r="L21" s="75"/>
    </row>
    <row r="22" spans="1:12" s="225" customFormat="1" ht="27.75" customHeight="1">
      <c r="A22" s="75" t="s">
        <v>160</v>
      </c>
      <c r="B22" s="75" t="s">
        <v>382</v>
      </c>
      <c r="C22" s="75"/>
      <c r="D22" s="75"/>
      <c r="E22" s="75"/>
      <c r="F22" s="75"/>
      <c r="G22" s="75"/>
      <c r="H22" s="75"/>
      <c r="I22" s="75"/>
      <c r="J22" s="75"/>
      <c r="K22" s="75"/>
      <c r="L22" s="75">
        <v>1994</v>
      </c>
    </row>
    <row r="23" spans="1:12" s="8" customFormat="1" ht="11.25">
      <c r="A23" s="75" t="s">
        <v>161</v>
      </c>
      <c r="B23" s="75" t="s">
        <v>383</v>
      </c>
      <c r="C23" s="75"/>
      <c r="D23" s="75"/>
      <c r="E23" s="75"/>
      <c r="F23" s="75"/>
      <c r="G23" s="75"/>
      <c r="H23" s="75"/>
      <c r="I23" s="75"/>
      <c r="J23" s="75"/>
      <c r="K23" s="75"/>
      <c r="L23" s="75">
        <v>362</v>
      </c>
    </row>
    <row r="24" spans="1:12" s="8" customFormat="1" ht="11.25">
      <c r="A24" s="75" t="s">
        <v>162</v>
      </c>
      <c r="B24" s="75" t="s">
        <v>384</v>
      </c>
      <c r="C24" s="75"/>
      <c r="D24" s="75"/>
      <c r="E24" s="75"/>
      <c r="F24" s="75"/>
      <c r="G24" s="75"/>
      <c r="H24" s="75"/>
      <c r="I24" s="75"/>
      <c r="J24" s="75"/>
      <c r="K24" s="75"/>
      <c r="L24" s="75">
        <v>440</v>
      </c>
    </row>
    <row r="25" spans="1:12" ht="12.75">
      <c r="A25" s="75" t="s">
        <v>163</v>
      </c>
      <c r="B25" s="75" t="s">
        <v>385</v>
      </c>
      <c r="C25" s="75"/>
      <c r="D25" s="75"/>
      <c r="E25" s="75"/>
      <c r="F25" s="75"/>
      <c r="G25" s="75"/>
      <c r="H25" s="75"/>
      <c r="I25" s="75"/>
      <c r="J25" s="75"/>
      <c r="K25" s="75"/>
      <c r="L25" s="75">
        <v>191</v>
      </c>
    </row>
    <row r="26" spans="1:12" ht="12.75">
      <c r="A26" s="75" t="s">
        <v>164</v>
      </c>
      <c r="B26" s="75" t="s">
        <v>386</v>
      </c>
      <c r="C26" s="75"/>
      <c r="D26" s="75"/>
      <c r="E26" s="75"/>
      <c r="F26" s="75"/>
      <c r="G26" s="75"/>
      <c r="H26" s="75"/>
      <c r="I26" s="75"/>
      <c r="J26" s="75"/>
      <c r="K26" s="75"/>
      <c r="L26" s="75">
        <v>120</v>
      </c>
    </row>
    <row r="27" spans="1:12" ht="12.75">
      <c r="A27" s="75" t="s">
        <v>165</v>
      </c>
      <c r="B27" s="75" t="s">
        <v>387</v>
      </c>
      <c r="C27" s="75"/>
      <c r="D27" s="75"/>
      <c r="E27" s="75"/>
      <c r="F27" s="75"/>
      <c r="G27" s="75"/>
      <c r="H27" s="75"/>
      <c r="I27" s="75"/>
      <c r="J27" s="75"/>
      <c r="K27" s="75"/>
      <c r="L27" s="75">
        <v>500</v>
      </c>
    </row>
    <row r="28" spans="1:12" ht="12.75">
      <c r="A28" s="75" t="s">
        <v>166</v>
      </c>
      <c r="B28" s="75" t="s">
        <v>388</v>
      </c>
      <c r="C28" s="75"/>
      <c r="D28" s="75"/>
      <c r="E28" s="75"/>
      <c r="F28" s="75"/>
      <c r="G28" s="75"/>
      <c r="H28" s="75"/>
      <c r="I28" s="75"/>
      <c r="J28" s="75"/>
      <c r="K28" s="75"/>
      <c r="L28" s="75">
        <v>130</v>
      </c>
    </row>
    <row r="29" spans="1:12" ht="12.75">
      <c r="A29" s="75" t="s">
        <v>167</v>
      </c>
      <c r="B29" s="75" t="s">
        <v>389</v>
      </c>
      <c r="C29" s="75"/>
      <c r="D29" s="75"/>
      <c r="E29" s="75"/>
      <c r="F29" s="75"/>
      <c r="G29" s="75"/>
      <c r="H29" s="75"/>
      <c r="I29" s="75"/>
      <c r="J29" s="75"/>
      <c r="K29" s="75"/>
      <c r="L29" s="75">
        <v>50</v>
      </c>
    </row>
    <row r="30" spans="1:12" ht="12.75">
      <c r="A30" s="75" t="s">
        <v>168</v>
      </c>
      <c r="B30" s="75" t="s">
        <v>390</v>
      </c>
      <c r="C30" s="75"/>
      <c r="D30" s="75"/>
      <c r="E30" s="75"/>
      <c r="F30" s="75"/>
      <c r="G30" s="75"/>
      <c r="H30" s="75"/>
      <c r="I30" s="75"/>
      <c r="J30" s="75"/>
      <c r="K30" s="75"/>
      <c r="L30" s="75">
        <v>3675</v>
      </c>
    </row>
    <row r="31" spans="1:12" ht="12.75">
      <c r="A31" s="75" t="s">
        <v>169</v>
      </c>
      <c r="B31" s="75" t="s">
        <v>391</v>
      </c>
      <c r="C31" s="75"/>
      <c r="D31" s="75"/>
      <c r="E31" s="75"/>
      <c r="F31" s="75"/>
      <c r="G31" s="75"/>
      <c r="H31" s="75"/>
      <c r="I31" s="75"/>
      <c r="J31" s="75"/>
      <c r="K31" s="75"/>
      <c r="L31" s="75">
        <v>400</v>
      </c>
    </row>
    <row r="32" spans="1:12" ht="12.75">
      <c r="A32" s="75" t="s">
        <v>170</v>
      </c>
      <c r="B32" s="75" t="s">
        <v>392</v>
      </c>
      <c r="C32" s="75"/>
      <c r="D32" s="75"/>
      <c r="E32" s="75"/>
      <c r="F32" s="75"/>
      <c r="G32" s="75"/>
      <c r="H32" s="75"/>
      <c r="I32" s="75"/>
      <c r="J32" s="75"/>
      <c r="K32" s="75"/>
      <c r="L32" s="75">
        <v>50</v>
      </c>
    </row>
    <row r="33" spans="1:12" ht="12.75">
      <c r="A33" s="75" t="s">
        <v>351</v>
      </c>
      <c r="B33" s="75" t="s">
        <v>393</v>
      </c>
      <c r="C33" s="75"/>
      <c r="D33" s="75"/>
      <c r="E33" s="75"/>
      <c r="F33" s="75"/>
      <c r="G33" s="75"/>
      <c r="H33" s="75"/>
      <c r="I33" s="75"/>
      <c r="J33" s="75"/>
      <c r="K33" s="75"/>
      <c r="L33" s="75">
        <v>1500</v>
      </c>
    </row>
    <row r="34" spans="1:12" ht="12.75">
      <c r="A34" s="75" t="s">
        <v>274</v>
      </c>
      <c r="B34" s="75" t="s">
        <v>394</v>
      </c>
      <c r="C34" s="75"/>
      <c r="D34" s="75"/>
      <c r="E34" s="75"/>
      <c r="F34" s="75"/>
      <c r="G34" s="75"/>
      <c r="H34" s="75"/>
      <c r="I34" s="75"/>
      <c r="J34" s="75"/>
      <c r="K34" s="75"/>
      <c r="L34" s="75">
        <v>600</v>
      </c>
    </row>
    <row r="35" spans="1:12" ht="12.75">
      <c r="A35" s="75" t="s">
        <v>283</v>
      </c>
      <c r="B35" s="75" t="s">
        <v>395</v>
      </c>
      <c r="C35" s="75"/>
      <c r="D35" s="75"/>
      <c r="E35" s="75"/>
      <c r="F35" s="75"/>
      <c r="G35" s="75"/>
      <c r="H35" s="75"/>
      <c r="I35" s="75"/>
      <c r="J35" s="75"/>
      <c r="K35" s="75"/>
      <c r="L35" s="75">
        <v>300</v>
      </c>
    </row>
    <row r="36" spans="1:12" ht="12.75">
      <c r="A36" s="75" t="s">
        <v>284</v>
      </c>
      <c r="B36" s="227" t="s">
        <v>234</v>
      </c>
      <c r="C36" s="227">
        <f>SUM(C8:C21)</f>
        <v>26623</v>
      </c>
      <c r="D36" s="227">
        <v>7322</v>
      </c>
      <c r="E36" s="227">
        <v>7322</v>
      </c>
      <c r="F36" s="227">
        <v>7322</v>
      </c>
      <c r="G36" s="227">
        <v>7322</v>
      </c>
      <c r="H36" s="227">
        <v>7322</v>
      </c>
      <c r="I36" s="227">
        <v>7322</v>
      </c>
      <c r="J36" s="227">
        <v>7322</v>
      </c>
      <c r="K36" s="227">
        <v>7322</v>
      </c>
      <c r="L36" s="227">
        <f>SUM(L11:L35)</f>
        <v>14100</v>
      </c>
    </row>
    <row r="37" spans="1:12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</sheetData>
  <sheetProtection/>
  <mergeCells count="4">
    <mergeCell ref="A3:D3"/>
    <mergeCell ref="A5:D5"/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2" sqref="A2:IV56"/>
    </sheetView>
  </sheetViews>
  <sheetFormatPr defaultColWidth="9.00390625" defaultRowHeight="12.75"/>
  <cols>
    <col min="1" max="1" width="3.875" style="0" customWidth="1"/>
    <col min="2" max="2" width="29.75390625" style="0" customWidth="1"/>
    <col min="4" max="4" width="13.875" style="0" bestFit="1" customWidth="1"/>
    <col min="5" max="5" width="7.625" style="0" customWidth="1"/>
    <col min="6" max="12" width="9.125" style="0" hidden="1" customWidth="1"/>
  </cols>
  <sheetData>
    <row r="1" spans="1:12" s="246" customFormat="1" ht="18.75" customHeight="1">
      <c r="A1" s="249" t="s">
        <v>412</v>
      </c>
      <c r="B1" s="249"/>
      <c r="C1" s="249"/>
      <c r="D1" s="249"/>
      <c r="E1" s="249"/>
      <c r="F1" s="249"/>
      <c r="G1" s="249"/>
      <c r="H1" s="249"/>
      <c r="I1" s="250"/>
      <c r="J1" s="250"/>
      <c r="K1" s="250"/>
      <c r="L1" s="250"/>
    </row>
    <row r="2" spans="1:12" s="246" customFormat="1" ht="12.75">
      <c r="A2" s="249" t="s">
        <v>404</v>
      </c>
      <c r="B2" s="249"/>
      <c r="C2" s="249"/>
      <c r="D2" s="249"/>
      <c r="E2" s="249"/>
      <c r="F2" s="249"/>
      <c r="G2" s="249"/>
      <c r="H2" s="249"/>
      <c r="I2" s="250"/>
      <c r="J2" s="250"/>
      <c r="K2" s="250"/>
      <c r="L2" s="250"/>
    </row>
    <row r="3" spans="1:4" ht="12.75">
      <c r="A3" s="276" t="s">
        <v>187</v>
      </c>
      <c r="B3" s="277"/>
      <c r="C3" s="278"/>
      <c r="D3" s="278"/>
    </row>
    <row r="4" spans="1:4" ht="12.75">
      <c r="A4" s="70"/>
      <c r="B4" s="70"/>
      <c r="C4" s="2"/>
      <c r="D4" s="2"/>
    </row>
    <row r="5" spans="1:4" ht="12.75">
      <c r="A5" s="276" t="s">
        <v>293</v>
      </c>
      <c r="B5" s="277"/>
      <c r="C5" s="278"/>
      <c r="D5" s="278"/>
    </row>
    <row r="6" spans="1:4" ht="31.5" customHeight="1">
      <c r="A6" s="2"/>
      <c r="B6" s="2"/>
      <c r="C6" s="190" t="s">
        <v>263</v>
      </c>
      <c r="D6" s="2"/>
    </row>
    <row r="7" spans="1:4" ht="42">
      <c r="A7" s="191" t="s">
        <v>193</v>
      </c>
      <c r="B7" s="71" t="s">
        <v>229</v>
      </c>
      <c r="C7" s="192" t="s">
        <v>268</v>
      </c>
      <c r="D7" s="240">
        <v>42916</v>
      </c>
    </row>
    <row r="8" spans="1:4" s="132" customFormat="1" ht="12.75">
      <c r="A8" s="193" t="s">
        <v>146</v>
      </c>
      <c r="B8" s="194" t="s">
        <v>179</v>
      </c>
      <c r="C8" s="193">
        <v>3168</v>
      </c>
      <c r="D8" s="193">
        <v>3168</v>
      </c>
    </row>
    <row r="9" spans="1:4" ht="12.75">
      <c r="A9" s="193" t="s">
        <v>147</v>
      </c>
      <c r="B9" s="195" t="s">
        <v>236</v>
      </c>
      <c r="C9" s="195"/>
      <c r="D9" s="195"/>
    </row>
    <row r="10" spans="1:4" ht="12.75">
      <c r="A10" s="193" t="s">
        <v>148</v>
      </c>
      <c r="B10" s="195" t="s">
        <v>180</v>
      </c>
      <c r="C10" s="195"/>
      <c r="D10" s="195"/>
    </row>
    <row r="11" spans="1:4" ht="12.75">
      <c r="A11" s="193" t="s">
        <v>149</v>
      </c>
      <c r="B11" s="195" t="s">
        <v>181</v>
      </c>
      <c r="C11" s="195"/>
      <c r="D11" s="195"/>
    </row>
    <row r="12" spans="1:4" ht="12.75">
      <c r="A12" s="193" t="s">
        <v>150</v>
      </c>
      <c r="B12" s="195" t="s">
        <v>182</v>
      </c>
      <c r="C12" s="195"/>
      <c r="D12" s="195"/>
    </row>
    <row r="13" spans="1:4" ht="12.75">
      <c r="A13" s="193" t="s">
        <v>151</v>
      </c>
      <c r="B13" s="195" t="s">
        <v>183</v>
      </c>
      <c r="C13" s="195"/>
      <c r="D13" s="195"/>
    </row>
    <row r="14" spans="1:4" ht="12.75">
      <c r="A14" s="193" t="s">
        <v>152</v>
      </c>
      <c r="B14" s="195" t="s">
        <v>237</v>
      </c>
      <c r="C14" s="195"/>
      <c r="D14" s="195"/>
    </row>
    <row r="15" spans="1:4" ht="12.75">
      <c r="A15" s="193" t="s">
        <v>153</v>
      </c>
      <c r="B15" s="195" t="s">
        <v>240</v>
      </c>
      <c r="C15" s="195"/>
      <c r="D15" s="195"/>
    </row>
    <row r="16" spans="1:4" ht="25.5">
      <c r="A16" s="193" t="s">
        <v>154</v>
      </c>
      <c r="B16" s="196" t="s">
        <v>241</v>
      </c>
      <c r="C16" s="195"/>
      <c r="D16" s="195"/>
    </row>
    <row r="17" spans="1:4" ht="12.75">
      <c r="A17" s="193" t="s">
        <v>155</v>
      </c>
      <c r="B17" s="196" t="s">
        <v>273</v>
      </c>
      <c r="C17" s="195"/>
      <c r="D17" s="195"/>
    </row>
    <row r="18" spans="1:4" ht="12.75">
      <c r="A18" s="193" t="s">
        <v>156</v>
      </c>
      <c r="B18" s="196" t="s">
        <v>290</v>
      </c>
      <c r="C18" s="195">
        <v>3168</v>
      </c>
      <c r="D18" s="195">
        <v>3168</v>
      </c>
    </row>
    <row r="19" spans="1:4" s="132" customFormat="1" ht="12.75">
      <c r="A19" s="193" t="s">
        <v>157</v>
      </c>
      <c r="B19" s="193" t="s">
        <v>238</v>
      </c>
      <c r="C19" s="193">
        <v>800</v>
      </c>
      <c r="D19" s="193">
        <v>800</v>
      </c>
    </row>
    <row r="20" spans="1:4" ht="12.75">
      <c r="A20" s="193" t="s">
        <v>158</v>
      </c>
      <c r="B20" s="195" t="s">
        <v>239</v>
      </c>
      <c r="C20" s="195"/>
      <c r="D20" s="195"/>
    </row>
    <row r="21" spans="1:4" ht="12.75">
      <c r="A21" s="193" t="s">
        <v>159</v>
      </c>
      <c r="B21" s="195" t="s">
        <v>184</v>
      </c>
      <c r="C21" s="195"/>
      <c r="D21" s="195"/>
    </row>
    <row r="22" spans="1:4" ht="12.75">
      <c r="A22" s="193" t="s">
        <v>160</v>
      </c>
      <c r="B22" s="195" t="s">
        <v>280</v>
      </c>
      <c r="C22" s="195"/>
      <c r="D22" s="195"/>
    </row>
    <row r="23" spans="1:4" ht="12.75">
      <c r="A23" s="193" t="s">
        <v>161</v>
      </c>
      <c r="B23" s="195" t="s">
        <v>291</v>
      </c>
      <c r="C23" s="195">
        <v>800</v>
      </c>
      <c r="D23" s="195">
        <v>800</v>
      </c>
    </row>
    <row r="24" spans="1:4" s="132" customFormat="1" ht="12.75">
      <c r="A24" s="193" t="s">
        <v>162</v>
      </c>
      <c r="B24" s="193" t="s">
        <v>245</v>
      </c>
      <c r="C24" s="193">
        <f>SUM(C25:C45)</f>
        <v>6451</v>
      </c>
      <c r="D24" s="193">
        <f>SUM(D25:D55)</f>
        <v>20711</v>
      </c>
    </row>
    <row r="25" spans="1:4" ht="12.75">
      <c r="A25" s="193" t="s">
        <v>163</v>
      </c>
      <c r="B25" s="195" t="s">
        <v>242</v>
      </c>
      <c r="C25" s="195"/>
      <c r="D25" s="195"/>
    </row>
    <row r="26" spans="1:4" ht="12.75">
      <c r="A26" s="193" t="s">
        <v>164</v>
      </c>
      <c r="B26" s="195" t="s">
        <v>243</v>
      </c>
      <c r="C26" s="195"/>
      <c r="D26" s="195"/>
    </row>
    <row r="27" spans="1:4" ht="12.75">
      <c r="A27" s="193" t="s">
        <v>165</v>
      </c>
      <c r="B27" s="195" t="s">
        <v>244</v>
      </c>
      <c r="C27" s="195"/>
      <c r="D27" s="195"/>
    </row>
    <row r="28" spans="1:4" ht="12.75">
      <c r="A28" s="193" t="s">
        <v>166</v>
      </c>
      <c r="B28" s="195" t="s">
        <v>246</v>
      </c>
      <c r="C28" s="195"/>
      <c r="D28" s="195"/>
    </row>
    <row r="29" spans="1:4" ht="12.75">
      <c r="A29" s="193" t="s">
        <v>167</v>
      </c>
      <c r="B29" s="195" t="s">
        <v>247</v>
      </c>
      <c r="C29" s="195"/>
      <c r="D29" s="195"/>
    </row>
    <row r="30" spans="1:4" ht="12.75">
      <c r="A30" s="193" t="s">
        <v>168</v>
      </c>
      <c r="B30" s="195" t="s">
        <v>248</v>
      </c>
      <c r="C30" s="195"/>
      <c r="D30" s="195"/>
    </row>
    <row r="31" spans="1:4" ht="12.75">
      <c r="A31" s="193" t="s">
        <v>169</v>
      </c>
      <c r="B31" s="195" t="s">
        <v>250</v>
      </c>
      <c r="C31" s="195"/>
      <c r="D31" s="195"/>
    </row>
    <row r="32" spans="1:4" ht="12.75">
      <c r="A32" s="193" t="s">
        <v>170</v>
      </c>
      <c r="B32" s="195" t="s">
        <v>260</v>
      </c>
      <c r="C32" s="195"/>
      <c r="D32" s="195"/>
    </row>
    <row r="33" spans="1:4" ht="12.75">
      <c r="A33" s="193" t="s">
        <v>351</v>
      </c>
      <c r="B33" s="195" t="s">
        <v>251</v>
      </c>
      <c r="C33" s="195"/>
      <c r="D33" s="195"/>
    </row>
    <row r="34" spans="1:4" ht="12.75">
      <c r="A34" s="193" t="s">
        <v>274</v>
      </c>
      <c r="B34" s="195" t="s">
        <v>257</v>
      </c>
      <c r="C34" s="195"/>
      <c r="D34" s="195"/>
    </row>
    <row r="35" spans="1:4" ht="12.75">
      <c r="A35" s="193" t="s">
        <v>283</v>
      </c>
      <c r="B35" s="195" t="s">
        <v>228</v>
      </c>
      <c r="C35" s="195"/>
      <c r="D35" s="195"/>
    </row>
    <row r="36" spans="1:4" ht="12.75">
      <c r="A36" s="193" t="s">
        <v>284</v>
      </c>
      <c r="B36" s="195" t="s">
        <v>275</v>
      </c>
      <c r="C36" s="195"/>
      <c r="D36" s="195"/>
    </row>
    <row r="37" spans="1:4" ht="12.75">
      <c r="A37" s="193" t="s">
        <v>285</v>
      </c>
      <c r="B37" s="195" t="s">
        <v>276</v>
      </c>
      <c r="C37" s="195"/>
      <c r="D37" s="195"/>
    </row>
    <row r="38" spans="1:4" ht="12.75">
      <c r="A38" s="193" t="s">
        <v>286</v>
      </c>
      <c r="B38" s="195" t="s">
        <v>277</v>
      </c>
      <c r="C38" s="195"/>
      <c r="D38" s="195"/>
    </row>
    <row r="39" spans="1:4" ht="12.75">
      <c r="A39" s="193" t="s">
        <v>287</v>
      </c>
      <c r="B39" s="195" t="s">
        <v>278</v>
      </c>
      <c r="C39" s="195"/>
      <c r="D39" s="195"/>
    </row>
    <row r="40" spans="1:4" ht="12.75">
      <c r="A40" s="193" t="s">
        <v>288</v>
      </c>
      <c r="B40" s="195" t="s">
        <v>279</v>
      </c>
      <c r="C40" s="195"/>
      <c r="D40" s="195"/>
    </row>
    <row r="41" spans="1:4" ht="12.75">
      <c r="A41" s="193" t="s">
        <v>289</v>
      </c>
      <c r="B41" s="195" t="s">
        <v>281</v>
      </c>
      <c r="C41" s="195"/>
      <c r="D41" s="195"/>
    </row>
    <row r="42" spans="1:4" ht="12.75">
      <c r="A42" s="193" t="s">
        <v>341</v>
      </c>
      <c r="B42" s="195" t="s">
        <v>282</v>
      </c>
      <c r="C42" s="195"/>
      <c r="D42" s="195"/>
    </row>
    <row r="43" spans="1:4" ht="12.75">
      <c r="A43" s="193" t="s">
        <v>343</v>
      </c>
      <c r="B43" s="195" t="s">
        <v>292</v>
      </c>
      <c r="C43" s="195">
        <v>946</v>
      </c>
      <c r="D43" s="195">
        <v>946</v>
      </c>
    </row>
    <row r="44" spans="1:4" ht="12.75">
      <c r="A44" s="193" t="s">
        <v>345</v>
      </c>
      <c r="B44" s="195" t="s">
        <v>299</v>
      </c>
      <c r="C44" s="195">
        <v>1205</v>
      </c>
      <c r="D44" s="195">
        <v>1205</v>
      </c>
    </row>
    <row r="45" spans="1:4" ht="12.75">
      <c r="A45" s="193" t="s">
        <v>347</v>
      </c>
      <c r="B45" s="195" t="s">
        <v>300</v>
      </c>
      <c r="C45" s="195">
        <v>4300</v>
      </c>
      <c r="D45" s="195">
        <v>4300</v>
      </c>
    </row>
    <row r="46" spans="1:4" ht="12.75">
      <c r="A46" s="193" t="s">
        <v>349</v>
      </c>
      <c r="B46" s="195" t="s">
        <v>339</v>
      </c>
      <c r="C46" s="195"/>
      <c r="D46" s="247">
        <v>200</v>
      </c>
    </row>
    <row r="47" spans="1:4" ht="12.75">
      <c r="A47" s="193" t="s">
        <v>352</v>
      </c>
      <c r="B47" s="195" t="s">
        <v>340</v>
      </c>
      <c r="C47" s="195"/>
      <c r="D47" s="247">
        <v>1000</v>
      </c>
    </row>
    <row r="48" spans="1:4" ht="12.75">
      <c r="A48" s="193" t="s">
        <v>353</v>
      </c>
      <c r="B48" s="195" t="s">
        <v>342</v>
      </c>
      <c r="C48" s="195"/>
      <c r="D48" s="247">
        <v>3675</v>
      </c>
    </row>
    <row r="49" spans="1:4" ht="12.75">
      <c r="A49" s="193" t="s">
        <v>354</v>
      </c>
      <c r="B49" s="195" t="s">
        <v>344</v>
      </c>
      <c r="C49" s="195"/>
      <c r="D49" s="247">
        <v>2200</v>
      </c>
    </row>
    <row r="50" spans="1:4" ht="12.75">
      <c r="A50" s="193" t="s">
        <v>355</v>
      </c>
      <c r="B50" s="195" t="s">
        <v>346</v>
      </c>
      <c r="C50" s="195"/>
      <c r="D50" s="247">
        <v>400</v>
      </c>
    </row>
    <row r="51" spans="1:4" ht="12.75">
      <c r="A51" s="193" t="s">
        <v>356</v>
      </c>
      <c r="B51" s="195" t="s">
        <v>348</v>
      </c>
      <c r="C51" s="195"/>
      <c r="D51" s="247">
        <v>1994</v>
      </c>
    </row>
    <row r="52" spans="1:4" ht="12.75">
      <c r="A52" s="193" t="s">
        <v>357</v>
      </c>
      <c r="B52" s="195" t="s">
        <v>350</v>
      </c>
      <c r="C52" s="195"/>
      <c r="D52" s="247">
        <v>600</v>
      </c>
    </row>
    <row r="53" spans="1:4" ht="12.75">
      <c r="A53" s="193" t="s">
        <v>358</v>
      </c>
      <c r="B53" s="237" t="s">
        <v>359</v>
      </c>
      <c r="C53" s="133"/>
      <c r="D53" s="247">
        <v>1588</v>
      </c>
    </row>
    <row r="54" spans="1:4" ht="12.75">
      <c r="A54" s="193" t="s">
        <v>360</v>
      </c>
      <c r="B54" s="237" t="s">
        <v>362</v>
      </c>
      <c r="C54" s="133"/>
      <c r="D54" s="247">
        <v>2553</v>
      </c>
    </row>
    <row r="55" spans="1:4" ht="12.75">
      <c r="A55" s="193" t="s">
        <v>361</v>
      </c>
      <c r="B55" s="237" t="s">
        <v>368</v>
      </c>
      <c r="C55" s="133"/>
      <c r="D55" s="247">
        <v>50</v>
      </c>
    </row>
    <row r="56" spans="1:4" ht="12.75">
      <c r="A56" s="193" t="s">
        <v>367</v>
      </c>
      <c r="B56" s="238" t="s">
        <v>255</v>
      </c>
      <c r="C56" s="239">
        <f>SUM(C8+C19+C24)</f>
        <v>10419</v>
      </c>
      <c r="D56" s="239">
        <f>SUM(D8+D19+D24)</f>
        <v>24679</v>
      </c>
    </row>
  </sheetData>
  <sheetProtection/>
  <mergeCells count="4">
    <mergeCell ref="A3:D3"/>
    <mergeCell ref="A5:D5"/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3.75390625" style="0" customWidth="1"/>
    <col min="2" max="2" width="36.00390625" style="0" customWidth="1"/>
    <col min="3" max="3" width="9.125" style="0" hidden="1" customWidth="1"/>
    <col min="4" max="4" width="10.625" style="0" customWidth="1"/>
    <col min="5" max="5" width="9.125" style="0" customWidth="1"/>
    <col min="6" max="6" width="0.12890625" style="0" customWidth="1"/>
    <col min="7" max="8" width="9.125" style="0" hidden="1" customWidth="1"/>
    <col min="9" max="9" width="2.125" style="0" customWidth="1"/>
    <col min="10" max="12" width="9.125" style="0" hidden="1" customWidth="1"/>
  </cols>
  <sheetData>
    <row r="1" spans="1:12" s="246" customFormat="1" ht="18.75" customHeight="1">
      <c r="A1" s="249" t="s">
        <v>413</v>
      </c>
      <c r="B1" s="249"/>
      <c r="C1" s="249"/>
      <c r="D1" s="249"/>
      <c r="E1" s="249"/>
      <c r="F1" s="249"/>
      <c r="G1" s="249"/>
      <c r="H1" s="249"/>
      <c r="I1" s="250"/>
      <c r="J1" s="250"/>
      <c r="K1" s="250"/>
      <c r="L1" s="250"/>
    </row>
    <row r="2" spans="1:12" s="246" customFormat="1" ht="12.75">
      <c r="A2" s="249" t="s">
        <v>405</v>
      </c>
      <c r="B2" s="249"/>
      <c r="C2" s="249"/>
      <c r="D2" s="249"/>
      <c r="E2" s="249"/>
      <c r="F2" s="249"/>
      <c r="G2" s="249"/>
      <c r="H2" s="249"/>
      <c r="I2" s="250"/>
      <c r="J2" s="250"/>
      <c r="K2" s="250"/>
      <c r="L2" s="250"/>
    </row>
    <row r="3" spans="1:5" ht="12.75">
      <c r="A3" s="275" t="s">
        <v>187</v>
      </c>
      <c r="B3" s="275"/>
      <c r="C3" s="275"/>
      <c r="D3" s="275"/>
      <c r="E3" s="275"/>
    </row>
    <row r="4" spans="1:5" ht="12.75">
      <c r="A4" s="275"/>
      <c r="B4" s="275"/>
      <c r="C4" s="275"/>
      <c r="D4" s="275"/>
      <c r="E4" s="275"/>
    </row>
    <row r="5" spans="1:5" ht="12.75">
      <c r="A5" s="275" t="s">
        <v>317</v>
      </c>
      <c r="B5" s="275"/>
      <c r="C5" s="275"/>
      <c r="D5" s="275"/>
      <c r="E5" s="275"/>
    </row>
    <row r="6" ht="47.25" customHeight="1">
      <c r="E6" s="9" t="s">
        <v>263</v>
      </c>
    </row>
    <row r="7" spans="1:8" ht="54" customHeight="1">
      <c r="A7" s="74" t="s">
        <v>193</v>
      </c>
      <c r="B7" s="71" t="s">
        <v>252</v>
      </c>
      <c r="C7" s="226" t="s">
        <v>267</v>
      </c>
      <c r="D7" s="226" t="s">
        <v>268</v>
      </c>
      <c r="E7" s="226" t="s">
        <v>366</v>
      </c>
      <c r="F7" s="72" t="s">
        <v>266</v>
      </c>
      <c r="G7" s="72" t="s">
        <v>267</v>
      </c>
      <c r="H7" s="72" t="s">
        <v>268</v>
      </c>
    </row>
    <row r="8" spans="1:8" s="136" customFormat="1" ht="22.5" customHeight="1">
      <c r="A8" s="75" t="s">
        <v>146</v>
      </c>
      <c r="B8" s="73" t="s">
        <v>253</v>
      </c>
      <c r="C8" s="75"/>
      <c r="D8" s="75">
        <v>0</v>
      </c>
      <c r="E8" s="75"/>
      <c r="F8" s="135"/>
      <c r="G8" s="135"/>
      <c r="H8" s="135"/>
    </row>
    <row r="9" spans="1:8" ht="23.25" customHeight="1">
      <c r="A9" s="75" t="s">
        <v>147</v>
      </c>
      <c r="B9" s="75" t="s">
        <v>254</v>
      </c>
      <c r="C9" s="75"/>
      <c r="D9" s="75">
        <v>0</v>
      </c>
      <c r="E9" s="75"/>
      <c r="F9" s="133"/>
      <c r="G9" s="133"/>
      <c r="H9" s="133"/>
    </row>
    <row r="10" spans="1:8" ht="23.25" customHeight="1">
      <c r="A10" s="75" t="s">
        <v>148</v>
      </c>
      <c r="B10" s="75" t="s">
        <v>249</v>
      </c>
      <c r="C10" s="75"/>
      <c r="D10" s="75">
        <v>0</v>
      </c>
      <c r="E10" s="75"/>
      <c r="F10" s="133"/>
      <c r="G10" s="133"/>
      <c r="H10" s="133"/>
    </row>
    <row r="11" spans="1:8" ht="23.25" customHeight="1">
      <c r="A11" s="75" t="s">
        <v>149</v>
      </c>
      <c r="B11" s="75" t="s">
        <v>298</v>
      </c>
      <c r="C11" s="75"/>
      <c r="D11" s="75">
        <v>1000</v>
      </c>
      <c r="E11" s="75">
        <v>1000</v>
      </c>
      <c r="F11" s="133"/>
      <c r="G11" s="133"/>
      <c r="H11" s="133"/>
    </row>
    <row r="12" spans="1:8" ht="23.25" customHeight="1">
      <c r="A12" s="75"/>
      <c r="B12" s="75" t="s">
        <v>363</v>
      </c>
      <c r="C12" s="75"/>
      <c r="D12" s="75"/>
      <c r="E12" s="75">
        <v>1000</v>
      </c>
      <c r="F12" s="133"/>
      <c r="G12" s="133"/>
      <c r="H12" s="133"/>
    </row>
    <row r="13" spans="1:8" ht="23.25" customHeight="1">
      <c r="A13" s="75"/>
      <c r="B13" s="75" t="s">
        <v>364</v>
      </c>
      <c r="C13" s="75"/>
      <c r="D13" s="75"/>
      <c r="E13" s="75">
        <v>1500</v>
      </c>
      <c r="F13" s="133"/>
      <c r="G13" s="133"/>
      <c r="H13" s="133"/>
    </row>
    <row r="14" spans="1:8" ht="23.25" customHeight="1">
      <c r="A14" s="75"/>
      <c r="B14" s="75" t="s">
        <v>365</v>
      </c>
      <c r="C14" s="75"/>
      <c r="D14" s="75"/>
      <c r="E14" s="75">
        <v>300</v>
      </c>
      <c r="F14" s="133"/>
      <c r="G14" s="133"/>
      <c r="H14" s="133"/>
    </row>
    <row r="15" spans="1:8" s="132" customFormat="1" ht="31.5" customHeight="1">
      <c r="A15" s="227"/>
      <c r="B15" s="227" t="s">
        <v>255</v>
      </c>
      <c r="C15" s="227"/>
      <c r="D15" s="227">
        <v>1000</v>
      </c>
      <c r="E15" s="227">
        <v>3800</v>
      </c>
      <c r="F15" s="134"/>
      <c r="G15" s="134"/>
      <c r="H15" s="134"/>
    </row>
  </sheetData>
  <sheetProtection/>
  <mergeCells count="4">
    <mergeCell ref="A3:E4"/>
    <mergeCell ref="A5:E5"/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Szita László</dc:creator>
  <cp:keywords/>
  <dc:description/>
  <cp:lastModifiedBy>Iroda-8596</cp:lastModifiedBy>
  <cp:lastPrinted>2017-12-07T12:12:16Z</cp:lastPrinted>
  <dcterms:created xsi:type="dcterms:W3CDTF">2016-03-07T14:14:28Z</dcterms:created>
  <dcterms:modified xsi:type="dcterms:W3CDTF">2017-12-07T14:23:32Z</dcterms:modified>
  <cp:category/>
  <cp:version/>
  <cp:contentType/>
  <cp:contentStatus/>
</cp:coreProperties>
</file>