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45" yWindow="-105" windowWidth="15480" windowHeight="9720" tabRatio="951" activeTab="15"/>
  </bookViews>
  <sheets>
    <sheet name="1.Bevételek" sheetId="41" r:id="rId1"/>
    <sheet name="2.BKfunkc" sheetId="190" r:id="rId2"/>
    <sheet name="3.BSzfel" sheetId="200" r:id="rId3"/>
    <sheet name="4.Kiadások" sheetId="193" r:id="rId4"/>
    <sheet name="5.KKfunkc" sheetId="194" r:id="rId5"/>
    <sheet name="6.KSzfel" sheetId="201" r:id="rId6"/>
    <sheet name="7.Ktgvet.mérleg" sheetId="199" r:id="rId7"/>
    <sheet name="8. Áll,önk,köt" sheetId="202" r:id="rId8"/>
    <sheet name="9.Tám,peá" sheetId="195" r:id="rId9"/>
    <sheet name="10.Felhalm" sheetId="196" r:id="rId10"/>
    <sheet name="11.Tart" sheetId="197" r:id="rId11"/>
    <sheet name="12.Létszám" sheetId="115" r:id="rId12"/>
    <sheet name=" 13.Kötelez" sheetId="167" r:id="rId13"/>
    <sheet name="14.Pály" sheetId="188" r:id="rId14"/>
    <sheet name="15.Kvet.tám" sheetId="198" r:id="rId15"/>
    <sheet name="16.Ei-felh." sheetId="203" r:id="rId16"/>
    <sheet name="17. Várható" sheetId="205" r:id="rId17"/>
  </sheets>
  <externalReferences>
    <externalReference r:id="rId18"/>
    <externalReference r:id="rId19"/>
  </externalReferences>
  <definedNames>
    <definedName name="beruh" localSheetId="16">'[1]4.1. táj.'!#REF!</definedName>
    <definedName name="beruh" localSheetId="2">'[1]4.1. táj.'!#REF!</definedName>
    <definedName name="beruh" localSheetId="5">'[1]4.1. táj.'!#REF!</definedName>
    <definedName name="beruh" localSheetId="7">'[1]4.1. táj.'!#REF!</definedName>
    <definedName name="beruh">'[1]4.1. táj.'!#REF!</definedName>
    <definedName name="intézmények" localSheetId="16">'[2]4.1. táj.'!#REF!</definedName>
    <definedName name="intézmények" localSheetId="2">'[2]4.1. táj.'!#REF!</definedName>
    <definedName name="intézmények" localSheetId="5">'[2]4.1. táj.'!#REF!</definedName>
    <definedName name="intézmények" localSheetId="7">'[2]4.1. táj.'!#REF!</definedName>
    <definedName name="intézmények">'[2]4.1. táj.'!#REF!</definedName>
    <definedName name="_xlnm.Print_Titles" localSheetId="0">'1.Bevételek'!$1:$4</definedName>
    <definedName name="_xlnm.Print_Titles" localSheetId="4">'5.KKfunkc'!$4:$6</definedName>
    <definedName name="_xlnm.Print_Titles" localSheetId="5">'6.KSzfel'!$4:$6</definedName>
    <definedName name="_xlnm.Print_Titles" localSheetId="8">'9.Tám,peá'!$4:$5</definedName>
    <definedName name="_xlnm.Print_Area" localSheetId="12">' 13.Kötelez'!$A$1:$L$18</definedName>
    <definedName name="_xlnm.Print_Area" localSheetId="0">'1.Bevételek'!$A$1:$I$70</definedName>
    <definedName name="_xlnm.Print_Area" localSheetId="11">'12.Létszám'!$A$1:$E$11</definedName>
  </definedNames>
  <calcPr calcId="125725"/>
</workbook>
</file>

<file path=xl/calcChain.xml><?xml version="1.0" encoding="utf-8"?>
<calcChain xmlns="http://schemas.openxmlformats.org/spreadsheetml/2006/main">
  <c r="K28" i="190"/>
  <c r="K27"/>
  <c r="K23"/>
  <c r="K24"/>
  <c r="G11" i="193"/>
  <c r="L9" i="194"/>
  <c r="D58" i="195"/>
  <c r="L22" i="194" l="1"/>
  <c r="L30"/>
  <c r="K11" i="200" l="1"/>
  <c r="D25" i="190"/>
  <c r="E25"/>
  <c r="F25"/>
  <c r="G25"/>
  <c r="H25"/>
  <c r="I25"/>
  <c r="J25"/>
  <c r="C25"/>
  <c r="K22"/>
  <c r="C21"/>
  <c r="K17"/>
  <c r="K14"/>
  <c r="K11"/>
  <c r="K19"/>
  <c r="I67" i="41" l="1"/>
  <c r="G59" i="193"/>
  <c r="H59"/>
  <c r="G46"/>
  <c r="H46"/>
  <c r="F46"/>
  <c r="F59" s="1"/>
  <c r="I49"/>
  <c r="I50"/>
  <c r="I51"/>
  <c r="I52"/>
  <c r="I53"/>
  <c r="I54"/>
  <c r="I55"/>
  <c r="I57"/>
  <c r="I48"/>
  <c r="I35" i="41"/>
  <c r="D53" i="195"/>
  <c r="L26" i="194"/>
  <c r="L42"/>
  <c r="D18" i="200"/>
  <c r="E18"/>
  <c r="F18"/>
  <c r="G18"/>
  <c r="H18"/>
  <c r="I18"/>
  <c r="J18"/>
  <c r="C18"/>
  <c r="K16"/>
  <c r="D29" i="190"/>
  <c r="E29"/>
  <c r="F29"/>
  <c r="G29"/>
  <c r="H29"/>
  <c r="I29"/>
  <c r="J29"/>
  <c r="C29"/>
  <c r="K26"/>
  <c r="G17" i="193"/>
  <c r="F7"/>
  <c r="D25" i="205"/>
  <c r="B25"/>
  <c r="D17"/>
  <c r="B17"/>
  <c r="D9"/>
  <c r="B9"/>
  <c r="N9" i="203"/>
  <c r="N6"/>
  <c r="C24"/>
  <c r="D24"/>
  <c r="E24"/>
  <c r="F24"/>
  <c r="G24"/>
  <c r="H24"/>
  <c r="I24"/>
  <c r="J24"/>
  <c r="K24"/>
  <c r="L24"/>
  <c r="M24"/>
  <c r="B24"/>
  <c r="C14"/>
  <c r="D14"/>
  <c r="E14"/>
  <c r="F14"/>
  <c r="G14"/>
  <c r="H14"/>
  <c r="I14"/>
  <c r="J14"/>
  <c r="K14"/>
  <c r="L14"/>
  <c r="M14"/>
  <c r="B14"/>
  <c r="N23"/>
  <c r="N22"/>
  <c r="N21"/>
  <c r="N20"/>
  <c r="N19"/>
  <c r="N18"/>
  <c r="N17"/>
  <c r="N16"/>
  <c r="N15"/>
  <c r="N13"/>
  <c r="N12"/>
  <c r="N11"/>
  <c r="N10"/>
  <c r="N8"/>
  <c r="N7"/>
  <c r="N24" l="1"/>
  <c r="N14"/>
  <c r="I30" i="202" l="1"/>
  <c r="K37" l="1"/>
  <c r="K36"/>
  <c r="K35"/>
  <c r="K33"/>
  <c r="K32"/>
  <c r="K31"/>
  <c r="K29"/>
  <c r="K28"/>
  <c r="K27"/>
  <c r="C38"/>
  <c r="D38"/>
  <c r="E38"/>
  <c r="F38"/>
  <c r="G38"/>
  <c r="H38"/>
  <c r="I38"/>
  <c r="J38"/>
  <c r="B38"/>
  <c r="C19"/>
  <c r="D19"/>
  <c r="E19"/>
  <c r="F19"/>
  <c r="G19"/>
  <c r="H19"/>
  <c r="I19"/>
  <c r="B19"/>
  <c r="J30"/>
  <c r="J34"/>
  <c r="J39"/>
  <c r="I34"/>
  <c r="H34"/>
  <c r="G34"/>
  <c r="F34"/>
  <c r="E34"/>
  <c r="D34"/>
  <c r="C34"/>
  <c r="B34"/>
  <c r="I39"/>
  <c r="H30"/>
  <c r="H39" s="1"/>
  <c r="G30"/>
  <c r="F30"/>
  <c r="F39" s="1"/>
  <c r="E30"/>
  <c r="E39" s="1"/>
  <c r="D30"/>
  <c r="C30"/>
  <c r="B30"/>
  <c r="J13"/>
  <c r="J12"/>
  <c r="J16"/>
  <c r="J17"/>
  <c r="I15"/>
  <c r="C15"/>
  <c r="D15"/>
  <c r="E15"/>
  <c r="F15"/>
  <c r="G15"/>
  <c r="H15"/>
  <c r="B15"/>
  <c r="J18"/>
  <c r="J14"/>
  <c r="I11"/>
  <c r="H11"/>
  <c r="G11"/>
  <c r="G20" s="1"/>
  <c r="F11"/>
  <c r="E11"/>
  <c r="E20" s="1"/>
  <c r="D11"/>
  <c r="C11"/>
  <c r="C20" s="1"/>
  <c r="B11"/>
  <c r="J10"/>
  <c r="J9"/>
  <c r="J8"/>
  <c r="L9" i="201"/>
  <c r="L20" i="194"/>
  <c r="L12" i="201"/>
  <c r="L32" i="194"/>
  <c r="L29"/>
  <c r="L33"/>
  <c r="L34"/>
  <c r="L28"/>
  <c r="L17"/>
  <c r="L15"/>
  <c r="L16"/>
  <c r="L12"/>
  <c r="L13"/>
  <c r="C39" i="202" l="1"/>
  <c r="I20"/>
  <c r="G39"/>
  <c r="K38"/>
  <c r="K30"/>
  <c r="D39"/>
  <c r="K34"/>
  <c r="B39"/>
  <c r="J11"/>
  <c r="D20"/>
  <c r="F20"/>
  <c r="H20"/>
  <c r="J19"/>
  <c r="J15"/>
  <c r="B20"/>
  <c r="L25" i="194"/>
  <c r="L24"/>
  <c r="L27"/>
  <c r="L19"/>
  <c r="L18"/>
  <c r="L23"/>
  <c r="L11"/>
  <c r="L10"/>
  <c r="L37"/>
  <c r="L41"/>
  <c r="K39" i="202" l="1"/>
  <c r="J20"/>
  <c r="K10" i="200"/>
  <c r="K12" i="190"/>
  <c r="K15" l="1"/>
  <c r="K8"/>
  <c r="F21"/>
  <c r="F57" i="41"/>
  <c r="I64"/>
  <c r="I65"/>
  <c r="G63"/>
  <c r="H63"/>
  <c r="F63"/>
  <c r="I61"/>
  <c r="I62"/>
  <c r="G60"/>
  <c r="H60"/>
  <c r="F60"/>
  <c r="I58"/>
  <c r="I59"/>
  <c r="G57"/>
  <c r="G56" s="1"/>
  <c r="H57"/>
  <c r="H56" s="1"/>
  <c r="F56" l="1"/>
  <c r="F30" i="190"/>
  <c r="K19" i="201" l="1"/>
  <c r="J19"/>
  <c r="I19"/>
  <c r="H19"/>
  <c r="G19"/>
  <c r="F19"/>
  <c r="E19"/>
  <c r="D19"/>
  <c r="C19"/>
  <c r="L18"/>
  <c r="L17"/>
  <c r="K16"/>
  <c r="J16"/>
  <c r="I16"/>
  <c r="H16"/>
  <c r="G16"/>
  <c r="F16"/>
  <c r="E16"/>
  <c r="D16"/>
  <c r="C16"/>
  <c r="L15"/>
  <c r="K14"/>
  <c r="K20" s="1"/>
  <c r="J14"/>
  <c r="J20" s="1"/>
  <c r="I14"/>
  <c r="I20" s="1"/>
  <c r="H14"/>
  <c r="G14"/>
  <c r="G20" s="1"/>
  <c r="F20"/>
  <c r="E14"/>
  <c r="D14"/>
  <c r="C14"/>
  <c r="L13"/>
  <c r="L11"/>
  <c r="L10"/>
  <c r="L8"/>
  <c r="L7"/>
  <c r="K17" i="200"/>
  <c r="J15"/>
  <c r="I15"/>
  <c r="H15"/>
  <c r="G15"/>
  <c r="F15"/>
  <c r="E15"/>
  <c r="D15"/>
  <c r="C15"/>
  <c r="K14"/>
  <c r="J13"/>
  <c r="I13"/>
  <c r="H13"/>
  <c r="H19" s="1"/>
  <c r="G13"/>
  <c r="F13"/>
  <c r="F19" s="1"/>
  <c r="E13"/>
  <c r="D13"/>
  <c r="D19" s="1"/>
  <c r="C13"/>
  <c r="K12"/>
  <c r="K9"/>
  <c r="K8"/>
  <c r="K7"/>
  <c r="I22" i="193"/>
  <c r="I66" i="41"/>
  <c r="B18" i="199" s="1"/>
  <c r="C20" i="201" l="1"/>
  <c r="H20"/>
  <c r="D20"/>
  <c r="E20"/>
  <c r="L19"/>
  <c r="L16"/>
  <c r="J19" i="200"/>
  <c r="C19"/>
  <c r="E19"/>
  <c r="G19"/>
  <c r="I19"/>
  <c r="K15"/>
  <c r="K18"/>
  <c r="L14" i="201"/>
  <c r="K13" i="200"/>
  <c r="L20" i="201" l="1"/>
  <c r="K19" i="200"/>
  <c r="C15" i="198"/>
  <c r="C11"/>
  <c r="C6"/>
  <c r="H17" i="193"/>
  <c r="F17"/>
  <c r="I25"/>
  <c r="I24"/>
  <c r="I23"/>
  <c r="I21"/>
  <c r="I20"/>
  <c r="I19"/>
  <c r="I18"/>
  <c r="G37"/>
  <c r="H37"/>
  <c r="F37"/>
  <c r="I41"/>
  <c r="I40"/>
  <c r="I39"/>
  <c r="I38"/>
  <c r="I36"/>
  <c r="I35"/>
  <c r="I34"/>
  <c r="I33"/>
  <c r="I32"/>
  <c r="I31"/>
  <c r="I30"/>
  <c r="G29"/>
  <c r="G43" s="1"/>
  <c r="H29"/>
  <c r="H43" s="1"/>
  <c r="F29"/>
  <c r="F43" s="1"/>
  <c r="I47"/>
  <c r="I63" i="41"/>
  <c r="C20" i="198" l="1"/>
  <c r="I45" i="41"/>
  <c r="I44"/>
  <c r="I43"/>
  <c r="I42"/>
  <c r="I41"/>
  <c r="I48"/>
  <c r="I49"/>
  <c r="I50"/>
  <c r="I51"/>
  <c r="I37"/>
  <c r="I36"/>
  <c r="I34"/>
  <c r="I33"/>
  <c r="I32"/>
  <c r="I31"/>
  <c r="I30"/>
  <c r="I29"/>
  <c r="I28"/>
  <c r="I27"/>
  <c r="I26"/>
  <c r="I24"/>
  <c r="I23"/>
  <c r="I22"/>
  <c r="I21"/>
  <c r="I20"/>
  <c r="I19"/>
  <c r="I18"/>
  <c r="I17"/>
  <c r="I16"/>
  <c r="I15"/>
  <c r="I12"/>
  <c r="I11"/>
  <c r="I10"/>
  <c r="I9"/>
  <c r="D60" i="195"/>
  <c r="D31"/>
  <c r="D56"/>
  <c r="D51"/>
  <c r="D49"/>
  <c r="D47"/>
  <c r="D45"/>
  <c r="D43"/>
  <c r="D13"/>
  <c r="D33"/>
  <c r="D29"/>
  <c r="D27"/>
  <c r="D25"/>
  <c r="D17"/>
  <c r="D15"/>
  <c r="D11"/>
  <c r="D9"/>
  <c r="D7"/>
  <c r="D62" l="1"/>
  <c r="D41"/>
  <c r="D63" l="1"/>
  <c r="M8" i="188"/>
  <c r="F8"/>
  <c r="I58" i="193" l="1"/>
  <c r="I56"/>
  <c r="H11" l="1"/>
  <c r="F11"/>
  <c r="I15"/>
  <c r="I16"/>
  <c r="L8" i="194"/>
  <c r="L7"/>
  <c r="L31"/>
  <c r="G25" i="41"/>
  <c r="H25"/>
  <c r="G44" i="196" l="1"/>
  <c r="K20" i="190" l="1"/>
  <c r="L14" i="194" l="1"/>
  <c r="L14" i="167"/>
  <c r="L13"/>
  <c r="D35" i="194"/>
  <c r="D40"/>
  <c r="D44"/>
  <c r="E35"/>
  <c r="E40"/>
  <c r="E44"/>
  <c r="F35"/>
  <c r="F40"/>
  <c r="F44"/>
  <c r="G35"/>
  <c r="G40"/>
  <c r="G44"/>
  <c r="H35"/>
  <c r="H40"/>
  <c r="H44"/>
  <c r="I35"/>
  <c r="I40"/>
  <c r="I44"/>
  <c r="J35"/>
  <c r="J40"/>
  <c r="J44"/>
  <c r="K35"/>
  <c r="K40"/>
  <c r="K44"/>
  <c r="C35"/>
  <c r="C40"/>
  <c r="C44"/>
  <c r="L39"/>
  <c r="L38"/>
  <c r="L36"/>
  <c r="K9" i="190"/>
  <c r="L11" i="167"/>
  <c r="L17"/>
  <c r="L16" s="1"/>
  <c r="L15"/>
  <c r="L10"/>
  <c r="L8"/>
  <c r="L7"/>
  <c r="E9"/>
  <c r="E6"/>
  <c r="E12"/>
  <c r="E16"/>
  <c r="F9"/>
  <c r="F6"/>
  <c r="F12"/>
  <c r="F16"/>
  <c r="G9"/>
  <c r="G6"/>
  <c r="G12"/>
  <c r="G16"/>
  <c r="H9"/>
  <c r="H6"/>
  <c r="H12"/>
  <c r="H16"/>
  <c r="I9"/>
  <c r="I6"/>
  <c r="I12"/>
  <c r="I16"/>
  <c r="J9"/>
  <c r="J6"/>
  <c r="J12"/>
  <c r="J16"/>
  <c r="K9"/>
  <c r="K6"/>
  <c r="K12"/>
  <c r="K16"/>
  <c r="D6"/>
  <c r="D9"/>
  <c r="D16"/>
  <c r="D10" i="188"/>
  <c r="G9" i="197"/>
  <c r="G13" s="1"/>
  <c r="G15"/>
  <c r="G20"/>
  <c r="G11"/>
  <c r="G17"/>
  <c r="G21" s="1"/>
  <c r="G22" s="1"/>
  <c r="G23" s="1"/>
  <c r="G9" i="196"/>
  <c r="G7" s="1"/>
  <c r="G13"/>
  <c r="G15"/>
  <c r="G19"/>
  <c r="G24"/>
  <c r="G22" s="1"/>
  <c r="G50"/>
  <c r="G53"/>
  <c r="G7" i="193"/>
  <c r="H7"/>
  <c r="H27" s="1"/>
  <c r="E21" i="190"/>
  <c r="H21"/>
  <c r="D21"/>
  <c r="G21"/>
  <c r="I21"/>
  <c r="J21"/>
  <c r="F40" i="41"/>
  <c r="F46"/>
  <c r="F7"/>
  <c r="F14"/>
  <c r="F25"/>
  <c r="I25" s="1"/>
  <c r="B8" i="199" s="1"/>
  <c r="H10" i="188"/>
  <c r="I10"/>
  <c r="J10"/>
  <c r="K10"/>
  <c r="L10"/>
  <c r="G10"/>
  <c r="M7"/>
  <c r="M9"/>
  <c r="M6"/>
  <c r="C10"/>
  <c r="E10"/>
  <c r="F7"/>
  <c r="F9"/>
  <c r="F6"/>
  <c r="B11" i="115"/>
  <c r="C11"/>
  <c r="D11"/>
  <c r="E8"/>
  <c r="E9"/>
  <c r="E10"/>
  <c r="E7"/>
  <c r="L43" i="194"/>
  <c r="L21"/>
  <c r="I46" i="193"/>
  <c r="D17" i="199" s="1"/>
  <c r="D20" s="1"/>
  <c r="I42" i="193"/>
  <c r="D14" i="199" s="1"/>
  <c r="I37" i="193"/>
  <c r="D13" i="199" s="1"/>
  <c r="I29" i="193"/>
  <c r="D12" i="199" s="1"/>
  <c r="I26" i="193"/>
  <c r="D10" i="199" s="1"/>
  <c r="I17" i="193"/>
  <c r="D9" i="199" s="1"/>
  <c r="I14" i="193"/>
  <c r="I13"/>
  <c r="I12"/>
  <c r="I9"/>
  <c r="I8"/>
  <c r="K7" i="190"/>
  <c r="K10"/>
  <c r="K13"/>
  <c r="K16"/>
  <c r="K18"/>
  <c r="G7" i="41"/>
  <c r="G14"/>
  <c r="G40"/>
  <c r="G46"/>
  <c r="G69"/>
  <c r="H7"/>
  <c r="H14"/>
  <c r="H40"/>
  <c r="H46"/>
  <c r="H69"/>
  <c r="F69"/>
  <c r="I60"/>
  <c r="I57"/>
  <c r="I47"/>
  <c r="I13"/>
  <c r="I8"/>
  <c r="I7" l="1"/>
  <c r="B6" i="199" s="1"/>
  <c r="L44" i="194"/>
  <c r="E11" i="115"/>
  <c r="C45" i="194"/>
  <c r="J45"/>
  <c r="H45"/>
  <c r="F45"/>
  <c r="E45"/>
  <c r="K45"/>
  <c r="I45"/>
  <c r="G45"/>
  <c r="D45"/>
  <c r="D15" i="199"/>
  <c r="I30" i="190"/>
  <c r="H30"/>
  <c r="J30"/>
  <c r="G30"/>
  <c r="E30"/>
  <c r="H44" i="193"/>
  <c r="H60" s="1"/>
  <c r="I56" i="41"/>
  <c r="B17" i="199" s="1"/>
  <c r="H53" i="41"/>
  <c r="G53"/>
  <c r="F53"/>
  <c r="H38"/>
  <c r="G38"/>
  <c r="F38"/>
  <c r="I14"/>
  <c r="B7" i="199" s="1"/>
  <c r="B11" s="1"/>
  <c r="L12" i="167"/>
  <c r="F27" i="193"/>
  <c r="I11"/>
  <c r="D8" i="199" s="1"/>
  <c r="L6" i="167"/>
  <c r="D18"/>
  <c r="H18"/>
  <c r="D30" i="190"/>
  <c r="C30"/>
  <c r="I52" i="41"/>
  <c r="B14" i="199" s="1"/>
  <c r="I40" i="41"/>
  <c r="B12" i="199" s="1"/>
  <c r="I10" i="193"/>
  <c r="D7" i="199" s="1"/>
  <c r="G27" i="193"/>
  <c r="I7"/>
  <c r="D6" i="199" s="1"/>
  <c r="K29" i="190"/>
  <c r="I59" i="193"/>
  <c r="F18" i="167"/>
  <c r="I68" i="41"/>
  <c r="B19" i="199" s="1"/>
  <c r="I43" i="193"/>
  <c r="K21" i="190"/>
  <c r="G11" i="196"/>
  <c r="G39" s="1"/>
  <c r="G19" i="197"/>
  <c r="J18" i="167"/>
  <c r="L40" i="194"/>
  <c r="K18" i="167"/>
  <c r="G18"/>
  <c r="I18"/>
  <c r="E18"/>
  <c r="L9"/>
  <c r="F10" i="188"/>
  <c r="M10"/>
  <c r="I46" i="41"/>
  <c r="B13" i="199" s="1"/>
  <c r="K25" i="190"/>
  <c r="L35" i="194"/>
  <c r="L18" i="167" l="1"/>
  <c r="L45" i="194"/>
  <c r="I53" i="41"/>
  <c r="K30" i="190"/>
  <c r="G54" i="41"/>
  <c r="G70" s="1"/>
  <c r="D11" i="199"/>
  <c r="D16" s="1"/>
  <c r="D21" s="1"/>
  <c r="B20"/>
  <c r="B15"/>
  <c r="B16" s="1"/>
  <c r="H54" i="41"/>
  <c r="H70" s="1"/>
  <c r="F54"/>
  <c r="I69"/>
  <c r="G41" i="196"/>
  <c r="G44" i="193"/>
  <c r="G60" s="1"/>
  <c r="F44"/>
  <c r="F60" s="1"/>
  <c r="I27"/>
  <c r="I38" i="41"/>
  <c r="I54" l="1"/>
  <c r="B21" i="199"/>
  <c r="F70" i="41"/>
  <c r="I70" s="1"/>
  <c r="I44" i="193"/>
  <c r="I60"/>
  <c r="G43" i="196" l="1"/>
  <c r="G56" s="1"/>
  <c r="G58" s="1"/>
  <c r="G59" s="1"/>
</calcChain>
</file>

<file path=xl/comments1.xml><?xml version="1.0" encoding="utf-8"?>
<comments xmlns="http://schemas.openxmlformats.org/spreadsheetml/2006/main">
  <authors>
    <author>Polgármesteri Hivatal</author>
  </authors>
  <commentList>
    <comment ref="A4" authorId="0">
      <text>
        <r>
          <rPr>
            <b/>
            <sz val="12"/>
            <color indexed="81"/>
            <rFont val="Tahoma"/>
            <family val="2"/>
            <charset val="238"/>
          </rPr>
          <t xml:space="preserve">Csak a Stab.tv.3.§(1)bek. szerinti adósságot keletkeztető kötelezettségeknél kell ez a táblázat!!!!!
</t>
        </r>
      </text>
    </comment>
  </commentList>
</comments>
</file>

<file path=xl/sharedStrings.xml><?xml version="1.0" encoding="utf-8"?>
<sst xmlns="http://schemas.openxmlformats.org/spreadsheetml/2006/main" count="1116" uniqueCount="567">
  <si>
    <t>ÖNKORM. BEV. ÖSSZ.</t>
  </si>
  <si>
    <t>Vál Község Önkormányzat céltartalékai</t>
  </si>
  <si>
    <t>Köztisztviselők</t>
  </si>
  <si>
    <t>Közalkalmazottak</t>
  </si>
  <si>
    <t>Munka törvénykönyve alá tart.</t>
  </si>
  <si>
    <t>Létszám előirányzatok</t>
  </si>
  <si>
    <t>Támog. ért. bev.</t>
  </si>
  <si>
    <t>TARTALÉKOK ÖSSZESEN</t>
  </si>
  <si>
    <t>I.+II. KIADÁSOK ÖSSZESEN</t>
  </si>
  <si>
    <t>Személyi juttatás</t>
  </si>
  <si>
    <t>Felhalmozási célú céltartalékok</t>
  </si>
  <si>
    <t>Céltartalékok összesen</t>
  </si>
  <si>
    <t>Működési célú céltartalékok összesen</t>
  </si>
  <si>
    <t>Bevételek</t>
  </si>
  <si>
    <t>Kiadások</t>
  </si>
  <si>
    <t xml:space="preserve">Beruházási kiadások </t>
  </si>
  <si>
    <t>Felhalmozási célú céltartalékok összesen</t>
  </si>
  <si>
    <t>Intézményi feladatok céltartalékai</t>
  </si>
  <si>
    <t>Tartalékok előirányzatai</t>
  </si>
  <si>
    <t>Működési kiadások összesen</t>
  </si>
  <si>
    <t>Kamatbevételek</t>
  </si>
  <si>
    <t>Köt. váll.
 éve</t>
  </si>
  <si>
    <t>11.</t>
  </si>
  <si>
    <t>Működési kiadások</t>
  </si>
  <si>
    <t>Általános tartalék</t>
  </si>
  <si>
    <t>Egyéb feladatok: 
határozott idejű kötelezettségek</t>
  </si>
  <si>
    <t>Finanszírozási bevételek összesen</t>
  </si>
  <si>
    <t>BEVÉTELEK ÖSSZESEN</t>
  </si>
  <si>
    <t>KIADÁSOK ÖSSZESEN</t>
  </si>
  <si>
    <t>Ellátottak pénzb.jutt.</t>
  </si>
  <si>
    <t>M.adókat terh. jár. és szoc. hozzáj. adó</t>
  </si>
  <si>
    <t xml:space="preserve">Beruházások </t>
  </si>
  <si>
    <t xml:space="preserve">Felújítások </t>
  </si>
  <si>
    <t>e Ft</t>
  </si>
  <si>
    <t>2015. év</t>
  </si>
  <si>
    <t>Járművek vásárlása</t>
  </si>
  <si>
    <t>Beruházási kiadások</t>
  </si>
  <si>
    <t>Felújítási kiadások összesen</t>
  </si>
  <si>
    <t>2016. év</t>
  </si>
  <si>
    <t>Intézményi feladatok céltartalékai összesen</t>
  </si>
  <si>
    <t xml:space="preserve">Dologi kiadások </t>
  </si>
  <si>
    <t>Közvilágítás</t>
  </si>
  <si>
    <t xml:space="preserve">Felhalmozási célú hiteltörlesztés </t>
  </si>
  <si>
    <t>Megnevezés</t>
  </si>
  <si>
    <t>Összesen</t>
  </si>
  <si>
    <t>1.</t>
  </si>
  <si>
    <t>2.</t>
  </si>
  <si>
    <t>3.</t>
  </si>
  <si>
    <t>Földterületek vásárlása</t>
  </si>
  <si>
    <t>Telkek vásárlása</t>
  </si>
  <si>
    <t>Dologi kiadások</t>
  </si>
  <si>
    <t>6.</t>
  </si>
  <si>
    <t>Felhalmozási kiadások</t>
  </si>
  <si>
    <t>7.</t>
  </si>
  <si>
    <t>8.</t>
  </si>
  <si>
    <t>9.</t>
  </si>
  <si>
    <t>10.</t>
  </si>
  <si>
    <t>Kötelezettség jogcíme</t>
  </si>
  <si>
    <t>Pályázatokkal kapcsolatos bevételek és kiadások</t>
  </si>
  <si>
    <t>Int. műk. bev.</t>
  </si>
  <si>
    <t>Személyi jutt.</t>
  </si>
  <si>
    <t>Dologi kiad.</t>
  </si>
  <si>
    <t>Egyéb folyó kiad.</t>
  </si>
  <si>
    <t>Támog. ért. kiad.</t>
  </si>
  <si>
    <t>Közfoglalkoztatottak</t>
  </si>
  <si>
    <t>2017. év</t>
  </si>
  <si>
    <t>Épületek vásárlása, létesítése</t>
  </si>
  <si>
    <t>Egyéb építmények vásárlása, létesítése</t>
  </si>
  <si>
    <t>Önkormányzat</t>
  </si>
  <si>
    <t>2018. év</t>
  </si>
  <si>
    <t>2019. év</t>
  </si>
  <si>
    <t>2020. év</t>
  </si>
  <si>
    <t>2021. év</t>
  </si>
  <si>
    <t>Szoc. hozzáj. adó</t>
  </si>
  <si>
    <t>Kezességvállalás</t>
  </si>
  <si>
    <t xml:space="preserve">Összesen </t>
  </si>
  <si>
    <t>Közhatalmi bevételek</t>
  </si>
  <si>
    <t>Felhalmozási bevételek</t>
  </si>
  <si>
    <t>Működési célú átvett pénzeszközök</t>
  </si>
  <si>
    <t>Felhalmozási célú átvett pénzeszközök</t>
  </si>
  <si>
    <t>Önkormányzat céltartalékai összesen</t>
  </si>
  <si>
    <t>Működési bevételek</t>
  </si>
  <si>
    <t>Immateriális javak értékesítése</t>
  </si>
  <si>
    <t>Szellemi termékek vásárlása</t>
  </si>
  <si>
    <t>Vagyoni értékű jogok vásárlása</t>
  </si>
  <si>
    <t>Képzőművészeti alkotások vásárlása</t>
  </si>
  <si>
    <t>4.</t>
  </si>
  <si>
    <t>5.</t>
  </si>
  <si>
    <t>Önkormányzat bevételei szakfeladatonként</t>
  </si>
  <si>
    <t>Önkormányzat kiadásai szakfeladatonként</t>
  </si>
  <si>
    <t>Önkormányzat támogatásértékű kiadások, pénzeszközátadások</t>
  </si>
  <si>
    <t>Fejezeti és ált. tartalékok elsz.</t>
  </si>
  <si>
    <t>Ügyvitel- és számítástechnikai eszközök vás.</t>
  </si>
  <si>
    <t>Egyéb gépek, berendezések és felszerelések vás.</t>
  </si>
  <si>
    <t>Hangszerek vásárlása</t>
  </si>
  <si>
    <t>Felhalmozási kiadások összesen</t>
  </si>
  <si>
    <t>Személyi juttatások</t>
  </si>
  <si>
    <t>Felhalm.</t>
  </si>
  <si>
    <t>Felújítási kiadások</t>
  </si>
  <si>
    <t>Ingatlanok felújítása</t>
  </si>
  <si>
    <t>Épületek felújítása</t>
  </si>
  <si>
    <t>Egyéb építmények felújítása</t>
  </si>
  <si>
    <t>Több éves kihatással járó döntésekből származó kötelezettségek</t>
  </si>
  <si>
    <t>Önkor-mányzat</t>
  </si>
  <si>
    <t>Céltartalékok</t>
  </si>
  <si>
    <t>Működési célú céltartalékok</t>
  </si>
  <si>
    <t>Szak-feladat</t>
  </si>
  <si>
    <t>Ellátottak pénzbeli juttatásai</t>
  </si>
  <si>
    <t xml:space="preserve">Működési célú hiteltörlesztés </t>
  </si>
  <si>
    <t>Beruházási kiadások összesen</t>
  </si>
  <si>
    <t>Óvoda</t>
  </si>
  <si>
    <t>Háziorvosi ügyeleti ellátás</t>
  </si>
  <si>
    <t>Család- és nővéd.eü.gond.</t>
  </si>
  <si>
    <t>Családsegítés</t>
  </si>
  <si>
    <t>Város- és községgazdálkodás</t>
  </si>
  <si>
    <t>Szociális étkeztetés</t>
  </si>
  <si>
    <t>Iskolai intézményi étk.</t>
  </si>
  <si>
    <t>Óvodai intézményi étk.</t>
  </si>
  <si>
    <t>KDV Hulladékgazdálkodási társulás</t>
  </si>
  <si>
    <t>Területfejlesztési Tanács</t>
  </si>
  <si>
    <t>Települési Önkormányzatok Országos Szövetsége</t>
  </si>
  <si>
    <t>Int. felh. bev.</t>
  </si>
  <si>
    <t>Nem lakóing.bérbeadása</t>
  </si>
  <si>
    <t>ÖNKORM. KIADÁS</t>
  </si>
  <si>
    <t>ÓVODA KIADÁS</t>
  </si>
  <si>
    <t>Fejezeti és ált.tart.elsz.</t>
  </si>
  <si>
    <t>Vál Önk.Tűzoltóság tűzoltófecsk.önrész</t>
  </si>
  <si>
    <t>2009. év</t>
  </si>
  <si>
    <t>Óvodai intézm.ékeztetés</t>
  </si>
  <si>
    <t>Óvodai nevelés,ellátás</t>
  </si>
  <si>
    <t>Útfelújítás</t>
  </si>
  <si>
    <t>Zöldterület-kezelés</t>
  </si>
  <si>
    <t>Mór Község Önkormányzat honvédelmi hozzájárulás</t>
  </si>
  <si>
    <t>Önk.                    Hivatal</t>
  </si>
  <si>
    <t>Foglalkoztatottak személyi juttatásai</t>
  </si>
  <si>
    <t>K11</t>
  </si>
  <si>
    <t>K1</t>
  </si>
  <si>
    <t>Rovat száma</t>
  </si>
  <si>
    <t>Külső személyi juttatások</t>
  </si>
  <si>
    <t>K12</t>
  </si>
  <si>
    <t>K2</t>
  </si>
  <si>
    <t>K3</t>
  </si>
  <si>
    <t>Készletbeszerzés</t>
  </si>
  <si>
    <t>K31</t>
  </si>
  <si>
    <t>K32</t>
  </si>
  <si>
    <t>Kommunikációs szolgáltatások</t>
  </si>
  <si>
    <t>Szolgáltatási kiadások</t>
  </si>
  <si>
    <t>K33</t>
  </si>
  <si>
    <t>K34</t>
  </si>
  <si>
    <t>K35</t>
  </si>
  <si>
    <t>K4</t>
  </si>
  <si>
    <t>Egyéb működési célú kiadások</t>
  </si>
  <si>
    <t>K5</t>
  </si>
  <si>
    <t>Egyéb felhalmozási célú kiadások</t>
  </si>
  <si>
    <t>K8</t>
  </si>
  <si>
    <t>K7</t>
  </si>
  <si>
    <t>K6</t>
  </si>
  <si>
    <t>Finanszírozási kiadások</t>
  </si>
  <si>
    <t>Belföldi finanszírozás kiadásai</t>
  </si>
  <si>
    <t>Külföldi finanszírozás kiadásai</t>
  </si>
  <si>
    <t>Költségvetési kiadások</t>
  </si>
  <si>
    <t>K1-K8</t>
  </si>
  <si>
    <t>K91</t>
  </si>
  <si>
    <t>K92</t>
  </si>
  <si>
    <t>K93</t>
  </si>
  <si>
    <t>K9</t>
  </si>
  <si>
    <t>K61</t>
  </si>
  <si>
    <t>K62</t>
  </si>
  <si>
    <t>Immateriális javak beszerzése, létesítése</t>
  </si>
  <si>
    <t>Ingatlanok és kapcsolódó vagyoni értékű jogok besz,lét.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</si>
  <si>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</si>
  <si>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</si>
  <si>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</si>
  <si>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</si>
  <si>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</si>
  <si>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</si>
  <si>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</si>
  <si>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K67</t>
  </si>
  <si>
    <t>Beruházási célú előzetesen felszámított áfa</t>
  </si>
  <si>
    <t>K71</t>
  </si>
  <si>
    <t>Felújítási célú előzetesen felszámított áfa</t>
  </si>
  <si>
    <t>Informatikai eszközök felújítása</t>
  </si>
  <si>
    <t>Egyéb tárgyi eszközök felújítása</t>
  </si>
  <si>
    <t>K72</t>
  </si>
  <si>
    <t>K73</t>
  </si>
  <si>
    <t>K74</t>
  </si>
  <si>
    <t>K501</t>
  </si>
  <si>
    <t>K502</t>
  </si>
  <si>
    <t>Nemzetközi kötelezettségek</t>
  </si>
  <si>
    <t>Elvonások és befizetések</t>
  </si>
  <si>
    <t>K503</t>
  </si>
  <si>
    <t>Műk.célú visszatérítendő támogatások,kölcs.nyújtása áht-n belül</t>
  </si>
  <si>
    <t>K504</t>
  </si>
  <si>
    <t>K506</t>
  </si>
  <si>
    <t>Egyéb működési célú támaogatások államháztartáson belülre</t>
  </si>
  <si>
    <t>K505</t>
  </si>
  <si>
    <t>Váli Önkormányzati Tűzoltóság</t>
  </si>
  <si>
    <t>Martonvásár Családsegítő</t>
  </si>
  <si>
    <t>Bicske orvosi ügyelet</t>
  </si>
  <si>
    <t>I. MŰKÖDÉSI CÉLÚ TÁMOGATÁSOK</t>
  </si>
  <si>
    <t>Műk.célú gar.-és kezességvállalásból szárm.kifiz.áht-n belül</t>
  </si>
  <si>
    <t>Műk.célú visszatérítendő tám.,kölcs.törlesztése áht-n belül</t>
  </si>
  <si>
    <t>K507</t>
  </si>
  <si>
    <t>Műk.célú gar.-és kezességvállalásból szárm.kifiz.áht-n kívülre</t>
  </si>
  <si>
    <t>K508</t>
  </si>
  <si>
    <t>Műk.célú visszatérítendő tám.,kölcs.nyújtása áht-n kívülre</t>
  </si>
  <si>
    <t>Árkiegészítések, ártámogatások</t>
  </si>
  <si>
    <t>K509</t>
  </si>
  <si>
    <t>Kamattámogatások</t>
  </si>
  <si>
    <t>K510</t>
  </si>
  <si>
    <t>Egyéb működési célú támaogatások államháztartáson kívülre</t>
  </si>
  <si>
    <t>Magyar Irodalmi Egyesület</t>
  </si>
  <si>
    <t>Országos Mentőszolgálat</t>
  </si>
  <si>
    <t>Hópihe Alapítvány</t>
  </si>
  <si>
    <t>Működési célú támogatások</t>
  </si>
  <si>
    <t>Váli Polgárőr Egyesület</t>
  </si>
  <si>
    <t>II. FELHALMOZÁSI CÉLÚ TÁMOGATÁSOK</t>
  </si>
  <si>
    <t>K81</t>
  </si>
  <si>
    <t>Felhalm.célú visszatérítendő tám.,kölcs.nyújtása áht-n belülre</t>
  </si>
  <si>
    <t>K82</t>
  </si>
  <si>
    <t>Felhalm.célú gar.-és kez.vállalásból szárm.kifiz.áht-n belülre</t>
  </si>
  <si>
    <t>Felhalm.célú visszatérítendő tám.,kölcs.törlesztése áht-n belülre</t>
  </si>
  <si>
    <t>K83</t>
  </si>
  <si>
    <t>Egyéb felhalmozási célú támogatások államháztartáson belülre</t>
  </si>
  <si>
    <t>Felhalm.célú gar.-és kez.vállalásból szárm.kifiz.áht-n kívülre</t>
  </si>
  <si>
    <t>K85</t>
  </si>
  <si>
    <t>K84</t>
  </si>
  <si>
    <t>Felhalm.célú visszatérítendő tám.,kölcs.nyújtása áht-n kívülre</t>
  </si>
  <si>
    <t>K86</t>
  </si>
  <si>
    <t>Lakástámogatás</t>
  </si>
  <si>
    <t>K87</t>
  </si>
  <si>
    <t>K88</t>
  </si>
  <si>
    <t>Egyéb felhalmozási célú támogatások államháztartáso kívülre</t>
  </si>
  <si>
    <t>Felhalmozási célú támogatások</t>
  </si>
  <si>
    <t>Elvonások és befizetések bevételei</t>
  </si>
  <si>
    <t>Működési célú támogatások államháztartáson belülről</t>
  </si>
  <si>
    <t>B1</t>
  </si>
  <si>
    <t>Műk.c.gar. és kez.váll-ból szárm.megtér.áht-n belülről</t>
  </si>
  <si>
    <t>Műk.c.visszatér.tám,kölcsönök visszatér.áht-n belülről</t>
  </si>
  <si>
    <t>B12</t>
  </si>
  <si>
    <t>B13</t>
  </si>
  <si>
    <t>B14</t>
  </si>
  <si>
    <t>B15</t>
  </si>
  <si>
    <t>B16</t>
  </si>
  <si>
    <t>Műk.c.visszatér.tám,kölcsönök ig-bevét.áht-n belülről</t>
  </si>
  <si>
    <t>Egyéb műk.c.tám.bevételei államháztartáson belülről</t>
  </si>
  <si>
    <t>B3</t>
  </si>
  <si>
    <t>Szociális hozzájárulási adó és járulékok</t>
  </si>
  <si>
    <t>Bérhez és foglalkoztatáshoz kapcsolódó adók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</si>
  <si>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</si>
  <si>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</si>
  <si>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</si>
  <si>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</si>
  <si>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</si>
  <si>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</si>
  <si>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</si>
  <si>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</si>
  <si>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</si>
  <si>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</si>
  <si>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</si>
  <si>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</si>
  <si>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</si>
  <si>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</si>
  <si>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</si>
  <si>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Működési egyéb bevételek</t>
  </si>
  <si>
    <t>B4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</si>
  <si>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</si>
  <si>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</si>
  <si>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</si>
  <si>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</si>
  <si>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</si>
  <si>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</si>
  <si>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</si>
  <si>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</si>
  <si>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</si>
  <si>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</si>
  <si>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</si>
  <si>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</si>
  <si>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</si>
  <si>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</si>
  <si>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</si>
  <si>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</si>
  <si>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</si>
  <si>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</si>
  <si>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</si>
  <si>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Működési bevételek összesen</t>
  </si>
  <si>
    <t>B6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</si>
  <si>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</si>
  <si>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</si>
  <si>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</si>
  <si>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</si>
  <si>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</si>
  <si>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</si>
  <si>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</si>
  <si>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</si>
  <si>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</si>
  <si>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egyéb bevételek</t>
  </si>
  <si>
    <t>B5</t>
  </si>
  <si>
    <t>Felhalmozási célú önkormányzati támogatások</t>
  </si>
  <si>
    <t>Felhalm.c.gar-és kez.váll-ból sz.megtér.áht-n belülről</t>
  </si>
  <si>
    <t>Felhalm.c.visszatér.tám,kölcsönök vtér.áht-n belülről</t>
  </si>
  <si>
    <t>Felhalm.c.visszatér.tám,kölcs.igbe-vét.áht-n belülről</t>
  </si>
  <si>
    <t>Egy.felhalm.c.támogatások bevételei áht-n belülről</t>
  </si>
  <si>
    <t>B21</t>
  </si>
  <si>
    <t>B22</t>
  </si>
  <si>
    <t>B23</t>
  </si>
  <si>
    <t>B24</t>
  </si>
  <si>
    <t>B25</t>
  </si>
  <si>
    <t>B2</t>
  </si>
  <si>
    <t>Felhalmozási bevételek összesen</t>
  </si>
  <si>
    <t>B7</t>
  </si>
  <si>
    <t xml:space="preserve">Vagyoni típusú adók </t>
  </si>
  <si>
    <t>Jövedelemadók</t>
  </si>
  <si>
    <t>B31</t>
  </si>
  <si>
    <t>Felhalmozási célú támogatások államháztartáson belül</t>
  </si>
  <si>
    <t>Finanszírozási bevételek</t>
  </si>
  <si>
    <t>Belföldi finanszírozás bevételei</t>
  </si>
  <si>
    <t>B81</t>
  </si>
  <si>
    <t>Hitel-, kölcsönfelvétel államháztartáson kívülről</t>
  </si>
  <si>
    <t>B811</t>
  </si>
  <si>
    <t>B812</t>
  </si>
  <si>
    <t>B813</t>
  </si>
  <si>
    <t>Belföldi értékpapírok bevételei</t>
  </si>
  <si>
    <t>Maradvány igénybevétele</t>
  </si>
  <si>
    <t>Külföldi finanszírozás bevételei</t>
  </si>
  <si>
    <t>B82</t>
  </si>
  <si>
    <t>B8</t>
  </si>
  <si>
    <t>K911</t>
  </si>
  <si>
    <t>K912</t>
  </si>
  <si>
    <t>Belföldi értékpapírok kiadásai</t>
  </si>
  <si>
    <t>Ingatlanok beszerzése, létesítése</t>
  </si>
  <si>
    <t>Beruházási célú előzetesen felsz.áfa</t>
  </si>
  <si>
    <t xml:space="preserve">Egyéb tárgyi eszközök felújítása </t>
  </si>
  <si>
    <t>Felújítási célú előzetesen felsz.áfa</t>
  </si>
  <si>
    <t>K41</t>
  </si>
  <si>
    <t>K42</t>
  </si>
  <si>
    <t>K43</t>
  </si>
  <si>
    <t>K44</t>
  </si>
  <si>
    <t>K45</t>
  </si>
  <si>
    <t>K46</t>
  </si>
  <si>
    <t>K47</t>
  </si>
  <si>
    <t>K48</t>
  </si>
  <si>
    <t>Társadalombiztosítási ellátások</t>
  </si>
  <si>
    <t>Családi támogatások</t>
  </si>
  <si>
    <t>Pénzbeli kárpótlások, kártérítések</t>
  </si>
  <si>
    <t>Lakhatással kapcsolatos ellátások</t>
  </si>
  <si>
    <t>Egyéb nem intézményi ellátások</t>
  </si>
  <si>
    <t>Betegséggel kapcs.(nem TB)ellát.</t>
  </si>
  <si>
    <t>Költségvetési bevételek</t>
  </si>
  <si>
    <t>B1-B7</t>
  </si>
  <si>
    <t>Közvetett támogatás tervezett összege</t>
  </si>
  <si>
    <t>Adóelengedések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</si>
  <si>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</si>
  <si>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</si>
  <si>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</si>
  <si>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</si>
  <si>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</si>
  <si>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</si>
  <si>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</si>
  <si>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- egyéb nyújtott kedvezmény, vagy kölcsön elengedésének összege</t>
  </si>
  <si>
    <t>Adókedvezmények iparűzési adónál</t>
  </si>
  <si>
    <t xml:space="preserve"> - 1991. évi LXXXII. tv. Mozgáskorl. Mentesség</t>
  </si>
  <si>
    <t xml:space="preserve">  - helyiségek,eszközök hasznosításából szárm.bevételből nyújtott kedv., mentesség</t>
  </si>
  <si>
    <t>Munkaadót terhelő járulékok</t>
  </si>
  <si>
    <t>Ellátottak pénzbeli juttatása</t>
  </si>
  <si>
    <t xml:space="preserve"> - költségvetési szervek, egyházak, </t>
  </si>
  <si>
    <t xml:space="preserve"> - adókedvezmény környezetvédelmi osztályba sorolás miatt</t>
  </si>
  <si>
    <t>Műk.célú tám.áht-n belülről</t>
  </si>
  <si>
    <t>Felhalm.c.tám.áht-n belülről</t>
  </si>
  <si>
    <t>Bevétel</t>
  </si>
  <si>
    <t>Kiadás</t>
  </si>
  <si>
    <t>Működési célú bevételek</t>
  </si>
  <si>
    <t>Működési célú kiadások</t>
  </si>
  <si>
    <t>Költségvetési mérleg közgazdasági tagolásban</t>
  </si>
  <si>
    <t>Adóssághoz nem kapcs.szárm.ügyletek bevételei</t>
  </si>
  <si>
    <t>B83</t>
  </si>
  <si>
    <t>Adóssághoz nem kapcsolódó szárm.ügyletek kiadásai</t>
  </si>
  <si>
    <t>Informatikai eszközök beszerzése,létesítése</t>
  </si>
  <si>
    <t>Immateriális javak beszerzése,létesítése</t>
  </si>
  <si>
    <t>Egyéb tárgyi eszközök besz,létesítése</t>
  </si>
  <si>
    <t>Meglévő részesedések növeléséhez kapcs.kiadás</t>
  </si>
  <si>
    <t>Kiküldetések,reklám- és propaganda kiadások</t>
  </si>
  <si>
    <t>Munkaadókat terhelő járulékok és szoc. hozzájár. adó</t>
  </si>
  <si>
    <t>Különféle befizetések és egyéb dologi kiadások</t>
  </si>
  <si>
    <t>Intézményi ellátottak pénzbeli juttatásai</t>
  </si>
  <si>
    <t>Foglalkoztatással,munkanélküliséggel kapcs.ellátások</t>
  </si>
  <si>
    <t>Beruházások</t>
  </si>
  <si>
    <t>Felújítások</t>
  </si>
  <si>
    <t>Felhalmozási célú bevételek</t>
  </si>
  <si>
    <t>Felhalmozási célú kiadások</t>
  </si>
  <si>
    <t>Adóssághoz nem kapcs.szárm.ügyletek bevét.</t>
  </si>
  <si>
    <t>Adóssághoz nem kapcs.szárm.ügyletek kiad.</t>
  </si>
  <si>
    <t>BEVÉTELEK</t>
  </si>
  <si>
    <t>KIADÁSOK</t>
  </si>
  <si>
    <t>Felhalmozási célú átvett pénzeszk.</t>
  </si>
  <si>
    <t>Korm. funkció</t>
  </si>
  <si>
    <t>Felhalm.c. tám.áht-n belülről</t>
  </si>
  <si>
    <t>Felhalmo- zási egyéb bevételek</t>
  </si>
  <si>
    <t>Felhalm.c. átvett pénzeszk.</t>
  </si>
  <si>
    <t>Működési célú átvett péneszk.</t>
  </si>
  <si>
    <t>Finanszí- rozási bevételek</t>
  </si>
  <si>
    <t>HIVATAL BEVÉTELEK</t>
  </si>
  <si>
    <t>ÖNKORM. BEVÉTELEK</t>
  </si>
  <si>
    <t>ÖNKORM. BEV. ÖSSZESEN</t>
  </si>
  <si>
    <t>ÓVODA BEVÉTELEK</t>
  </si>
  <si>
    <t>Műk.célú tám áht-n belül</t>
  </si>
  <si>
    <t>Közhatal- mi bevételek</t>
  </si>
  <si>
    <t>Költségvetési hiány belső finanszírozása - működési</t>
  </si>
  <si>
    <t>Költségvetési hiány belső finanszírozása - felhalm.</t>
  </si>
  <si>
    <t>Hitel-, kölcsönfelvétel államháztartáson kívülről - műk.</t>
  </si>
  <si>
    <t>Hitel-, kölcsönfelvétel államháztartáson kív. - felhalm.</t>
  </si>
  <si>
    <t>Belföldi értékpapírok bevételei - működési célú</t>
  </si>
  <si>
    <t>Belföldi értékpapírok bevételei - felhalmozási célú</t>
  </si>
  <si>
    <t>Önkormányzatok működési támogatásai</t>
  </si>
  <si>
    <t>B11</t>
  </si>
  <si>
    <t>Hitel-,kölcsöntörlesztés államháztartáson kívülre</t>
  </si>
  <si>
    <t>Önk.és önk.hiv.jogalk. és ált.igazg.tev.</t>
  </si>
  <si>
    <t>011 130</t>
  </si>
  <si>
    <t>045 160</t>
  </si>
  <si>
    <t>Közutak,hidak,alagutak üzemeltetése,fenntart.</t>
  </si>
  <si>
    <t>096 010</t>
  </si>
  <si>
    <t>Önkorm.elszámolásai a közp-i költségvetéssel</t>
  </si>
  <si>
    <t>018 010</t>
  </si>
  <si>
    <t>074 031</t>
  </si>
  <si>
    <t>Rövid időtartamú közfoglalkoztatás</t>
  </si>
  <si>
    <t>041 231</t>
  </si>
  <si>
    <t>011 220</t>
  </si>
  <si>
    <t>Adó-, vám és jövedéki igazgatás</t>
  </si>
  <si>
    <t>066 020</t>
  </si>
  <si>
    <t>Iskolai intézményi étkeztetés</t>
  </si>
  <si>
    <t>096 020</t>
  </si>
  <si>
    <t>032 020</t>
  </si>
  <si>
    <t>Tűz- és katasztrófavéd. tevékenységek</t>
  </si>
  <si>
    <t>Lakóing.bérbead.,üzem.</t>
  </si>
  <si>
    <t>Szakfeladatra el nem számolt tételek</t>
  </si>
  <si>
    <t>Önkormányzat bevételei kormányzati funkciónként</t>
  </si>
  <si>
    <t>Egyéb felhalm. célú kiadások</t>
  </si>
  <si>
    <t>Beruhá- zások</t>
  </si>
  <si>
    <t xml:space="preserve">Felújítá- sok </t>
  </si>
  <si>
    <t>Finanszí- rozási kiadások</t>
  </si>
  <si>
    <t>ÖNKORMÁNYZAT KIADÁS</t>
  </si>
  <si>
    <t>HIVATAL KIADÁS</t>
  </si>
  <si>
    <t>ÖNKORMÁNYZAT BEVÉTELEK</t>
  </si>
  <si>
    <t>091 110</t>
  </si>
  <si>
    <t>Munkanélküli aktív korúak ellátása</t>
  </si>
  <si>
    <t>Lakásfenntartási tám. normatív alapon</t>
  </si>
  <si>
    <t>Gyermekvéd. pénzbeli és term-beni ellátások</t>
  </si>
  <si>
    <t>Betegséggel kapcsolatos pénzbeli ellátások,tám.</t>
  </si>
  <si>
    <t>Óvodai intézményi ékeztetés</t>
  </si>
  <si>
    <t>Tűz- és katasztrófavédelmi tev.</t>
  </si>
  <si>
    <t>022 010</t>
  </si>
  <si>
    <t>Polgári honvédelem ág. Fel.,a lakosság felkész.</t>
  </si>
  <si>
    <t>031 030</t>
  </si>
  <si>
    <t>Szabadidősport- (rekr. sp-) tev.és támogatása</t>
  </si>
  <si>
    <t>081 045</t>
  </si>
  <si>
    <t>Közterület rendjének fenntartása</t>
  </si>
  <si>
    <t>Háziorvosi alapellátás</t>
  </si>
  <si>
    <t>072 111</t>
  </si>
  <si>
    <t>072 112</t>
  </si>
  <si>
    <t>082 044</t>
  </si>
  <si>
    <t>Könyvtári szolgáltatások</t>
  </si>
  <si>
    <t>082 092</t>
  </si>
  <si>
    <t>Közművelődés - hagy. köz.kult.értékek gond.</t>
  </si>
  <si>
    <t>066 010</t>
  </si>
  <si>
    <t>064 010</t>
  </si>
  <si>
    <t>Város-, községgazd. egyéb szolgáltatások</t>
  </si>
  <si>
    <t>Egyéb szociális pénzbeli és term.ell.,tám.</t>
  </si>
  <si>
    <t>Gyermekjóléti szolgáltatások</t>
  </si>
  <si>
    <t>Közművelődési tevékenységek</t>
  </si>
  <si>
    <t>Egészségügyi laboratóriumi szolg.</t>
  </si>
  <si>
    <t>072 420</t>
  </si>
  <si>
    <t>Állami</t>
  </si>
  <si>
    <t>Önként vállalt</t>
  </si>
  <si>
    <t>Kötelező</t>
  </si>
  <si>
    <t>Önkormányzat bevételei feladattípusonként</t>
  </si>
  <si>
    <t>Önkormányzat kiadásai feladattípusonként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</si>
  <si>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</si>
  <si>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</si>
  <si>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</si>
  <si>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</si>
  <si>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</si>
  <si>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</si>
  <si>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</si>
  <si>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</si>
  <si>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November</t>
  </si>
  <si>
    <t>Előirányzat-felhasználási ütemterv</t>
  </si>
  <si>
    <t>December</t>
  </si>
  <si>
    <t>Aug.</t>
  </si>
  <si>
    <t>Szept.</t>
  </si>
  <si>
    <t>VÁL KÖZSÉG ÖNKORMÁNYZAT</t>
  </si>
  <si>
    <t>2016.</t>
  </si>
  <si>
    <t>2017.</t>
  </si>
  <si>
    <t>VÁL KÖZSÉG ÖNKORMÁNYZAT 2015. ÉVI KÖLTSÉGVETÉSE</t>
  </si>
  <si>
    <t>2015.évi előir.</t>
  </si>
  <si>
    <t>2015. évi előir.</t>
  </si>
  <si>
    <t>2015. évi engedélyezett létszám</t>
  </si>
  <si>
    <t>2015. év elötti kifizetés</t>
  </si>
  <si>
    <t>Kimutatás a 2015. évre tervezett közvetett támogatásokról</t>
  </si>
  <si>
    <t>2015. évi előirányzat</t>
  </si>
  <si>
    <t>2015. évet követő 3 év várható költségvetése</t>
  </si>
  <si>
    <t>Projektor Óvoda</t>
  </si>
  <si>
    <t>Udvari játék Óvoda</t>
  </si>
  <si>
    <t>091140</t>
  </si>
  <si>
    <t>Óvoda működtetés</t>
  </si>
  <si>
    <t>095030</t>
  </si>
  <si>
    <t>Felnőttképzés</t>
  </si>
  <si>
    <t>2018.</t>
  </si>
  <si>
    <t>Építőipari felnőttképzés pályázat TÁMOP</t>
  </si>
  <si>
    <t>Építőipari felnőttképzés</t>
  </si>
  <si>
    <t>013 020</t>
  </si>
  <si>
    <t>Köztemető fenntartása</t>
  </si>
  <si>
    <t>091 140</t>
  </si>
  <si>
    <t>Vál Községi Sportbarátok Egyesülete</t>
  </si>
  <si>
    <t>Echo Innovációs Műhely</t>
  </si>
  <si>
    <t>Váli Út Egyesület</t>
  </si>
  <si>
    <t>Váli Tűzoltó Egyesület</t>
  </si>
  <si>
    <t>Informatikai eszközök beszerzése, létesítése/Kamerar.</t>
  </si>
  <si>
    <t>Óvoda kisértékű eszközök</t>
  </si>
  <si>
    <t xml:space="preserve">2015. évi módosított előirányzat </t>
  </si>
  <si>
    <t>2015. évi módosított előirányzat</t>
  </si>
  <si>
    <t>Biztosító által fizetett kártérítés</t>
  </si>
  <si>
    <t>B411</t>
  </si>
  <si>
    <t>Váltókiadások</t>
  </si>
  <si>
    <t>K94</t>
  </si>
  <si>
    <t>K913</t>
  </si>
  <si>
    <t>K914</t>
  </si>
  <si>
    <t>K915</t>
  </si>
  <si>
    <t>K916</t>
  </si>
  <si>
    <t>K917</t>
  </si>
  <si>
    <t>K918</t>
  </si>
  <si>
    <t>K919</t>
  </si>
  <si>
    <t>Államháztartáson belüli megelőlegezések folyósítása</t>
  </si>
  <si>
    <t>Államháztartáson belüli megelőlegezések visszafizetése</t>
  </si>
  <si>
    <t>Központi,irányító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</si>
  <si>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</si>
  <si>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</si>
  <si>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</si>
  <si>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Tulajdonosi kölcsönök kiadásai</t>
  </si>
  <si>
    <t>Váltóbevételek</t>
  </si>
  <si>
    <t>B84</t>
  </si>
  <si>
    <t>018 030</t>
  </si>
  <si>
    <t>Támogatási célú fin.műveletek</t>
  </si>
  <si>
    <t>052 080</t>
  </si>
  <si>
    <t>Szennyvízcsatorna építése,fennt,üzemelt.</t>
  </si>
  <si>
    <t>074 054</t>
  </si>
  <si>
    <t>Komplex egészségfejl.prev.progr.</t>
  </si>
  <si>
    <t>016010</t>
  </si>
  <si>
    <t>Országgy,önk.és eu parlam.képv.választ.</t>
  </si>
  <si>
    <t>K513</t>
  </si>
  <si>
    <t>Lakásfenntartási támogatás</t>
  </si>
  <si>
    <t>Rendezvénysátor</t>
  </si>
  <si>
    <t>Gépek</t>
  </si>
  <si>
    <t>Hótoló lap</t>
  </si>
  <si>
    <t>Székek</t>
  </si>
  <si>
    <t>Porszívó</t>
  </si>
  <si>
    <t>Egyéb eszközök</t>
  </si>
  <si>
    <t>Számlázóprogram</t>
  </si>
  <si>
    <t>Felhalmozási célú támogatások EU-nak</t>
  </si>
  <si>
    <t>K89</t>
  </si>
  <si>
    <t>018 020</t>
  </si>
  <si>
    <t>Központi költségvetési befizetések</t>
  </si>
  <si>
    <t>Hivatal felújítása</t>
  </si>
  <si>
    <t>Vajda-ház</t>
  </si>
  <si>
    <t>Kossuth u-i Óvoda tető</t>
  </si>
  <si>
    <t>Vajda J.Ált.Isk. tető</t>
  </si>
  <si>
    <t>Tűzoltóság</t>
  </si>
  <si>
    <t>Hivatal épületének felújítása</t>
  </si>
</sst>
</file>

<file path=xl/styles.xml><?xml version="1.0" encoding="utf-8"?>
<styleSheet xmlns="http://schemas.openxmlformats.org/spreadsheetml/2006/main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#,##0_ ;\-#,##0\ "/>
    <numFmt numFmtId="165" formatCode="#,###"/>
    <numFmt numFmtId="166" formatCode="_-* #,##0.00\ _F_t_-;\-* #,##0.00\ _F_t_-;_-* \-??\ _F_t_-;_-@_-"/>
  </numFmts>
  <fonts count="39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81"/>
      <name val="Tahoma"/>
      <family val="2"/>
      <charset val="238"/>
    </font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u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 CE"/>
      <family val="2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</fills>
  <borders count="1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7" borderId="1" applyNumberFormat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1" fillId="17" borderId="7" applyNumberFormat="0" applyFont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3" fillId="4" borderId="0" applyNumberFormat="0" applyBorder="0" applyAlignment="0" applyProtection="0"/>
    <xf numFmtId="0" fontId="24" fillId="22" borderId="8" applyNumberFormat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6" fillId="0" borderId="9" applyNumberFormat="0" applyFill="0" applyAlignment="0" applyProtection="0"/>
    <xf numFmtId="0" fontId="27" fillId="3" borderId="0" applyNumberFormat="0" applyBorder="0" applyAlignment="0" applyProtection="0"/>
    <xf numFmtId="0" fontId="28" fillId="23" borderId="0" applyNumberFormat="0" applyBorder="0" applyAlignment="0" applyProtection="0"/>
    <xf numFmtId="0" fontId="29" fillId="22" borderId="1" applyNumberFormat="0" applyAlignment="0" applyProtection="0"/>
    <xf numFmtId="0" fontId="31" fillId="0" borderId="0"/>
    <xf numFmtId="166" fontId="2" fillId="0" borderId="0" applyFill="0" applyBorder="0" applyAlignment="0" applyProtection="0"/>
    <xf numFmtId="0" fontId="2" fillId="0" borderId="0"/>
    <xf numFmtId="0" fontId="36" fillId="0" borderId="0" applyProtection="0"/>
  </cellStyleXfs>
  <cellXfs count="489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3" fontId="5" fillId="0" borderId="11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3" fillId="24" borderId="14" xfId="0" applyNumberFormat="1" applyFont="1" applyFill="1" applyBorder="1" applyAlignment="1">
      <alignment vertical="center"/>
    </xf>
    <xf numFmtId="3" fontId="3" fillId="24" borderId="15" xfId="0" applyNumberFormat="1" applyFont="1" applyFill="1" applyBorder="1" applyAlignment="1">
      <alignment vertical="center"/>
    </xf>
    <xf numFmtId="3" fontId="3" fillId="24" borderId="16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24" borderId="19" xfId="0" applyNumberFormat="1" applyFont="1" applyFill="1" applyBorder="1" applyAlignment="1">
      <alignment vertical="center"/>
    </xf>
    <xf numFmtId="0" fontId="3" fillId="24" borderId="2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3" fontId="3" fillId="24" borderId="21" xfId="0" applyNumberFormat="1" applyFont="1" applyFill="1" applyBorder="1" applyAlignment="1">
      <alignment vertical="center"/>
    </xf>
    <xf numFmtId="0" fontId="3" fillId="24" borderId="20" xfId="0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24" borderId="22" xfId="0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vertical="center"/>
    </xf>
    <xf numFmtId="3" fontId="3" fillId="24" borderId="25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24" borderId="11" xfId="0" applyNumberFormat="1" applyFont="1" applyFill="1" applyBorder="1" applyAlignment="1">
      <alignment horizontal="center" vertical="center" wrapText="1"/>
    </xf>
    <xf numFmtId="3" fontId="3" fillId="24" borderId="20" xfId="0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9" fillId="24" borderId="27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24" borderId="21" xfId="0" applyFont="1" applyFill="1" applyBorder="1" applyAlignment="1">
      <alignment horizontal="center" vertical="center"/>
    </xf>
    <xf numFmtId="0" fontId="9" fillId="24" borderId="2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3" fontId="3" fillId="24" borderId="19" xfId="0" applyNumberFormat="1" applyFont="1" applyFill="1" applyBorder="1" applyAlignment="1">
      <alignment horizontal="right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5" fillId="0" borderId="11" xfId="0" applyNumberFormat="1" applyFont="1" applyFill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right" vertical="center"/>
    </xf>
    <xf numFmtId="0" fontId="9" fillId="24" borderId="25" xfId="0" applyFont="1" applyFill="1" applyBorder="1" applyAlignment="1">
      <alignment horizontal="center" vertical="center"/>
    </xf>
    <xf numFmtId="1" fontId="9" fillId="24" borderId="30" xfId="0" applyNumberFormat="1" applyFont="1" applyFill="1" applyBorder="1" applyAlignment="1">
      <alignment horizontal="center" vertical="center"/>
    </xf>
    <xf numFmtId="41" fontId="8" fillId="0" borderId="11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3" fillId="24" borderId="2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top"/>
    </xf>
    <xf numFmtId="3" fontId="5" fillId="0" borderId="11" xfId="40" applyNumberFormat="1" applyFont="1" applyFill="1" applyBorder="1" applyAlignment="1" applyProtection="1">
      <alignment vertical="center" wrapText="1"/>
    </xf>
    <xf numFmtId="3" fontId="5" fillId="0" borderId="11" xfId="40" applyNumberFormat="1" applyFont="1" applyBorder="1" applyAlignment="1" applyProtection="1">
      <alignment vertical="center" wrapText="1"/>
    </xf>
    <xf numFmtId="3" fontId="5" fillId="0" borderId="11" xfId="4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3" fontId="5" fillId="0" borderId="0" xfId="0" applyNumberFormat="1" applyFont="1" applyBorder="1" applyAlignment="1">
      <alignment vertical="center"/>
    </xf>
    <xf numFmtId="43" fontId="3" fillId="0" borderId="0" xfId="0" applyNumberFormat="1" applyFont="1" applyBorder="1" applyAlignment="1">
      <alignment horizontal="center" vertical="center"/>
    </xf>
    <xf numFmtId="3" fontId="3" fillId="24" borderId="15" xfId="0" applyNumberFormat="1" applyFont="1" applyFill="1" applyBorder="1" applyAlignment="1">
      <alignment horizontal="center" vertical="center" wrapText="1"/>
    </xf>
    <xf numFmtId="3" fontId="3" fillId="24" borderId="3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3" fontId="3" fillId="0" borderId="31" xfId="0" applyNumberFormat="1" applyFont="1" applyFill="1" applyBorder="1" applyAlignment="1">
      <alignment horizontal="right" vertical="center"/>
    </xf>
    <xf numFmtId="3" fontId="5" fillId="0" borderId="31" xfId="0" applyNumberFormat="1" applyFont="1" applyFill="1" applyBorder="1" applyAlignment="1">
      <alignment horizontal="right" vertical="center"/>
    </xf>
    <xf numFmtId="3" fontId="9" fillId="24" borderId="27" xfId="0" applyNumberFormat="1" applyFont="1" applyFill="1" applyBorder="1" applyAlignment="1">
      <alignment horizontal="center" vertical="center" wrapText="1"/>
    </xf>
    <xf numFmtId="3" fontId="3" fillId="24" borderId="32" xfId="0" applyNumberFormat="1" applyFont="1" applyFill="1" applyBorder="1" applyAlignment="1">
      <alignment vertical="center"/>
    </xf>
    <xf numFmtId="3" fontId="3" fillId="24" borderId="20" xfId="0" applyNumberFormat="1" applyFont="1" applyFill="1" applyBorder="1" applyAlignment="1">
      <alignment vertical="center"/>
    </xf>
    <xf numFmtId="3" fontId="3" fillId="24" borderId="12" xfId="0" applyNumberFormat="1" applyFont="1" applyFill="1" applyBorder="1" applyAlignment="1">
      <alignment vertical="center"/>
    </xf>
    <xf numFmtId="41" fontId="10" fillId="0" borderId="29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9" fillId="24" borderId="29" xfId="0" applyNumberFormat="1" applyFont="1" applyFill="1" applyBorder="1" applyAlignment="1">
      <alignment horizontal="center" vertical="center"/>
    </xf>
    <xf numFmtId="0" fontId="5" fillId="0" borderId="0" xfId="38" applyFont="1" applyAlignment="1" applyProtection="1">
      <alignment vertical="center"/>
    </xf>
    <xf numFmtId="165" fontId="5" fillId="0" borderId="0" xfId="40" applyNumberFormat="1" applyFont="1" applyAlignment="1" applyProtection="1">
      <alignment horizontal="center" vertical="center" wrapText="1"/>
    </xf>
    <xf numFmtId="165" fontId="5" fillId="0" borderId="0" xfId="40" applyNumberFormat="1" applyFont="1" applyAlignment="1" applyProtection="1">
      <alignment vertical="center" wrapText="1"/>
    </xf>
    <xf numFmtId="3" fontId="5" fillId="0" borderId="0" xfId="40" applyNumberFormat="1" applyFont="1" applyAlignment="1" applyProtection="1">
      <alignment vertical="center" wrapText="1"/>
    </xf>
    <xf numFmtId="3" fontId="3" fillId="0" borderId="0" xfId="40" applyNumberFormat="1" applyFont="1" applyAlignment="1" applyProtection="1">
      <alignment horizontal="right" vertical="center"/>
    </xf>
    <xf numFmtId="0" fontId="5" fillId="0" borderId="0" xfId="38" applyFont="1" applyAlignment="1" applyProtection="1">
      <alignment vertical="center" wrapText="1"/>
    </xf>
    <xf numFmtId="3" fontId="3" fillId="24" borderId="30" xfId="40" applyNumberFormat="1" applyFont="1" applyFill="1" applyBorder="1" applyAlignment="1" applyProtection="1">
      <alignment horizontal="center" vertical="center"/>
    </xf>
    <xf numFmtId="0" fontId="3" fillId="0" borderId="0" xfId="38" applyFont="1" applyAlignment="1" applyProtection="1">
      <alignment vertical="center"/>
    </xf>
    <xf numFmtId="165" fontId="5" fillId="0" borderId="10" xfId="40" applyNumberFormat="1" applyFont="1" applyBorder="1" applyAlignment="1" applyProtection="1">
      <alignment horizontal="center" vertical="center" wrapText="1"/>
    </xf>
    <xf numFmtId="165" fontId="5" fillId="0" borderId="11" xfId="40" applyNumberFormat="1" applyFont="1" applyBorder="1" applyAlignment="1" applyProtection="1">
      <alignment horizontal="left" vertical="center" wrapText="1"/>
    </xf>
    <xf numFmtId="0" fontId="5" fillId="0" borderId="0" xfId="38" applyFont="1" applyAlignment="1" applyProtection="1">
      <alignment horizontal="center" vertical="center"/>
    </xf>
    <xf numFmtId="3" fontId="5" fillId="0" borderId="0" xfId="38" applyNumberFormat="1" applyFont="1" applyAlignment="1" applyProtection="1">
      <alignment vertical="center"/>
    </xf>
    <xf numFmtId="3" fontId="5" fillId="0" borderId="11" xfId="0" applyNumberFormat="1" applyFont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 wrapText="1"/>
    </xf>
    <xf numFmtId="3" fontId="9" fillId="24" borderId="30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3" fontId="3" fillId="24" borderId="2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24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0" borderId="11" xfId="38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>
      <alignment horizontal="center" vertical="center"/>
    </xf>
    <xf numFmtId="3" fontId="5" fillId="0" borderId="11" xfId="40" applyNumberFormat="1" applyFont="1" applyBorder="1" applyAlignment="1" applyProtection="1">
      <alignment horizontal="right" vertical="center" wrapText="1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3" fontId="3" fillId="24" borderId="30" xfId="0" applyNumberFormat="1" applyFont="1" applyFill="1" applyBorder="1" applyAlignment="1">
      <alignment vertical="center"/>
    </xf>
    <xf numFmtId="3" fontId="3" fillId="24" borderId="31" xfId="0" applyNumberFormat="1" applyFont="1" applyFill="1" applyBorder="1" applyAlignment="1">
      <alignment horizontal="right" vertical="center"/>
    </xf>
    <xf numFmtId="3" fontId="3" fillId="24" borderId="16" xfId="0" applyNumberFormat="1" applyFont="1" applyFill="1" applyBorder="1" applyAlignment="1">
      <alignment horizontal="right" vertical="center"/>
    </xf>
    <xf numFmtId="3" fontId="3" fillId="24" borderId="12" xfId="0" applyNumberFormat="1" applyFont="1" applyFill="1" applyBorder="1" applyAlignment="1">
      <alignment horizontal="right" vertical="center"/>
    </xf>
    <xf numFmtId="3" fontId="3" fillId="24" borderId="15" xfId="0" applyNumberFormat="1" applyFont="1" applyFill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3" fontId="5" fillId="0" borderId="45" xfId="0" applyNumberFormat="1" applyFont="1" applyBorder="1" applyAlignment="1">
      <alignment vertical="center"/>
    </xf>
    <xf numFmtId="3" fontId="3" fillId="0" borderId="31" xfId="0" applyNumberFormat="1" applyFont="1" applyBorder="1" applyAlignment="1">
      <alignment vertical="center"/>
    </xf>
    <xf numFmtId="3" fontId="5" fillId="0" borderId="46" xfId="0" applyNumberFormat="1" applyFont="1" applyBorder="1" applyAlignment="1">
      <alignment vertical="center"/>
    </xf>
    <xf numFmtId="0" fontId="3" fillId="24" borderId="47" xfId="0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3" fontId="3" fillId="24" borderId="21" xfId="40" applyNumberFormat="1" applyFont="1" applyFill="1" applyBorder="1" applyAlignment="1" applyProtection="1">
      <alignment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3" fillId="24" borderId="5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5" fontId="5" fillId="0" borderId="45" xfId="40" applyNumberFormat="1" applyFont="1" applyBorder="1" applyAlignment="1" applyProtection="1">
      <alignment horizontal="center" vertical="center" wrapText="1"/>
    </xf>
    <xf numFmtId="0" fontId="5" fillId="0" borderId="11" xfId="39" applyFont="1" applyBorder="1" applyAlignment="1">
      <alignment horizontal="left" vertical="center" wrapText="1"/>
    </xf>
    <xf numFmtId="3" fontId="3" fillId="0" borderId="52" xfId="40" applyNumberFormat="1" applyFont="1" applyBorder="1" applyAlignment="1" applyProtection="1">
      <alignment vertical="center" wrapText="1"/>
    </xf>
    <xf numFmtId="3" fontId="5" fillId="0" borderId="52" xfId="40" applyNumberFormat="1" applyFont="1" applyFill="1" applyBorder="1" applyAlignment="1" applyProtection="1">
      <alignment vertical="center" wrapText="1"/>
    </xf>
    <xf numFmtId="3" fontId="5" fillId="0" borderId="52" xfId="40" applyNumberFormat="1" applyFont="1" applyBorder="1" applyAlignment="1" applyProtection="1">
      <alignment vertical="center" wrapText="1"/>
    </xf>
    <xf numFmtId="3" fontId="5" fillId="0" borderId="53" xfId="40" applyNumberFormat="1" applyFont="1" applyBorder="1" applyAlignment="1" applyProtection="1">
      <alignment vertical="center" wrapText="1"/>
    </xf>
    <xf numFmtId="3" fontId="3" fillId="24" borderId="54" xfId="40" applyNumberFormat="1" applyFont="1" applyFill="1" applyBorder="1" applyAlignment="1" applyProtection="1">
      <alignment vertical="center" wrapText="1"/>
    </xf>
    <xf numFmtId="3" fontId="7" fillId="24" borderId="3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4" borderId="21" xfId="0" applyFont="1" applyFill="1" applyBorder="1" applyAlignment="1">
      <alignment horizontal="left" vertical="center"/>
    </xf>
    <xf numFmtId="3" fontId="3" fillId="24" borderId="56" xfId="0" applyNumberFormat="1" applyFont="1" applyFill="1" applyBorder="1" applyAlignment="1">
      <alignment horizontal="center" vertical="center" wrapText="1"/>
    </xf>
    <xf numFmtId="3" fontId="5" fillId="0" borderId="26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Border="1" applyAlignment="1">
      <alignment vertical="center" wrapText="1"/>
    </xf>
    <xf numFmtId="43" fontId="3" fillId="24" borderId="32" xfId="0" applyNumberFormat="1" applyFont="1" applyFill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6" xfId="0" applyFont="1" applyFill="1" applyBorder="1" applyAlignment="1">
      <alignment horizontal="center" vertical="center"/>
    </xf>
    <xf numFmtId="43" fontId="3" fillId="0" borderId="13" xfId="0" applyNumberFormat="1" applyFont="1" applyBorder="1" applyAlignment="1">
      <alignment horizontal="right" vertical="center" wrapText="1"/>
    </xf>
    <xf numFmtId="43" fontId="3" fillId="0" borderId="12" xfId="0" applyNumberFormat="1" applyFont="1" applyBorder="1" applyAlignment="1">
      <alignment horizontal="right" vertical="center" wrapText="1"/>
    </xf>
    <xf numFmtId="43" fontId="3" fillId="0" borderId="14" xfId="0" applyNumberFormat="1" applyFont="1" applyBorder="1" applyAlignment="1">
      <alignment horizontal="right" vertical="center" wrapText="1"/>
    </xf>
    <xf numFmtId="43" fontId="3" fillId="24" borderId="19" xfId="0" applyNumberFormat="1" applyFont="1" applyFill="1" applyBorder="1" applyAlignment="1">
      <alignment horizontal="right" vertical="center" wrapText="1"/>
    </xf>
    <xf numFmtId="165" fontId="5" fillId="0" borderId="11" xfId="40" applyNumberFormat="1" applyFont="1" applyBorder="1" applyAlignment="1" applyProtection="1">
      <alignment vertical="center" wrapText="1"/>
    </xf>
    <xf numFmtId="3" fontId="3" fillId="24" borderId="14" xfId="0" applyNumberFormat="1" applyFont="1" applyFill="1" applyBorder="1" applyAlignment="1">
      <alignment horizontal="center" vertical="center" wrapText="1"/>
    </xf>
    <xf numFmtId="43" fontId="3" fillId="0" borderId="59" xfId="45" applyNumberFormat="1" applyFont="1" applyFill="1" applyBorder="1" applyAlignment="1">
      <alignment horizontal="right" vertical="center" wrapText="1"/>
    </xf>
    <xf numFmtId="43" fontId="3" fillId="0" borderId="40" xfId="45" applyNumberFormat="1" applyFont="1" applyBorder="1" applyAlignment="1">
      <alignment horizontal="right" vertical="center" wrapText="1"/>
    </xf>
    <xf numFmtId="43" fontId="3" fillId="0" borderId="18" xfId="45" applyNumberFormat="1" applyFont="1" applyBorder="1" applyAlignment="1">
      <alignment horizontal="right" vertical="center" wrapText="1"/>
    </xf>
    <xf numFmtId="43" fontId="3" fillId="0" borderId="46" xfId="45" applyNumberFormat="1" applyFont="1" applyFill="1" applyBorder="1" applyAlignment="1">
      <alignment horizontal="right" vertical="center" wrapText="1"/>
    </xf>
    <xf numFmtId="43" fontId="3" fillId="0" borderId="29" xfId="45" applyNumberFormat="1" applyFont="1" applyBorder="1" applyAlignment="1">
      <alignment horizontal="right" vertical="center" wrapText="1"/>
    </xf>
    <xf numFmtId="3" fontId="3" fillId="24" borderId="28" xfId="0" applyNumberFormat="1" applyFont="1" applyFill="1" applyBorder="1" applyAlignment="1">
      <alignment horizontal="center" vertical="center" wrapText="1"/>
    </xf>
    <xf numFmtId="3" fontId="8" fillId="0" borderId="61" xfId="0" applyNumberFormat="1" applyFont="1" applyFill="1" applyBorder="1" applyAlignment="1">
      <alignment vertical="center" wrapText="1"/>
    </xf>
    <xf numFmtId="3" fontId="5" fillId="25" borderId="11" xfId="0" applyNumberFormat="1" applyFont="1" applyFill="1" applyBorder="1" applyAlignment="1">
      <alignment vertical="center"/>
    </xf>
    <xf numFmtId="3" fontId="5" fillId="25" borderId="18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8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10" xfId="0" applyFont="1" applyFill="1" applyBorder="1" applyAlignment="1">
      <alignment horizontal="right" vertical="top"/>
    </xf>
    <xf numFmtId="3" fontId="5" fillId="0" borderId="12" xfId="0" applyNumberFormat="1" applyFont="1" applyFill="1" applyBorder="1" applyAlignment="1">
      <alignment vertical="top"/>
    </xf>
    <xf numFmtId="0" fontId="2" fillId="0" borderId="0" xfId="45" applyFont="1"/>
    <xf numFmtId="0" fontId="32" fillId="0" borderId="0" xfId="45" applyFont="1" applyAlignment="1"/>
    <xf numFmtId="0" fontId="32" fillId="0" borderId="0" xfId="45" applyFont="1" applyAlignment="1">
      <alignment horizontal="right"/>
    </xf>
    <xf numFmtId="3" fontId="33" fillId="0" borderId="12" xfId="46" applyNumberFormat="1" applyFont="1" applyFill="1" applyBorder="1" applyAlignment="1" applyProtection="1">
      <alignment horizontal="right"/>
    </xf>
    <xf numFmtId="0" fontId="33" fillId="0" borderId="17" xfId="45" applyFont="1" applyBorder="1" applyAlignment="1">
      <alignment wrapText="1"/>
    </xf>
    <xf numFmtId="0" fontId="33" fillId="0" borderId="49" xfId="45" applyFont="1" applyBorder="1" applyAlignment="1">
      <alignment wrapText="1"/>
    </xf>
    <xf numFmtId="0" fontId="5" fillId="0" borderId="76" xfId="45" applyFont="1" applyBorder="1" applyAlignment="1">
      <alignment horizontal="right"/>
    </xf>
    <xf numFmtId="0" fontId="4" fillId="0" borderId="46" xfId="45" applyFont="1" applyBorder="1" applyAlignment="1">
      <alignment horizontal="justify" vertical="center"/>
    </xf>
    <xf numFmtId="0" fontId="4" fillId="0" borderId="17" xfId="45" applyFont="1" applyBorder="1" applyAlignment="1">
      <alignment horizontal="justify" vertical="center"/>
    </xf>
    <xf numFmtId="0" fontId="33" fillId="0" borderId="17" xfId="45" applyFont="1" applyBorder="1"/>
    <xf numFmtId="3" fontId="33" fillId="0" borderId="15" xfId="46" applyNumberFormat="1" applyFont="1" applyFill="1" applyBorder="1" applyAlignment="1" applyProtection="1">
      <alignment horizontal="right"/>
    </xf>
    <xf numFmtId="3" fontId="32" fillId="26" borderId="19" xfId="46" applyNumberFormat="1" applyFont="1" applyFill="1" applyBorder="1" applyAlignment="1" applyProtection="1">
      <alignment horizontal="right"/>
    </xf>
    <xf numFmtId="0" fontId="2" fillId="0" borderId="0" xfId="47"/>
    <xf numFmtId="0" fontId="5" fillId="0" borderId="0" xfId="48" applyFont="1" applyProtection="1"/>
    <xf numFmtId="3" fontId="5" fillId="0" borderId="80" xfId="48" applyNumberFormat="1" applyFont="1" applyBorder="1" applyProtection="1"/>
    <xf numFmtId="3" fontId="2" fillId="0" borderId="0" xfId="47" applyNumberFormat="1"/>
    <xf numFmtId="0" fontId="5" fillId="0" borderId="82" xfId="48" applyFont="1" applyBorder="1" applyProtection="1"/>
    <xf numFmtId="3" fontId="5" fillId="0" borderId="83" xfId="48" applyNumberFormat="1" applyFont="1" applyBorder="1" applyProtection="1"/>
    <xf numFmtId="0" fontId="5" fillId="0" borderId="0" xfId="47" applyFont="1"/>
    <xf numFmtId="0" fontId="3" fillId="0" borderId="0" xfId="0" applyFont="1" applyFill="1" applyAlignment="1">
      <alignment horizontal="center" vertical="center"/>
    </xf>
    <xf numFmtId="3" fontId="33" fillId="0" borderId="0" xfId="46" applyNumberFormat="1" applyFont="1" applyFill="1" applyBorder="1" applyAlignment="1" applyProtection="1">
      <alignment horizontal="right"/>
    </xf>
    <xf numFmtId="0" fontId="3" fillId="26" borderId="81" xfId="48" applyFont="1" applyFill="1" applyBorder="1" applyAlignment="1" applyProtection="1">
      <alignment horizontal="center" vertical="center" wrapText="1"/>
    </xf>
    <xf numFmtId="0" fontId="5" fillId="0" borderId="84" xfId="48" applyFont="1" applyBorder="1" applyProtection="1"/>
    <xf numFmtId="0" fontId="5" fillId="0" borderId="57" xfId="47" applyFont="1" applyFill="1" applyBorder="1"/>
    <xf numFmtId="3" fontId="3" fillId="26" borderId="54" xfId="48" applyNumberFormat="1" applyFont="1" applyFill="1" applyBorder="1" applyProtection="1"/>
    <xf numFmtId="3" fontId="5" fillId="0" borderId="64" xfId="48" applyNumberFormat="1" applyFont="1" applyBorder="1" applyProtection="1"/>
    <xf numFmtId="0" fontId="5" fillId="0" borderId="85" xfId="48" applyFont="1" applyBorder="1" applyProtection="1"/>
    <xf numFmtId="41" fontId="9" fillId="27" borderId="11" xfId="0" applyNumberFormat="1" applyFont="1" applyFill="1" applyBorder="1" applyAlignment="1">
      <alignment horizontal="center" vertical="center"/>
    </xf>
    <xf numFmtId="3" fontId="3" fillId="27" borderId="11" xfId="0" applyNumberFormat="1" applyFont="1" applyFill="1" applyBorder="1" applyAlignment="1">
      <alignment vertical="center"/>
    </xf>
    <xf numFmtId="3" fontId="3" fillId="27" borderId="12" xfId="0" applyNumberFormat="1" applyFont="1" applyFill="1" applyBorder="1" applyAlignment="1">
      <alignment vertical="center"/>
    </xf>
    <xf numFmtId="0" fontId="12" fillId="28" borderId="20" xfId="0" applyFont="1" applyFill="1" applyBorder="1" applyAlignment="1">
      <alignment horizontal="center"/>
    </xf>
    <xf numFmtId="0" fontId="3" fillId="26" borderId="21" xfId="0" applyFont="1" applyFill="1" applyBorder="1" applyAlignment="1">
      <alignment horizontal="center" vertical="top"/>
    </xf>
    <xf numFmtId="3" fontId="3" fillId="26" borderId="21" xfId="0" applyNumberFormat="1" applyFont="1" applyFill="1" applyBorder="1" applyAlignment="1">
      <alignment vertical="top"/>
    </xf>
    <xf numFmtId="3" fontId="3" fillId="26" borderId="19" xfId="0" applyNumberFormat="1" applyFont="1" applyFill="1" applyBorder="1" applyAlignment="1">
      <alignment vertical="top"/>
    </xf>
    <xf numFmtId="3" fontId="3" fillId="29" borderId="20" xfId="0" applyNumberFormat="1" applyFont="1" applyFill="1" applyBorder="1" applyAlignment="1">
      <alignment vertical="center" wrapText="1"/>
    </xf>
    <xf numFmtId="3" fontId="3" fillId="29" borderId="21" xfId="0" applyNumberFormat="1" applyFont="1" applyFill="1" applyBorder="1" applyAlignment="1">
      <alignment horizontal="center" vertical="center"/>
    </xf>
    <xf numFmtId="3" fontId="3" fillId="29" borderId="21" xfId="0" applyNumberFormat="1" applyFont="1" applyFill="1" applyBorder="1" applyAlignment="1">
      <alignment vertical="center"/>
    </xf>
    <xf numFmtId="3" fontId="3" fillId="29" borderId="19" xfId="0" applyNumberFormat="1" applyFont="1" applyFill="1" applyBorder="1" applyAlignment="1">
      <alignment vertical="center"/>
    </xf>
    <xf numFmtId="0" fontId="9" fillId="27" borderId="11" xfId="0" applyFont="1" applyFill="1" applyBorder="1" applyAlignment="1">
      <alignment horizontal="center" vertical="center"/>
    </xf>
    <xf numFmtId="0" fontId="3" fillId="26" borderId="19" xfId="0" applyFont="1" applyFill="1" applyBorder="1" applyAlignment="1">
      <alignment vertical="top"/>
    </xf>
    <xf numFmtId="3" fontId="3" fillId="27" borderId="75" xfId="48" applyNumberFormat="1" applyFont="1" applyFill="1" applyBorder="1" applyProtection="1"/>
    <xf numFmtId="0" fontId="3" fillId="26" borderId="54" xfId="48" applyFont="1" applyFill="1" applyBorder="1" applyAlignment="1" applyProtection="1">
      <alignment horizontal="right"/>
    </xf>
    <xf numFmtId="0" fontId="9" fillId="27" borderId="24" xfId="0" applyFont="1" applyFill="1" applyBorder="1" applyAlignment="1">
      <alignment horizontal="center" vertical="center"/>
    </xf>
    <xf numFmtId="3" fontId="3" fillId="27" borderId="13" xfId="0" applyNumberFormat="1" applyFont="1" applyFill="1" applyBorder="1" applyAlignment="1">
      <alignment vertical="center"/>
    </xf>
    <xf numFmtId="0" fontId="9" fillId="27" borderId="26" xfId="0" applyFont="1" applyFill="1" applyBorder="1" applyAlignment="1">
      <alignment horizontal="center" vertical="center"/>
    </xf>
    <xf numFmtId="3" fontId="3" fillId="27" borderId="12" xfId="0" applyNumberFormat="1" applyFont="1" applyFill="1" applyBorder="1" applyAlignment="1">
      <alignment horizontal="right" vertical="center"/>
    </xf>
    <xf numFmtId="3" fontId="3" fillId="27" borderId="24" xfId="40" applyNumberFormat="1" applyFont="1" applyFill="1" applyBorder="1" applyAlignment="1" applyProtection="1">
      <alignment vertical="center" wrapText="1"/>
    </xf>
    <xf numFmtId="3" fontId="3" fillId="27" borderId="51" xfId="40" applyNumberFormat="1" applyFont="1" applyFill="1" applyBorder="1" applyAlignment="1" applyProtection="1">
      <alignment vertical="center" wrapText="1"/>
    </xf>
    <xf numFmtId="3" fontId="5" fillId="27" borderId="24" xfId="40" applyNumberFormat="1" applyFont="1" applyFill="1" applyBorder="1" applyAlignment="1" applyProtection="1">
      <alignment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3" fontId="8" fillId="0" borderId="37" xfId="0" applyNumberFormat="1" applyFont="1" applyFill="1" applyBorder="1" applyAlignment="1">
      <alignment vertical="center" wrapText="1"/>
    </xf>
    <xf numFmtId="49" fontId="5" fillId="0" borderId="30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vertical="center" wrapText="1"/>
    </xf>
    <xf numFmtId="0" fontId="3" fillId="27" borderId="10" xfId="0" applyFont="1" applyFill="1" applyBorder="1" applyAlignment="1">
      <alignment horizontal="left" vertical="top"/>
    </xf>
    <xf numFmtId="0" fontId="3" fillId="27" borderId="11" xfId="0" applyFont="1" applyFill="1" applyBorder="1" applyAlignment="1">
      <alignment horizontal="left" vertical="center" wrapText="1"/>
    </xf>
    <xf numFmtId="3" fontId="8" fillId="0" borderId="47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9" fillId="24" borderId="27" xfId="0" applyNumberFormat="1" applyFont="1" applyFill="1" applyBorder="1" applyAlignment="1">
      <alignment horizontal="center" vertical="center"/>
    </xf>
    <xf numFmtId="3" fontId="8" fillId="0" borderId="23" xfId="0" applyNumberFormat="1" applyFont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0" fontId="3" fillId="26" borderId="63" xfId="48" applyFont="1" applyFill="1" applyBorder="1" applyAlignment="1" applyProtection="1">
      <alignment vertical="center"/>
    </xf>
    <xf numFmtId="3" fontId="3" fillId="26" borderId="54" xfId="48" applyNumberFormat="1" applyFont="1" applyFill="1" applyBorder="1" applyAlignment="1" applyProtection="1">
      <alignment vertical="center"/>
    </xf>
    <xf numFmtId="0" fontId="5" fillId="0" borderId="0" xfId="47" applyFont="1" applyAlignment="1">
      <alignment horizontal="right"/>
    </xf>
    <xf numFmtId="0" fontId="5" fillId="0" borderId="0" xfId="47" applyFont="1" applyAlignment="1">
      <alignment horizontal="center"/>
    </xf>
    <xf numFmtId="0" fontId="3" fillId="0" borderId="0" xfId="47" applyFont="1" applyAlignment="1">
      <alignment horizontal="right"/>
    </xf>
    <xf numFmtId="0" fontId="5" fillId="0" borderId="108" xfId="48" applyFont="1" applyBorder="1" applyAlignment="1" applyProtection="1">
      <alignment vertical="center" wrapText="1"/>
    </xf>
    <xf numFmtId="0" fontId="5" fillId="0" borderId="108" xfId="48" applyFont="1" applyBorder="1" applyAlignment="1" applyProtection="1">
      <alignment horizontal="left" vertical="center" wrapText="1"/>
    </xf>
    <xf numFmtId="0" fontId="5" fillId="26" borderId="101" xfId="47" applyFont="1" applyFill="1" applyBorder="1" applyAlignment="1">
      <alignment horizontal="center" vertical="center"/>
    </xf>
    <xf numFmtId="0" fontId="5" fillId="26" borderId="91" xfId="47" applyFont="1" applyFill="1" applyBorder="1" applyAlignment="1">
      <alignment horizontal="center" vertical="center"/>
    </xf>
    <xf numFmtId="0" fontId="3" fillId="26" borderId="92" xfId="47" applyFont="1" applyFill="1" applyBorder="1" applyAlignment="1">
      <alignment horizontal="center" vertical="center"/>
    </xf>
    <xf numFmtId="0" fontId="3" fillId="26" borderId="93" xfId="47" applyFont="1" applyFill="1" applyBorder="1" applyAlignment="1">
      <alignment horizontal="right" vertical="center"/>
    </xf>
    <xf numFmtId="3" fontId="3" fillId="26" borderId="105" xfId="47" applyNumberFormat="1" applyFont="1" applyFill="1" applyBorder="1" applyAlignment="1">
      <alignment horizontal="right" vertical="center"/>
    </xf>
    <xf numFmtId="3" fontId="3" fillId="26" borderId="98" xfId="47" applyNumberFormat="1" applyFont="1" applyFill="1" applyBorder="1" applyAlignment="1">
      <alignment horizontal="right" vertical="center"/>
    </xf>
    <xf numFmtId="3" fontId="3" fillId="26" borderId="99" xfId="47" applyNumberFormat="1" applyFont="1" applyFill="1" applyBorder="1" applyAlignment="1">
      <alignment horizontal="right" vertical="center"/>
    </xf>
    <xf numFmtId="3" fontId="5" fillId="0" borderId="102" xfId="47" applyNumberFormat="1" applyFont="1" applyBorder="1" applyAlignment="1">
      <alignment horizontal="right" vertical="center"/>
    </xf>
    <xf numFmtId="3" fontId="5" fillId="0" borderId="94" xfId="47" applyNumberFormat="1" applyFont="1" applyBorder="1" applyAlignment="1">
      <alignment horizontal="right" vertical="center"/>
    </xf>
    <xf numFmtId="3" fontId="5" fillId="0" borderId="103" xfId="47" applyNumberFormat="1" applyFont="1" applyBorder="1" applyAlignment="1">
      <alignment horizontal="right" vertical="center"/>
    </xf>
    <xf numFmtId="3" fontId="5" fillId="0" borderId="89" xfId="47" applyNumberFormat="1" applyFont="1" applyBorder="1" applyAlignment="1">
      <alignment horizontal="right" vertical="center"/>
    </xf>
    <xf numFmtId="3" fontId="5" fillId="0" borderId="104" xfId="47" applyNumberFormat="1" applyFont="1" applyBorder="1" applyAlignment="1">
      <alignment horizontal="right" vertical="center"/>
    </xf>
    <xf numFmtId="3" fontId="5" fillId="0" borderId="96" xfId="47" applyNumberFormat="1" applyFont="1" applyBorder="1" applyAlignment="1">
      <alignment horizontal="right" vertical="center"/>
    </xf>
    <xf numFmtId="0" fontId="3" fillId="26" borderId="109" xfId="48" applyFont="1" applyFill="1" applyBorder="1" applyAlignment="1" applyProtection="1">
      <alignment horizontal="center" vertical="center"/>
    </xf>
    <xf numFmtId="0" fontId="3" fillId="26" borderId="110" xfId="48" applyFont="1" applyFill="1" applyBorder="1" applyAlignment="1" applyProtection="1">
      <alignment horizontal="center" vertical="center" wrapText="1"/>
    </xf>
    <xf numFmtId="0" fontId="3" fillId="26" borderId="117" xfId="48" applyFont="1" applyFill="1" applyBorder="1" applyAlignment="1" applyProtection="1">
      <alignment vertical="center"/>
    </xf>
    <xf numFmtId="3" fontId="3" fillId="26" borderId="118" xfId="48" applyNumberFormat="1" applyFont="1" applyFill="1" applyBorder="1" applyAlignment="1" applyProtection="1">
      <alignment vertical="center"/>
    </xf>
    <xf numFmtId="0" fontId="3" fillId="26" borderId="120" xfId="48" applyFont="1" applyFill="1" applyBorder="1" applyAlignment="1" applyProtection="1">
      <alignment horizontal="center" vertical="center"/>
    </xf>
    <xf numFmtId="0" fontId="5" fillId="0" borderId="121" xfId="48" applyFont="1" applyBorder="1" applyProtection="1"/>
    <xf numFmtId="0" fontId="3" fillId="27" borderId="122" xfId="48" applyFont="1" applyFill="1" applyBorder="1" applyProtection="1"/>
    <xf numFmtId="0" fontId="3" fillId="26" borderId="75" xfId="48" applyFont="1" applyFill="1" applyBorder="1" applyAlignment="1" applyProtection="1">
      <alignment horizontal="right"/>
    </xf>
    <xf numFmtId="0" fontId="5" fillId="0" borderId="123" xfId="48" applyFont="1" applyBorder="1" applyProtection="1"/>
    <xf numFmtId="0" fontId="5" fillId="0" borderId="124" xfId="48" applyFont="1" applyBorder="1" applyProtection="1"/>
    <xf numFmtId="0" fontId="3" fillId="26" borderId="62" xfId="48" applyFont="1" applyFill="1" applyBorder="1" applyAlignment="1" applyProtection="1">
      <alignment vertical="center"/>
    </xf>
    <xf numFmtId="0" fontId="3" fillId="26" borderId="126" xfId="48" applyFont="1" applyFill="1" applyBorder="1" applyAlignment="1" applyProtection="1">
      <alignment horizontal="center" vertical="center"/>
    </xf>
    <xf numFmtId="0" fontId="3" fillId="26" borderId="127" xfId="48" applyFont="1" applyFill="1" applyBorder="1" applyAlignment="1" applyProtection="1">
      <alignment horizontal="center" vertical="center" wrapText="1"/>
    </xf>
    <xf numFmtId="3" fontId="5" fillId="0" borderId="128" xfId="48" applyNumberFormat="1" applyFont="1" applyBorder="1" applyProtection="1"/>
    <xf numFmtId="3" fontId="5" fillId="0" borderId="129" xfId="48" applyNumberFormat="1" applyFont="1" applyBorder="1" applyProtection="1"/>
    <xf numFmtId="0" fontId="5" fillId="0" borderId="130" xfId="48" applyFont="1" applyBorder="1" applyProtection="1"/>
    <xf numFmtId="0" fontId="37" fillId="0" borderId="130" xfId="48" applyFont="1" applyBorder="1" applyProtection="1"/>
    <xf numFmtId="0" fontId="3" fillId="27" borderId="131" xfId="48" applyFont="1" applyFill="1" applyBorder="1" applyProtection="1"/>
    <xf numFmtId="3" fontId="3" fillId="27" borderId="132" xfId="48" applyNumberFormat="1" applyFont="1" applyFill="1" applyBorder="1" applyProtection="1"/>
    <xf numFmtId="3" fontId="5" fillId="0" borderId="133" xfId="48" applyNumberFormat="1" applyFont="1" applyBorder="1" applyProtection="1"/>
    <xf numFmtId="3" fontId="5" fillId="0" borderId="134" xfId="48" applyNumberFormat="1" applyFont="1" applyBorder="1" applyProtection="1"/>
    <xf numFmtId="3" fontId="3" fillId="26" borderId="132" xfId="48" applyNumberFormat="1" applyFont="1" applyFill="1" applyBorder="1" applyAlignment="1" applyProtection="1">
      <alignment vertical="center"/>
    </xf>
    <xf numFmtId="0" fontId="3" fillId="26" borderId="135" xfId="48" applyFont="1" applyFill="1" applyBorder="1" applyAlignment="1" applyProtection="1">
      <alignment horizontal="center" vertical="center" wrapText="1"/>
    </xf>
    <xf numFmtId="0" fontId="5" fillId="27" borderId="111" xfId="48" applyFont="1" applyFill="1" applyBorder="1" applyProtection="1"/>
    <xf numFmtId="3" fontId="5" fillId="27" borderId="112" xfId="48" applyNumberFormat="1" applyFont="1" applyFill="1" applyBorder="1" applyProtection="1"/>
    <xf numFmtId="3" fontId="5" fillId="27" borderId="136" xfId="48" applyNumberFormat="1" applyFont="1" applyFill="1" applyBorder="1" applyProtection="1"/>
    <xf numFmtId="0" fontId="5" fillId="27" borderId="113" xfId="48" applyFont="1" applyFill="1" applyBorder="1" applyProtection="1"/>
    <xf numFmtId="3" fontId="5" fillId="27" borderId="114" xfId="48" applyNumberFormat="1" applyFont="1" applyFill="1" applyBorder="1" applyProtection="1"/>
    <xf numFmtId="3" fontId="5" fillId="27" borderId="137" xfId="48" applyNumberFormat="1" applyFont="1" applyFill="1" applyBorder="1" applyProtection="1"/>
    <xf numFmtId="0" fontId="5" fillId="27" borderId="115" xfId="48" applyFont="1" applyFill="1" applyBorder="1" applyProtection="1"/>
    <xf numFmtId="3" fontId="5" fillId="27" borderId="116" xfId="48" applyNumberFormat="1" applyFont="1" applyFill="1" applyBorder="1" applyProtection="1"/>
    <xf numFmtId="3" fontId="5" fillId="27" borderId="138" xfId="48" applyNumberFormat="1" applyFont="1" applyFill="1" applyBorder="1" applyProtection="1"/>
    <xf numFmtId="3" fontId="3" fillId="26" borderId="139" xfId="48" applyNumberFormat="1" applyFont="1" applyFill="1" applyBorder="1" applyAlignment="1" applyProtection="1">
      <alignment vertical="center"/>
    </xf>
    <xf numFmtId="3" fontId="5" fillId="0" borderId="25" xfId="0" applyNumberFormat="1" applyFont="1" applyFill="1" applyBorder="1" applyAlignment="1">
      <alignment vertical="center"/>
    </xf>
    <xf numFmtId="3" fontId="8" fillId="0" borderId="140" xfId="0" applyNumberFormat="1" applyFont="1" applyBorder="1" applyAlignment="1">
      <alignment vertical="center" wrapText="1"/>
    </xf>
    <xf numFmtId="49" fontId="5" fillId="0" borderId="87" xfId="0" applyNumberFormat="1" applyFont="1" applyFill="1" applyBorder="1" applyAlignment="1">
      <alignment horizontal="center" vertical="center"/>
    </xf>
    <xf numFmtId="3" fontId="5" fillId="0" borderId="87" xfId="0" applyNumberFormat="1" applyFont="1" applyFill="1" applyBorder="1" applyAlignment="1">
      <alignment vertical="center"/>
    </xf>
    <xf numFmtId="3" fontId="3" fillId="0" borderId="88" xfId="0" applyNumberFormat="1" applyFont="1" applyBorder="1" applyAlignment="1">
      <alignment vertical="center"/>
    </xf>
    <xf numFmtId="3" fontId="5" fillId="0" borderId="88" xfId="0" applyNumberFormat="1" applyFont="1" applyBorder="1" applyAlignment="1">
      <alignment vertical="center"/>
    </xf>
    <xf numFmtId="3" fontId="8" fillId="0" borderId="141" xfId="0" applyNumberFormat="1" applyFont="1" applyBorder="1" applyAlignment="1">
      <alignment vertical="center" wrapText="1"/>
    </xf>
    <xf numFmtId="3" fontId="5" fillId="0" borderId="94" xfId="0" applyNumberFormat="1" applyFont="1" applyFill="1" applyBorder="1" applyAlignment="1">
      <alignment horizontal="center" vertical="center"/>
    </xf>
    <xf numFmtId="3" fontId="5" fillId="0" borderId="87" xfId="0" applyNumberFormat="1" applyFont="1" applyFill="1" applyBorder="1" applyAlignment="1">
      <alignment horizontal="center" vertical="center"/>
    </xf>
    <xf numFmtId="3" fontId="5" fillId="0" borderId="95" xfId="0" applyNumberFormat="1" applyFont="1" applyBorder="1" applyAlignment="1">
      <alignment vertical="center"/>
    </xf>
    <xf numFmtId="3" fontId="5" fillId="0" borderId="94" xfId="0" applyNumberFormat="1" applyFont="1" applyFill="1" applyBorder="1" applyAlignment="1">
      <alignment vertical="center"/>
    </xf>
    <xf numFmtId="0" fontId="8" fillId="0" borderId="142" xfId="0" applyFont="1" applyFill="1" applyBorder="1" applyAlignment="1">
      <alignment horizontal="center" vertical="center"/>
    </xf>
    <xf numFmtId="3" fontId="5" fillId="0" borderId="95" xfId="0" applyNumberFormat="1" applyFont="1" applyFill="1" applyBorder="1" applyAlignment="1">
      <alignment horizontal="right" vertical="center"/>
    </xf>
    <xf numFmtId="3" fontId="3" fillId="0" borderId="95" xfId="47" applyNumberFormat="1" applyFont="1" applyBorder="1" applyAlignment="1">
      <alignment horizontal="right" vertical="center"/>
    </xf>
    <xf numFmtId="3" fontId="3" fillId="0" borderId="90" xfId="47" applyNumberFormat="1" applyFont="1" applyBorder="1" applyAlignment="1">
      <alignment horizontal="right" vertical="center"/>
    </xf>
    <xf numFmtId="3" fontId="3" fillId="0" borderId="97" xfId="47" applyNumberFormat="1" applyFont="1" applyBorder="1" applyAlignment="1">
      <alignment horizontal="right" vertical="center"/>
    </xf>
    <xf numFmtId="3" fontId="3" fillId="24" borderId="1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3" fontId="8" fillId="0" borderId="48" xfId="0" applyNumberFormat="1" applyFont="1" applyBorder="1" applyAlignment="1">
      <alignment vertical="center" wrapText="1"/>
    </xf>
    <xf numFmtId="49" fontId="5" fillId="0" borderId="55" xfId="0" applyNumberFormat="1" applyFont="1" applyFill="1" applyBorder="1" applyAlignment="1">
      <alignment horizontal="center" vertical="center"/>
    </xf>
    <xf numFmtId="3" fontId="5" fillId="0" borderId="55" xfId="0" applyNumberFormat="1" applyFont="1" applyFill="1" applyBorder="1" applyAlignment="1">
      <alignment vertical="center"/>
    </xf>
    <xf numFmtId="3" fontId="3" fillId="0" borderId="66" xfId="0" applyNumberFormat="1" applyFont="1" applyBorder="1" applyAlignment="1">
      <alignment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top"/>
    </xf>
    <xf numFmtId="0" fontId="3" fillId="0" borderId="48" xfId="0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47" xfId="0" applyFont="1" applyFill="1" applyBorder="1" applyAlignment="1">
      <alignment horizontal="center" vertical="top"/>
    </xf>
    <xf numFmtId="0" fontId="3" fillId="27" borderId="11" xfId="0" applyFont="1" applyFill="1" applyBorder="1" applyAlignment="1">
      <alignment horizontal="left" vertical="center"/>
    </xf>
    <xf numFmtId="0" fontId="3" fillId="24" borderId="28" xfId="0" applyFont="1" applyFill="1" applyBorder="1" applyAlignment="1">
      <alignment horizontal="left" vertical="center"/>
    </xf>
    <xf numFmtId="0" fontId="3" fillId="24" borderId="65" xfId="0" applyFont="1" applyFill="1" applyBorder="1" applyAlignment="1">
      <alignment horizontal="left" vertical="center"/>
    </xf>
    <xf numFmtId="0" fontId="3" fillId="24" borderId="5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top"/>
    </xf>
    <xf numFmtId="0" fontId="3" fillId="0" borderId="55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26" borderId="39" xfId="0" applyFont="1" applyFill="1" applyBorder="1" applyAlignment="1">
      <alignment horizontal="right" vertical="top"/>
    </xf>
    <xf numFmtId="0" fontId="3" fillId="26" borderId="62" xfId="0" applyFont="1" applyFill="1" applyBorder="1" applyAlignment="1">
      <alignment horizontal="right" vertical="top"/>
    </xf>
    <xf numFmtId="0" fontId="3" fillId="26" borderId="32" xfId="0" applyFont="1" applyFill="1" applyBorder="1" applyAlignment="1">
      <alignment horizontal="right" vertical="top"/>
    </xf>
    <xf numFmtId="0" fontId="3" fillId="24" borderId="2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55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24" borderId="23" xfId="0" applyFont="1" applyFill="1" applyBorder="1" applyAlignment="1">
      <alignment horizontal="center" vertical="center" wrapText="1"/>
    </xf>
    <xf numFmtId="0" fontId="3" fillId="24" borderId="24" xfId="0" applyFont="1" applyFill="1" applyBorder="1" applyAlignment="1">
      <alignment horizontal="center" vertical="center" wrapText="1"/>
    </xf>
    <xf numFmtId="0" fontId="3" fillId="24" borderId="61" xfId="0" applyFont="1" applyFill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3" fontId="3" fillId="24" borderId="13" xfId="0" applyNumberFormat="1" applyFont="1" applyFill="1" applyBorder="1" applyAlignment="1">
      <alignment horizontal="center" vertical="center" wrapText="1"/>
    </xf>
    <xf numFmtId="3" fontId="3" fillId="24" borderId="15" xfId="0" applyNumberFormat="1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top"/>
    </xf>
    <xf numFmtId="3" fontId="3" fillId="24" borderId="40" xfId="0" applyNumberFormat="1" applyFont="1" applyFill="1" applyBorder="1" applyAlignment="1">
      <alignment horizontal="center" vertical="center" wrapText="1"/>
    </xf>
    <xf numFmtId="3" fontId="3" fillId="24" borderId="41" xfId="0" applyNumberFormat="1" applyFont="1" applyFill="1" applyBorder="1" applyAlignment="1">
      <alignment horizontal="center" vertical="center" wrapText="1"/>
    </xf>
    <xf numFmtId="0" fontId="9" fillId="24" borderId="24" xfId="0" applyFont="1" applyFill="1" applyBorder="1" applyAlignment="1">
      <alignment horizontal="center" vertical="center" wrapText="1"/>
    </xf>
    <xf numFmtId="0" fontId="9" fillId="24" borderId="30" xfId="0" applyFont="1" applyFill="1" applyBorder="1" applyAlignment="1">
      <alignment horizontal="center" vertical="center" wrapText="1"/>
    </xf>
    <xf numFmtId="3" fontId="3" fillId="24" borderId="44" xfId="0" applyNumberFormat="1" applyFont="1" applyFill="1" applyBorder="1" applyAlignment="1">
      <alignment horizontal="center" vertical="center"/>
    </xf>
    <xf numFmtId="0" fontId="0" fillId="0" borderId="48" xfId="0" applyBorder="1"/>
    <xf numFmtId="0" fontId="0" fillId="0" borderId="22" xfId="0" applyBorder="1"/>
    <xf numFmtId="3" fontId="3" fillId="24" borderId="43" xfId="0" applyNumberFormat="1" applyFont="1" applyFill="1" applyBorder="1" applyAlignment="1">
      <alignment horizontal="center" vertical="center" wrapText="1"/>
    </xf>
    <xf numFmtId="3" fontId="3" fillId="24" borderId="55" xfId="0" applyNumberFormat="1" applyFont="1" applyFill="1" applyBorder="1" applyAlignment="1">
      <alignment horizontal="center" vertical="center" wrapText="1"/>
    </xf>
    <xf numFmtId="3" fontId="3" fillId="24" borderId="25" xfId="0" applyNumberFormat="1" applyFont="1" applyFill="1" applyBorder="1" applyAlignment="1">
      <alignment horizontal="center" vertical="center" wrapText="1"/>
    </xf>
    <xf numFmtId="3" fontId="3" fillId="24" borderId="24" xfId="0" applyNumberFormat="1" applyFont="1" applyFill="1" applyBorder="1" applyAlignment="1">
      <alignment horizontal="center" vertical="center"/>
    </xf>
    <xf numFmtId="3" fontId="3" fillId="24" borderId="13" xfId="0" applyNumberFormat="1" applyFont="1" applyFill="1" applyBorder="1" applyAlignment="1">
      <alignment horizontal="center" vertical="center"/>
    </xf>
    <xf numFmtId="3" fontId="3" fillId="24" borderId="12" xfId="0" applyNumberFormat="1" applyFont="1" applyFill="1" applyBorder="1" applyAlignment="1">
      <alignment horizontal="center" vertical="center" wrapText="1"/>
    </xf>
    <xf numFmtId="3" fontId="3" fillId="24" borderId="14" xfId="0" applyNumberFormat="1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24" borderId="47" xfId="0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9" fillId="24" borderId="27" xfId="0" applyFont="1" applyFill="1" applyBorder="1" applyAlignment="1">
      <alignment horizontal="center" vertical="center" wrapText="1"/>
    </xf>
    <xf numFmtId="0" fontId="3" fillId="24" borderId="39" xfId="0" applyFont="1" applyFill="1" applyBorder="1" applyAlignment="1">
      <alignment horizontal="left" vertical="center"/>
    </xf>
    <xf numFmtId="0" fontId="3" fillId="24" borderId="62" xfId="0" applyFont="1" applyFill="1" applyBorder="1" applyAlignment="1">
      <alignment horizontal="left" vertical="center"/>
    </xf>
    <xf numFmtId="0" fontId="3" fillId="24" borderId="32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top"/>
    </xf>
    <xf numFmtId="3" fontId="3" fillId="24" borderId="40" xfId="0" applyNumberFormat="1" applyFont="1" applyFill="1" applyBorder="1" applyAlignment="1">
      <alignment horizontal="center" vertical="center"/>
    </xf>
    <xf numFmtId="3" fontId="3" fillId="24" borderId="41" xfId="0" applyNumberFormat="1" applyFont="1" applyFill="1" applyBorder="1" applyAlignment="1">
      <alignment horizontal="center" vertical="center"/>
    </xf>
    <xf numFmtId="3" fontId="3" fillId="24" borderId="42" xfId="0" applyNumberFormat="1" applyFont="1" applyFill="1" applyBorder="1" applyAlignment="1">
      <alignment horizontal="center" vertical="center"/>
    </xf>
    <xf numFmtId="3" fontId="3" fillId="24" borderId="15" xfId="0" applyNumberFormat="1" applyFont="1" applyFill="1" applyBorder="1" applyAlignment="1">
      <alignment horizontal="center" vertical="center"/>
    </xf>
    <xf numFmtId="3" fontId="3" fillId="24" borderId="66" xfId="0" applyNumberFormat="1" applyFont="1" applyFill="1" applyBorder="1" applyAlignment="1">
      <alignment horizontal="center" vertical="center"/>
    </xf>
    <xf numFmtId="0" fontId="3" fillId="0" borderId="70" xfId="48" applyFont="1" applyBorder="1" applyAlignment="1" applyProtection="1">
      <alignment horizontal="right"/>
    </xf>
    <xf numFmtId="0" fontId="3" fillId="26" borderId="125" xfId="48" applyFont="1" applyFill="1" applyBorder="1" applyAlignment="1" applyProtection="1">
      <alignment horizontal="center"/>
    </xf>
    <xf numFmtId="0" fontId="3" fillId="26" borderId="79" xfId="48" applyFont="1" applyFill="1" applyBorder="1" applyAlignment="1" applyProtection="1">
      <alignment horizontal="center"/>
    </xf>
    <xf numFmtId="0" fontId="3" fillId="26" borderId="119" xfId="48" applyFont="1" applyFill="1" applyBorder="1" applyAlignment="1" applyProtection="1">
      <alignment horizontal="center"/>
    </xf>
    <xf numFmtId="3" fontId="3" fillId="24" borderId="16" xfId="0" applyNumberFormat="1" applyFont="1" applyFill="1" applyBorder="1" applyAlignment="1">
      <alignment horizontal="center" vertical="center"/>
    </xf>
    <xf numFmtId="0" fontId="3" fillId="24" borderId="63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/>
    </xf>
    <xf numFmtId="0" fontId="3" fillId="24" borderId="45" xfId="0" applyFont="1" applyFill="1" applyBorder="1" applyAlignment="1">
      <alignment horizontal="right" vertical="center"/>
    </xf>
    <xf numFmtId="0" fontId="3" fillId="24" borderId="17" xfId="0" applyFont="1" applyFill="1" applyBorder="1" applyAlignment="1">
      <alignment horizontal="right" vertical="center"/>
    </xf>
    <xf numFmtId="0" fontId="3" fillId="0" borderId="67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left" vertical="center"/>
    </xf>
    <xf numFmtId="0" fontId="3" fillId="24" borderId="67" xfId="0" applyFont="1" applyFill="1" applyBorder="1" applyAlignment="1">
      <alignment horizontal="center" vertical="center" wrapText="1"/>
    </xf>
    <xf numFmtId="0" fontId="3" fillId="24" borderId="68" xfId="0" applyFont="1" applyFill="1" applyBorder="1" applyAlignment="1">
      <alignment horizontal="center" vertical="center" wrapText="1"/>
    </xf>
    <xf numFmtId="0" fontId="3" fillId="24" borderId="33" xfId="0" applyFont="1" applyFill="1" applyBorder="1" applyAlignment="1">
      <alignment horizontal="center" vertical="center" wrapText="1"/>
    </xf>
    <xf numFmtId="0" fontId="3" fillId="24" borderId="70" xfId="0" applyFont="1" applyFill="1" applyBorder="1" applyAlignment="1">
      <alignment horizontal="center" vertical="center" wrapText="1"/>
    </xf>
    <xf numFmtId="0" fontId="9" fillId="24" borderId="43" xfId="0" applyFont="1" applyFill="1" applyBorder="1" applyAlignment="1">
      <alignment horizontal="center" vertical="center" wrapText="1"/>
    </xf>
    <xf numFmtId="0" fontId="9" fillId="24" borderId="25" xfId="0" applyFont="1" applyFill="1" applyBorder="1" applyAlignment="1">
      <alignment horizontal="center" vertical="center" wrapText="1"/>
    </xf>
    <xf numFmtId="0" fontId="3" fillId="27" borderId="26" xfId="0" applyFont="1" applyFill="1" applyBorder="1" applyAlignment="1">
      <alignment horizontal="left" vertical="center"/>
    </xf>
    <xf numFmtId="0" fontId="3" fillId="27" borderId="36" xfId="0" applyFont="1" applyFill="1" applyBorder="1" applyAlignment="1">
      <alignment horizontal="left" vertical="center"/>
    </xf>
    <xf numFmtId="0" fontId="3" fillId="27" borderId="17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24" borderId="26" xfId="0" applyFont="1" applyFill="1" applyBorder="1" applyAlignment="1">
      <alignment horizontal="left" vertical="center"/>
    </xf>
    <xf numFmtId="0" fontId="3" fillId="24" borderId="36" xfId="0" applyFont="1" applyFill="1" applyBorder="1" applyAlignment="1">
      <alignment horizontal="left" vertical="center"/>
    </xf>
    <xf numFmtId="0" fontId="3" fillId="24" borderId="17" xfId="0" applyFont="1" applyFill="1" applyBorder="1" applyAlignment="1">
      <alignment horizontal="left" vertical="center"/>
    </xf>
    <xf numFmtId="0" fontId="3" fillId="24" borderId="63" xfId="0" applyFont="1" applyFill="1" applyBorder="1" applyAlignment="1">
      <alignment horizontal="left" vertical="center"/>
    </xf>
    <xf numFmtId="0" fontId="3" fillId="24" borderId="77" xfId="0" applyFont="1" applyFill="1" applyBorder="1" applyAlignment="1">
      <alignment horizontal="center" vertical="center" wrapText="1"/>
    </xf>
    <xf numFmtId="0" fontId="3" fillId="24" borderId="58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center" vertical="top"/>
    </xf>
    <xf numFmtId="0" fontId="3" fillId="0" borderId="72" xfId="0" applyFont="1" applyFill="1" applyBorder="1" applyAlignment="1">
      <alignment horizontal="center" vertical="top"/>
    </xf>
    <xf numFmtId="0" fontId="3" fillId="24" borderId="71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0" fontId="3" fillId="24" borderId="11" xfId="0" applyFont="1" applyFill="1" applyBorder="1" applyAlignment="1">
      <alignment horizontal="center" vertical="center" wrapText="1"/>
    </xf>
    <xf numFmtId="0" fontId="9" fillId="24" borderId="11" xfId="0" applyFont="1" applyFill="1" applyBorder="1" applyAlignment="1">
      <alignment horizontal="center" vertical="center" wrapText="1"/>
    </xf>
    <xf numFmtId="0" fontId="3" fillId="27" borderId="40" xfId="0" applyFont="1" applyFill="1" applyBorder="1" applyAlignment="1">
      <alignment horizontal="left" vertical="center"/>
    </xf>
    <xf numFmtId="0" fontId="3" fillId="27" borderId="41" xfId="0" applyFont="1" applyFill="1" applyBorder="1" applyAlignment="1">
      <alignment horizontal="left" vertical="center"/>
    </xf>
    <xf numFmtId="0" fontId="3" fillId="27" borderId="59" xfId="0" applyFont="1" applyFill="1" applyBorder="1" applyAlignment="1">
      <alignment horizontal="left" vertical="center"/>
    </xf>
    <xf numFmtId="0" fontId="3" fillId="24" borderId="30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43" fontId="3" fillId="24" borderId="38" xfId="0" applyNumberFormat="1" applyFont="1" applyFill="1" applyBorder="1" applyAlignment="1">
      <alignment horizontal="center" vertical="center" wrapText="1"/>
    </xf>
    <xf numFmtId="43" fontId="3" fillId="24" borderId="16" xfId="0" applyNumberFormat="1" applyFont="1" applyFill="1" applyBorder="1" applyAlignment="1">
      <alignment horizontal="center" vertical="center" wrapText="1"/>
    </xf>
    <xf numFmtId="0" fontId="3" fillId="24" borderId="44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43" fontId="3" fillId="24" borderId="40" xfId="0" applyNumberFormat="1" applyFont="1" applyFill="1" applyBorder="1" applyAlignment="1">
      <alignment horizontal="center" vertical="center" wrapText="1"/>
    </xf>
    <xf numFmtId="43" fontId="3" fillId="24" borderId="41" xfId="0" applyNumberFormat="1" applyFont="1" applyFill="1" applyBorder="1" applyAlignment="1">
      <alignment horizontal="center" vertical="center" wrapText="1"/>
    </xf>
    <xf numFmtId="165" fontId="3" fillId="24" borderId="20" xfId="40" applyNumberFormat="1" applyFont="1" applyFill="1" applyBorder="1" applyAlignment="1" applyProtection="1">
      <alignment horizontal="left" vertical="center" wrapText="1"/>
    </xf>
    <xf numFmtId="165" fontId="3" fillId="24" borderId="21" xfId="40" applyNumberFormat="1" applyFont="1" applyFill="1" applyBorder="1" applyAlignment="1" applyProtection="1">
      <alignment horizontal="left" vertical="center" wrapText="1"/>
    </xf>
    <xf numFmtId="3" fontId="3" fillId="24" borderId="24" xfId="40" applyNumberFormat="1" applyFont="1" applyFill="1" applyBorder="1" applyAlignment="1" applyProtection="1">
      <alignment horizontal="center" vertical="center" wrapText="1"/>
    </xf>
    <xf numFmtId="3" fontId="3" fillId="24" borderId="30" xfId="40" applyNumberFormat="1" applyFont="1" applyFill="1" applyBorder="1" applyAlignment="1" applyProtection="1">
      <alignment horizontal="center" vertical="center" wrapText="1"/>
    </xf>
    <xf numFmtId="3" fontId="3" fillId="24" borderId="43" xfId="40" applyNumberFormat="1" applyFont="1" applyFill="1" applyBorder="1" applyAlignment="1" applyProtection="1">
      <alignment horizontal="center" vertical="center" wrapText="1"/>
    </xf>
    <xf numFmtId="3" fontId="3" fillId="24" borderId="25" xfId="40" applyNumberFormat="1" applyFont="1" applyFill="1" applyBorder="1" applyAlignment="1" applyProtection="1">
      <alignment horizontal="center" vertical="center" wrapText="1"/>
    </xf>
    <xf numFmtId="165" fontId="3" fillId="24" borderId="23" xfId="40" applyNumberFormat="1" applyFont="1" applyFill="1" applyBorder="1" applyAlignment="1" applyProtection="1">
      <alignment horizontal="center" vertical="center" wrapText="1"/>
    </xf>
    <xf numFmtId="165" fontId="3" fillId="24" borderId="24" xfId="40" applyNumberFormat="1" applyFont="1" applyFill="1" applyBorder="1" applyAlignment="1" applyProtection="1">
      <alignment horizontal="center" vertical="center" wrapText="1"/>
    </xf>
    <xf numFmtId="165" fontId="3" fillId="24" borderId="61" xfId="40" applyNumberFormat="1" applyFont="1" applyFill="1" applyBorder="1" applyAlignment="1" applyProtection="1">
      <alignment horizontal="center" vertical="center" wrapText="1"/>
    </xf>
    <xf numFmtId="165" fontId="3" fillId="24" borderId="30" xfId="40" applyNumberFormat="1" applyFont="1" applyFill="1" applyBorder="1" applyAlignment="1" applyProtection="1">
      <alignment horizontal="center" vertical="center" wrapText="1"/>
    </xf>
    <xf numFmtId="165" fontId="3" fillId="27" borderId="86" xfId="40" applyNumberFormat="1" applyFont="1" applyFill="1" applyBorder="1" applyAlignment="1" applyProtection="1">
      <alignment horizontal="left" vertical="center" wrapText="1"/>
    </xf>
    <xf numFmtId="165" fontId="3" fillId="27" borderId="59" xfId="40" applyNumberFormat="1" applyFont="1" applyFill="1" applyBorder="1" applyAlignment="1" applyProtection="1">
      <alignment horizontal="left" vertical="center" wrapText="1"/>
    </xf>
    <xf numFmtId="165" fontId="3" fillId="27" borderId="23" xfId="40" applyNumberFormat="1" applyFont="1" applyFill="1" applyBorder="1" applyAlignment="1" applyProtection="1">
      <alignment horizontal="left" vertical="center" wrapText="1"/>
    </xf>
    <xf numFmtId="165" fontId="3" fillId="27" borderId="24" xfId="40" applyNumberFormat="1" applyFont="1" applyFill="1" applyBorder="1" applyAlignment="1" applyProtection="1">
      <alignment horizontal="left" vertical="center" wrapText="1"/>
    </xf>
    <xf numFmtId="0" fontId="3" fillId="0" borderId="0" xfId="38" applyFont="1" applyAlignment="1" applyProtection="1">
      <alignment horizontal="center" vertical="center"/>
    </xf>
    <xf numFmtId="165" fontId="3" fillId="0" borderId="0" xfId="40" applyNumberFormat="1" applyFont="1" applyAlignment="1" applyProtection="1">
      <alignment horizontal="center" vertical="center" wrapText="1"/>
    </xf>
    <xf numFmtId="3" fontId="3" fillId="24" borderId="73" xfId="40" applyNumberFormat="1" applyFont="1" applyFill="1" applyBorder="1" applyAlignment="1" applyProtection="1">
      <alignment horizontal="center" vertical="center"/>
    </xf>
    <xf numFmtId="3" fontId="3" fillId="24" borderId="74" xfId="4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" fillId="24" borderId="75" xfId="0" applyFont="1" applyFill="1" applyBorder="1" applyAlignment="1">
      <alignment horizontal="left" vertical="center"/>
    </xf>
    <xf numFmtId="0" fontId="3" fillId="24" borderId="23" xfId="0" applyFont="1" applyFill="1" applyBorder="1" applyAlignment="1">
      <alignment horizontal="center" vertical="center"/>
    </xf>
    <xf numFmtId="0" fontId="3" fillId="24" borderId="59" xfId="0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3" fillId="24" borderId="40" xfId="0" applyFont="1" applyFill="1" applyBorder="1" applyAlignment="1">
      <alignment horizontal="center" vertical="center"/>
    </xf>
    <xf numFmtId="0" fontId="3" fillId="24" borderId="47" xfId="0" applyFont="1" applyFill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3" fillId="26" borderId="63" xfId="45" applyFont="1" applyFill="1" applyBorder="1" applyAlignment="1">
      <alignment horizontal="left"/>
    </xf>
    <xf numFmtId="0" fontId="3" fillId="26" borderId="32" xfId="45" applyFont="1" applyFill="1" applyBorder="1" applyAlignment="1">
      <alignment horizontal="left"/>
    </xf>
    <xf numFmtId="0" fontId="32" fillId="26" borderId="13" xfId="45" applyFont="1" applyFill="1" applyBorder="1" applyAlignment="1">
      <alignment horizontal="center" vertical="center" wrapText="1"/>
    </xf>
    <xf numFmtId="0" fontId="32" fillId="26" borderId="14" xfId="45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5" fillId="0" borderId="0" xfId="45" applyFont="1" applyBorder="1" applyAlignment="1">
      <alignment horizontal="center"/>
    </xf>
    <xf numFmtId="0" fontId="34" fillId="0" borderId="0" xfId="45" applyFont="1" applyBorder="1" applyAlignment="1">
      <alignment horizontal="center"/>
    </xf>
    <xf numFmtId="0" fontId="3" fillId="26" borderId="67" xfId="45" applyFont="1" applyFill="1" applyBorder="1" applyAlignment="1">
      <alignment horizontal="center" vertical="center" wrapText="1"/>
    </xf>
    <xf numFmtId="0" fontId="3" fillId="26" borderId="77" xfId="45" applyFont="1" applyFill="1" applyBorder="1" applyAlignment="1">
      <alignment horizontal="center" vertical="center" wrapText="1"/>
    </xf>
    <xf numFmtId="0" fontId="3" fillId="26" borderId="33" xfId="45" applyFont="1" applyFill="1" applyBorder="1" applyAlignment="1">
      <alignment horizontal="center" vertical="center" wrapText="1"/>
    </xf>
    <xf numFmtId="0" fontId="3" fillId="26" borderId="58" xfId="45" applyFont="1" applyFill="1" applyBorder="1" applyAlignment="1">
      <alignment horizontal="center" vertical="center" wrapText="1"/>
    </xf>
    <xf numFmtId="0" fontId="5" fillId="26" borderId="100" xfId="47" applyFont="1" applyFill="1" applyBorder="1" applyAlignment="1">
      <alignment horizontal="center"/>
    </xf>
    <xf numFmtId="0" fontId="5" fillId="26" borderId="87" xfId="47" applyFont="1" applyFill="1" applyBorder="1" applyAlignment="1">
      <alignment horizontal="center"/>
    </xf>
    <xf numFmtId="0" fontId="5" fillId="26" borderId="88" xfId="47" applyFont="1" applyFill="1" applyBorder="1" applyAlignment="1">
      <alignment horizontal="center"/>
    </xf>
    <xf numFmtId="0" fontId="2" fillId="26" borderId="106" xfId="47" applyFill="1" applyBorder="1" applyAlignment="1">
      <alignment horizontal="center"/>
    </xf>
    <xf numFmtId="0" fontId="2" fillId="26" borderId="107" xfId="47" applyFill="1" applyBorder="1" applyAlignment="1">
      <alignment horizontal="center"/>
    </xf>
    <xf numFmtId="0" fontId="38" fillId="0" borderId="0" xfId="47" applyFont="1" applyAlignment="1">
      <alignment horizontal="center"/>
    </xf>
    <xf numFmtId="0" fontId="3" fillId="26" borderId="78" xfId="48" applyFont="1" applyFill="1" applyBorder="1" applyAlignment="1" applyProtection="1">
      <alignment horizontal="center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" xfId="46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45"/>
    <cellStyle name="Normál 2 2" xfId="47"/>
    <cellStyle name="Normál_17.sz.melléklet" xfId="38"/>
    <cellStyle name="Normál_18.sz.mellléklet" xfId="39"/>
    <cellStyle name="Normál_eimÓd7" xfId="48"/>
    <cellStyle name="Normál_győrfi féle mellékletek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K76"/>
  <sheetViews>
    <sheetView topLeftCell="A11" zoomScaleNormal="100" workbookViewId="0">
      <selection activeCell="O35" sqref="O35"/>
    </sheetView>
  </sheetViews>
  <sheetFormatPr defaultRowHeight="12.75"/>
  <cols>
    <col min="1" max="1" width="3" style="1" customWidth="1"/>
    <col min="2" max="3" width="2.5703125" style="1" customWidth="1"/>
    <col min="4" max="4" width="41.5703125" style="1" customWidth="1"/>
    <col min="5" max="5" width="7.140625" style="1" customWidth="1"/>
    <col min="6" max="9" width="11" style="12" customWidth="1"/>
    <col min="10" max="10" width="9.140625" style="2"/>
    <col min="11" max="11" width="12" style="2" bestFit="1" customWidth="1"/>
    <col min="12" max="12" width="10.140625" style="2" bestFit="1" customWidth="1"/>
    <col min="13" max="16384" width="9.140625" style="2"/>
  </cols>
  <sheetData>
    <row r="1" spans="1:9" ht="15" customHeight="1">
      <c r="A1" s="346" t="s">
        <v>492</v>
      </c>
      <c r="B1" s="346"/>
      <c r="C1" s="346"/>
      <c r="D1" s="346"/>
      <c r="E1" s="346"/>
      <c r="F1" s="346"/>
      <c r="G1" s="346"/>
      <c r="H1" s="346"/>
      <c r="I1" s="346"/>
    </row>
    <row r="2" spans="1:9" ht="15" customHeight="1">
      <c r="A2" s="346" t="s">
        <v>13</v>
      </c>
      <c r="B2" s="346"/>
      <c r="C2" s="346"/>
      <c r="D2" s="346"/>
      <c r="E2" s="346"/>
      <c r="F2" s="346"/>
      <c r="G2" s="346"/>
      <c r="H2" s="346"/>
      <c r="I2" s="346"/>
    </row>
    <row r="3" spans="1:9" ht="10.5" customHeight="1" thickBot="1">
      <c r="F3" s="26"/>
      <c r="G3" s="26"/>
      <c r="H3" s="26"/>
      <c r="I3" s="26" t="s">
        <v>33</v>
      </c>
    </row>
    <row r="4" spans="1:9" ht="18" customHeight="1">
      <c r="A4" s="347" t="s">
        <v>43</v>
      </c>
      <c r="B4" s="348"/>
      <c r="C4" s="348"/>
      <c r="D4" s="348"/>
      <c r="E4" s="356" t="s">
        <v>137</v>
      </c>
      <c r="F4" s="354" t="s">
        <v>518</v>
      </c>
      <c r="G4" s="355"/>
      <c r="H4" s="355"/>
      <c r="I4" s="351" t="s">
        <v>44</v>
      </c>
    </row>
    <row r="5" spans="1:9" ht="26.25" customHeight="1" thickBot="1">
      <c r="A5" s="349"/>
      <c r="B5" s="350"/>
      <c r="C5" s="350"/>
      <c r="D5" s="350"/>
      <c r="E5" s="357"/>
      <c r="F5" s="74" t="s">
        <v>103</v>
      </c>
      <c r="G5" s="74" t="s">
        <v>133</v>
      </c>
      <c r="H5" s="145" t="s">
        <v>110</v>
      </c>
      <c r="I5" s="352"/>
    </row>
    <row r="6" spans="1:9" ht="15" customHeight="1">
      <c r="A6" s="325" t="s">
        <v>45</v>
      </c>
      <c r="B6" s="332" t="s">
        <v>81</v>
      </c>
      <c r="C6" s="332"/>
      <c r="D6" s="332"/>
      <c r="E6" s="332"/>
      <c r="F6" s="332"/>
      <c r="G6" s="332"/>
      <c r="H6" s="333"/>
      <c r="I6" s="334"/>
    </row>
    <row r="7" spans="1:9" ht="15" customHeight="1">
      <c r="A7" s="326"/>
      <c r="B7" s="342" t="s">
        <v>45</v>
      </c>
      <c r="C7" s="328" t="s">
        <v>235</v>
      </c>
      <c r="D7" s="328"/>
      <c r="E7" s="210" t="s">
        <v>236</v>
      </c>
      <c r="F7" s="211">
        <f>SUM(F8:F13)</f>
        <v>271441</v>
      </c>
      <c r="G7" s="211">
        <f>SUM(G8:G13)</f>
        <v>7</v>
      </c>
      <c r="H7" s="211">
        <f>SUM(H8:H13)</f>
        <v>0</v>
      </c>
      <c r="I7" s="212">
        <f t="shared" ref="I7:I38" si="0">SUM(F7:H7)</f>
        <v>271448</v>
      </c>
    </row>
    <row r="8" spans="1:9" s="9" customFormat="1" ht="15" customHeight="1">
      <c r="A8" s="326"/>
      <c r="B8" s="342"/>
      <c r="C8" s="10" t="s">
        <v>45</v>
      </c>
      <c r="D8" s="8" t="s">
        <v>413</v>
      </c>
      <c r="E8" s="58" t="s">
        <v>414</v>
      </c>
      <c r="F8" s="5">
        <v>216278</v>
      </c>
      <c r="G8" s="5">
        <v>0</v>
      </c>
      <c r="H8" s="146">
        <v>0</v>
      </c>
      <c r="I8" s="11">
        <f t="shared" si="0"/>
        <v>216278</v>
      </c>
    </row>
    <row r="9" spans="1:9" s="9" customFormat="1" ht="15" customHeight="1">
      <c r="A9" s="326"/>
      <c r="B9" s="342"/>
      <c r="C9" s="10" t="s">
        <v>46</v>
      </c>
      <c r="D9" s="8" t="s">
        <v>234</v>
      </c>
      <c r="E9" s="58" t="s">
        <v>239</v>
      </c>
      <c r="F9" s="5">
        <v>0</v>
      </c>
      <c r="G9" s="5">
        <v>0</v>
      </c>
      <c r="H9" s="146">
        <v>0</v>
      </c>
      <c r="I9" s="11">
        <f t="shared" si="0"/>
        <v>0</v>
      </c>
    </row>
    <row r="10" spans="1:9" s="9" customFormat="1" ht="15" customHeight="1">
      <c r="A10" s="326"/>
      <c r="B10" s="342"/>
      <c r="C10" s="10" t="s">
        <v>47</v>
      </c>
      <c r="D10" s="8" t="s">
        <v>237</v>
      </c>
      <c r="E10" s="58" t="s">
        <v>240</v>
      </c>
      <c r="F10" s="5">
        <v>0</v>
      </c>
      <c r="G10" s="5">
        <v>0</v>
      </c>
      <c r="H10" s="146">
        <v>0</v>
      </c>
      <c r="I10" s="11">
        <f t="shared" si="0"/>
        <v>0</v>
      </c>
    </row>
    <row r="11" spans="1:9" s="9" customFormat="1" ht="15" customHeight="1">
      <c r="A11" s="326"/>
      <c r="B11" s="342"/>
      <c r="C11" s="10" t="s">
        <v>86</v>
      </c>
      <c r="D11" s="8" t="s">
        <v>238</v>
      </c>
      <c r="E11" s="58" t="s">
        <v>241</v>
      </c>
      <c r="F11" s="5">
        <v>0</v>
      </c>
      <c r="G11" s="5">
        <v>0</v>
      </c>
      <c r="H11" s="146">
        <v>0</v>
      </c>
      <c r="I11" s="11">
        <f t="shared" si="0"/>
        <v>0</v>
      </c>
    </row>
    <row r="12" spans="1:9" s="9" customFormat="1" ht="15" customHeight="1">
      <c r="A12" s="326"/>
      <c r="B12" s="342"/>
      <c r="C12" s="10" t="s">
        <v>87</v>
      </c>
      <c r="D12" s="8" t="s">
        <v>244</v>
      </c>
      <c r="E12" s="58" t="s">
        <v>242</v>
      </c>
      <c r="F12" s="5">
        <v>0</v>
      </c>
      <c r="G12" s="5">
        <v>0</v>
      </c>
      <c r="H12" s="146">
        <v>0</v>
      </c>
      <c r="I12" s="11">
        <f t="shared" si="0"/>
        <v>0</v>
      </c>
    </row>
    <row r="13" spans="1:9" s="9" customFormat="1" ht="15" customHeight="1">
      <c r="A13" s="326"/>
      <c r="B13" s="342"/>
      <c r="C13" s="10" t="s">
        <v>51</v>
      </c>
      <c r="D13" s="8" t="s">
        <v>245</v>
      </c>
      <c r="E13" s="58" t="s">
        <v>243</v>
      </c>
      <c r="F13" s="5">
        <v>55163</v>
      </c>
      <c r="G13" s="5">
        <v>7</v>
      </c>
      <c r="H13" s="146">
        <v>0</v>
      </c>
      <c r="I13" s="11">
        <f t="shared" si="0"/>
        <v>55170</v>
      </c>
    </row>
    <row r="14" spans="1:9" ht="15" customHeight="1">
      <c r="A14" s="326"/>
      <c r="B14" s="342" t="s">
        <v>46</v>
      </c>
      <c r="C14" s="328" t="s">
        <v>76</v>
      </c>
      <c r="D14" s="328"/>
      <c r="E14" s="210" t="s">
        <v>246</v>
      </c>
      <c r="F14" s="211">
        <f>SUM(F15:F24)</f>
        <v>40258</v>
      </c>
      <c r="G14" s="211">
        <f>SUM(G15:G24)</f>
        <v>5</v>
      </c>
      <c r="H14" s="211">
        <f>SUM(H15:H24)</f>
        <v>0</v>
      </c>
      <c r="I14" s="212">
        <f t="shared" si="0"/>
        <v>40263</v>
      </c>
    </row>
    <row r="15" spans="1:9" ht="15" customHeight="1">
      <c r="A15" s="326"/>
      <c r="B15" s="342"/>
      <c r="C15" s="10" t="s">
        <v>45</v>
      </c>
      <c r="D15" s="8" t="s">
        <v>312</v>
      </c>
      <c r="E15" s="58" t="s">
        <v>313</v>
      </c>
      <c r="F15" s="5">
        <v>100</v>
      </c>
      <c r="G15" s="5">
        <v>0</v>
      </c>
      <c r="H15" s="146">
        <v>0</v>
      </c>
      <c r="I15" s="11">
        <f t="shared" si="0"/>
        <v>100</v>
      </c>
    </row>
    <row r="16" spans="1:9" ht="15" customHeight="1">
      <c r="A16" s="326"/>
      <c r="B16" s="342"/>
      <c r="C16" s="10" t="s">
        <v>46</v>
      </c>
      <c r="D16" s="8" t="s">
        <v>247</v>
      </c>
      <c r="E16" s="58" t="s">
        <v>255</v>
      </c>
      <c r="F16" s="5">
        <v>0</v>
      </c>
      <c r="G16" s="5">
        <v>0</v>
      </c>
      <c r="H16" s="146">
        <v>0</v>
      </c>
      <c r="I16" s="11">
        <f t="shared" si="0"/>
        <v>0</v>
      </c>
    </row>
    <row r="17" spans="1:9" ht="15" customHeight="1">
      <c r="A17" s="326"/>
      <c r="B17" s="342"/>
      <c r="C17" s="10" t="s">
        <v>47</v>
      </c>
      <c r="D17" s="8" t="s">
        <v>248</v>
      </c>
      <c r="E17" s="58" t="s">
        <v>256</v>
      </c>
      <c r="F17" s="5">
        <v>0</v>
      </c>
      <c r="G17" s="5">
        <v>0</v>
      </c>
      <c r="H17" s="146">
        <v>0</v>
      </c>
      <c r="I17" s="11">
        <f t="shared" si="0"/>
        <v>0</v>
      </c>
    </row>
    <row r="18" spans="1:9" ht="15" customHeight="1">
      <c r="A18" s="326"/>
      <c r="B18" s="342"/>
      <c r="C18" s="10" t="s">
        <v>86</v>
      </c>
      <c r="D18" s="8" t="s">
        <v>311</v>
      </c>
      <c r="E18" s="58" t="s">
        <v>257</v>
      </c>
      <c r="F18" s="5">
        <v>11840</v>
      </c>
      <c r="G18" s="5">
        <v>0</v>
      </c>
      <c r="H18" s="146">
        <v>0</v>
      </c>
      <c r="I18" s="11">
        <f t="shared" si="0"/>
        <v>11840</v>
      </c>
    </row>
    <row r="19" spans="1:9" ht="15" customHeight="1">
      <c r="A19" s="326"/>
      <c r="B19" s="342"/>
      <c r="C19" s="10" t="s">
        <v>87</v>
      </c>
      <c r="D19" s="8" t="s">
        <v>249</v>
      </c>
      <c r="E19" s="58" t="s">
        <v>258</v>
      </c>
      <c r="F19" s="5">
        <v>22300</v>
      </c>
      <c r="G19" s="5">
        <v>0</v>
      </c>
      <c r="H19" s="146">
        <v>0</v>
      </c>
      <c r="I19" s="11">
        <f t="shared" si="0"/>
        <v>22300</v>
      </c>
    </row>
    <row r="20" spans="1:9" ht="15" customHeight="1">
      <c r="A20" s="326"/>
      <c r="B20" s="342"/>
      <c r="C20" s="10" t="s">
        <v>51</v>
      </c>
      <c r="D20" s="8" t="s">
        <v>250</v>
      </c>
      <c r="E20" s="58" t="s">
        <v>259</v>
      </c>
      <c r="F20" s="5">
        <v>0</v>
      </c>
      <c r="G20" s="5">
        <v>0</v>
      </c>
      <c r="H20" s="146">
        <v>0</v>
      </c>
      <c r="I20" s="11">
        <f t="shared" si="0"/>
        <v>0</v>
      </c>
    </row>
    <row r="21" spans="1:9" ht="15" customHeight="1">
      <c r="A21" s="326"/>
      <c r="B21" s="342"/>
      <c r="C21" s="10" t="s">
        <v>53</v>
      </c>
      <c r="D21" s="8" t="s">
        <v>251</v>
      </c>
      <c r="E21" s="58" t="s">
        <v>260</v>
      </c>
      <c r="F21" s="5">
        <v>0</v>
      </c>
      <c r="G21" s="5">
        <v>0</v>
      </c>
      <c r="H21" s="146">
        <v>0</v>
      </c>
      <c r="I21" s="11">
        <f t="shared" si="0"/>
        <v>0</v>
      </c>
    </row>
    <row r="22" spans="1:9" ht="15" customHeight="1">
      <c r="A22" s="326"/>
      <c r="B22" s="342"/>
      <c r="C22" s="10" t="s">
        <v>54</v>
      </c>
      <c r="D22" s="8" t="s">
        <v>252</v>
      </c>
      <c r="E22" s="58" t="s">
        <v>261</v>
      </c>
      <c r="F22" s="5">
        <v>5800</v>
      </c>
      <c r="G22" s="5">
        <v>0</v>
      </c>
      <c r="H22" s="146">
        <v>0</v>
      </c>
      <c r="I22" s="11">
        <f t="shared" si="0"/>
        <v>5800</v>
      </c>
    </row>
    <row r="23" spans="1:9" ht="15" customHeight="1">
      <c r="A23" s="326"/>
      <c r="B23" s="342"/>
      <c r="C23" s="10" t="s">
        <v>55</v>
      </c>
      <c r="D23" s="8" t="s">
        <v>253</v>
      </c>
      <c r="E23" s="58" t="s">
        <v>262</v>
      </c>
      <c r="F23" s="5">
        <v>18</v>
      </c>
      <c r="G23" s="5">
        <v>0</v>
      </c>
      <c r="H23" s="146">
        <v>0</v>
      </c>
      <c r="I23" s="11">
        <f t="shared" si="0"/>
        <v>18</v>
      </c>
    </row>
    <row r="24" spans="1:9" ht="15" customHeight="1">
      <c r="A24" s="326"/>
      <c r="B24" s="342"/>
      <c r="C24" s="10" t="s">
        <v>56</v>
      </c>
      <c r="D24" s="8" t="s">
        <v>254</v>
      </c>
      <c r="E24" s="58" t="s">
        <v>263</v>
      </c>
      <c r="F24" s="5">
        <v>200</v>
      </c>
      <c r="G24" s="5">
        <v>5</v>
      </c>
      <c r="H24" s="146">
        <v>0</v>
      </c>
      <c r="I24" s="11">
        <f t="shared" si="0"/>
        <v>205</v>
      </c>
    </row>
    <row r="25" spans="1:9" ht="15" customHeight="1">
      <c r="A25" s="326"/>
      <c r="B25" s="342" t="s">
        <v>47</v>
      </c>
      <c r="C25" s="328" t="s">
        <v>264</v>
      </c>
      <c r="D25" s="328"/>
      <c r="E25" s="210" t="s">
        <v>265</v>
      </c>
      <c r="F25" s="211">
        <f>SUM(F26:F36)</f>
        <v>7631</v>
      </c>
      <c r="G25" s="211">
        <f t="shared" ref="G25:H25" si="1">SUM(G26:G36)</f>
        <v>281</v>
      </c>
      <c r="H25" s="211">
        <f t="shared" si="1"/>
        <v>4072</v>
      </c>
      <c r="I25" s="212">
        <f t="shared" si="0"/>
        <v>11984</v>
      </c>
    </row>
    <row r="26" spans="1:9" s="9" customFormat="1" ht="15" customHeight="1">
      <c r="A26" s="326"/>
      <c r="B26" s="342"/>
      <c r="C26" s="10" t="s">
        <v>45</v>
      </c>
      <c r="D26" s="8" t="s">
        <v>266</v>
      </c>
      <c r="E26" s="58" t="s">
        <v>275</v>
      </c>
      <c r="F26" s="5">
        <v>0</v>
      </c>
      <c r="G26" s="5">
        <v>0</v>
      </c>
      <c r="H26" s="5">
        <v>0</v>
      </c>
      <c r="I26" s="11">
        <f t="shared" si="0"/>
        <v>0</v>
      </c>
    </row>
    <row r="27" spans="1:9" s="9" customFormat="1" ht="15" customHeight="1">
      <c r="A27" s="326"/>
      <c r="B27" s="342"/>
      <c r="C27" s="10" t="s">
        <v>46</v>
      </c>
      <c r="D27" s="8" t="s">
        <v>267</v>
      </c>
      <c r="E27" s="58" t="s">
        <v>276</v>
      </c>
      <c r="F27" s="5">
        <v>3000</v>
      </c>
      <c r="G27" s="5">
        <v>0</v>
      </c>
      <c r="H27" s="5">
        <v>0</v>
      </c>
      <c r="I27" s="11">
        <f t="shared" si="0"/>
        <v>3000</v>
      </c>
    </row>
    <row r="28" spans="1:9" s="9" customFormat="1" ht="15" customHeight="1">
      <c r="A28" s="326"/>
      <c r="B28" s="342"/>
      <c r="C28" s="10" t="s">
        <v>47</v>
      </c>
      <c r="D28" s="8" t="s">
        <v>268</v>
      </c>
      <c r="E28" s="58" t="s">
        <v>277</v>
      </c>
      <c r="F28" s="5">
        <v>1052</v>
      </c>
      <c r="G28" s="5">
        <v>150</v>
      </c>
      <c r="H28" s="5">
        <v>460</v>
      </c>
      <c r="I28" s="11">
        <f t="shared" si="0"/>
        <v>1662</v>
      </c>
    </row>
    <row r="29" spans="1:9" s="9" customFormat="1" ht="15" customHeight="1">
      <c r="A29" s="326"/>
      <c r="B29" s="342"/>
      <c r="C29" s="10" t="s">
        <v>86</v>
      </c>
      <c r="D29" s="8" t="s">
        <v>269</v>
      </c>
      <c r="E29" s="58" t="s">
        <v>278</v>
      </c>
      <c r="F29" s="5">
        <v>500</v>
      </c>
      <c r="G29" s="5">
        <v>130</v>
      </c>
      <c r="H29" s="5">
        <v>0</v>
      </c>
      <c r="I29" s="11">
        <f t="shared" si="0"/>
        <v>630</v>
      </c>
    </row>
    <row r="30" spans="1:9" s="9" customFormat="1" ht="15" customHeight="1">
      <c r="A30" s="326"/>
      <c r="B30" s="342"/>
      <c r="C30" s="10" t="s">
        <v>87</v>
      </c>
      <c r="D30" s="8" t="s">
        <v>270</v>
      </c>
      <c r="E30" s="58" t="s">
        <v>279</v>
      </c>
      <c r="F30" s="5">
        <v>1962</v>
      </c>
      <c r="G30" s="5">
        <v>0</v>
      </c>
      <c r="H30" s="5">
        <v>3612</v>
      </c>
      <c r="I30" s="11">
        <f t="shared" si="0"/>
        <v>5574</v>
      </c>
    </row>
    <row r="31" spans="1:9" s="9" customFormat="1" ht="15" customHeight="1">
      <c r="A31" s="326"/>
      <c r="B31" s="342"/>
      <c r="C31" s="10" t="s">
        <v>51</v>
      </c>
      <c r="D31" s="8" t="s">
        <v>271</v>
      </c>
      <c r="E31" s="58" t="s">
        <v>280</v>
      </c>
      <c r="F31" s="5">
        <v>0</v>
      </c>
      <c r="G31" s="5">
        <v>0</v>
      </c>
      <c r="H31" s="5">
        <v>0</v>
      </c>
      <c r="I31" s="11">
        <f t="shared" si="0"/>
        <v>0</v>
      </c>
    </row>
    <row r="32" spans="1:9" s="9" customFormat="1" ht="15" customHeight="1">
      <c r="A32" s="326"/>
      <c r="B32" s="342"/>
      <c r="C32" s="10" t="s">
        <v>53</v>
      </c>
      <c r="D32" s="8" t="s">
        <v>272</v>
      </c>
      <c r="E32" s="58" t="s">
        <v>281</v>
      </c>
      <c r="F32" s="5">
        <v>0</v>
      </c>
      <c r="G32" s="5">
        <v>0</v>
      </c>
      <c r="H32" s="5">
        <v>0</v>
      </c>
      <c r="I32" s="11">
        <f t="shared" si="0"/>
        <v>0</v>
      </c>
    </row>
    <row r="33" spans="1:11" s="9" customFormat="1" ht="15" customHeight="1">
      <c r="A33" s="326"/>
      <c r="B33" s="342"/>
      <c r="C33" s="10" t="s">
        <v>54</v>
      </c>
      <c r="D33" s="8" t="s">
        <v>20</v>
      </c>
      <c r="E33" s="58" t="s">
        <v>282</v>
      </c>
      <c r="F33" s="5">
        <v>40</v>
      </c>
      <c r="G33" s="5">
        <v>1</v>
      </c>
      <c r="H33" s="5">
        <v>0</v>
      </c>
      <c r="I33" s="11">
        <f t="shared" si="0"/>
        <v>41</v>
      </c>
    </row>
    <row r="34" spans="1:11" s="9" customFormat="1" ht="15" customHeight="1">
      <c r="A34" s="326"/>
      <c r="B34" s="342"/>
      <c r="C34" s="10" t="s">
        <v>55</v>
      </c>
      <c r="D34" s="8" t="s">
        <v>273</v>
      </c>
      <c r="E34" s="58" t="s">
        <v>283</v>
      </c>
      <c r="F34" s="5">
        <v>0</v>
      </c>
      <c r="G34" s="5">
        <v>0</v>
      </c>
      <c r="H34" s="5">
        <v>0</v>
      </c>
      <c r="I34" s="11">
        <f t="shared" si="0"/>
        <v>0</v>
      </c>
    </row>
    <row r="35" spans="1:11" s="9" customFormat="1" ht="15" customHeight="1">
      <c r="A35" s="326"/>
      <c r="B35" s="342"/>
      <c r="C35" s="10" t="s">
        <v>56</v>
      </c>
      <c r="D35" s="8" t="s">
        <v>520</v>
      </c>
      <c r="E35" s="58" t="s">
        <v>284</v>
      </c>
      <c r="F35" s="5">
        <v>469</v>
      </c>
      <c r="G35" s="5">
        <v>0</v>
      </c>
      <c r="H35" s="5">
        <v>0</v>
      </c>
      <c r="I35" s="11">
        <f t="shared" si="0"/>
        <v>469</v>
      </c>
    </row>
    <row r="36" spans="1:11" s="9" customFormat="1" ht="15" customHeight="1">
      <c r="A36" s="326"/>
      <c r="B36" s="342"/>
      <c r="C36" s="10" t="s">
        <v>22</v>
      </c>
      <c r="D36" s="8" t="s">
        <v>274</v>
      </c>
      <c r="E36" s="58" t="s">
        <v>521</v>
      </c>
      <c r="F36" s="5">
        <v>608</v>
      </c>
      <c r="G36" s="5">
        <v>0</v>
      </c>
      <c r="H36" s="5">
        <v>0</v>
      </c>
      <c r="I36" s="11">
        <f t="shared" si="0"/>
        <v>608</v>
      </c>
    </row>
    <row r="37" spans="1:11" s="9" customFormat="1" ht="15" customHeight="1">
      <c r="A37" s="353"/>
      <c r="B37" s="173" t="s">
        <v>86</v>
      </c>
      <c r="C37" s="328" t="s">
        <v>78</v>
      </c>
      <c r="D37" s="328"/>
      <c r="E37" s="210" t="s">
        <v>286</v>
      </c>
      <c r="F37" s="211">
        <v>0</v>
      </c>
      <c r="G37" s="211">
        <v>0</v>
      </c>
      <c r="H37" s="211">
        <v>0</v>
      </c>
      <c r="I37" s="212">
        <f t="shared" si="0"/>
        <v>0</v>
      </c>
    </row>
    <row r="38" spans="1:11" ht="15" customHeight="1" thickBot="1">
      <c r="A38" s="353"/>
      <c r="B38" s="329" t="s">
        <v>285</v>
      </c>
      <c r="C38" s="330"/>
      <c r="D38" s="331"/>
      <c r="E38" s="57"/>
      <c r="F38" s="117">
        <f>F7+F14+F25+F37</f>
        <v>319330</v>
      </c>
      <c r="G38" s="117">
        <f>G7+G14+G25+G37</f>
        <v>293</v>
      </c>
      <c r="H38" s="117">
        <f>H7+H14+H25+H37</f>
        <v>4072</v>
      </c>
      <c r="I38" s="14">
        <f t="shared" si="0"/>
        <v>323695</v>
      </c>
    </row>
    <row r="39" spans="1:11" ht="15" customHeight="1">
      <c r="A39" s="325" t="s">
        <v>46</v>
      </c>
      <c r="B39" s="332" t="s">
        <v>77</v>
      </c>
      <c r="C39" s="332"/>
      <c r="D39" s="332"/>
      <c r="E39" s="332"/>
      <c r="F39" s="332"/>
      <c r="G39" s="332"/>
      <c r="H39" s="333"/>
      <c r="I39" s="334"/>
    </row>
    <row r="40" spans="1:11" ht="15" customHeight="1">
      <c r="A40" s="326"/>
      <c r="B40" s="335" t="s">
        <v>45</v>
      </c>
      <c r="C40" s="328" t="s">
        <v>314</v>
      </c>
      <c r="D40" s="328"/>
      <c r="E40" s="210" t="s">
        <v>308</v>
      </c>
      <c r="F40" s="211">
        <f>SUM(F41:F45)</f>
        <v>30000</v>
      </c>
      <c r="G40" s="211">
        <f>SUM(G41:G45)</f>
        <v>0</v>
      </c>
      <c r="H40" s="211">
        <f>SUM(H41:H45)</f>
        <v>0</v>
      </c>
      <c r="I40" s="212">
        <f t="shared" ref="I40:I54" si="2">SUM(F40:H40)</f>
        <v>30000</v>
      </c>
    </row>
    <row r="41" spans="1:11" ht="15" customHeight="1">
      <c r="A41" s="326"/>
      <c r="B41" s="336"/>
      <c r="C41" s="10" t="s">
        <v>45</v>
      </c>
      <c r="D41" s="8" t="s">
        <v>298</v>
      </c>
      <c r="E41" s="36" t="s">
        <v>303</v>
      </c>
      <c r="F41" s="5">
        <v>30000</v>
      </c>
      <c r="G41" s="5">
        <v>0</v>
      </c>
      <c r="H41" s="146">
        <v>0</v>
      </c>
      <c r="I41" s="11">
        <f t="shared" si="2"/>
        <v>30000</v>
      </c>
    </row>
    <row r="42" spans="1:11" ht="15" customHeight="1">
      <c r="A42" s="326"/>
      <c r="B42" s="336"/>
      <c r="C42" s="10" t="s">
        <v>46</v>
      </c>
      <c r="D42" s="8" t="s">
        <v>299</v>
      </c>
      <c r="E42" s="36" t="s">
        <v>304</v>
      </c>
      <c r="F42" s="5">
        <v>0</v>
      </c>
      <c r="G42" s="5">
        <v>0</v>
      </c>
      <c r="H42" s="146">
        <v>0</v>
      </c>
      <c r="I42" s="11">
        <f t="shared" si="2"/>
        <v>0</v>
      </c>
    </row>
    <row r="43" spans="1:11" ht="15" customHeight="1">
      <c r="A43" s="326"/>
      <c r="B43" s="336"/>
      <c r="C43" s="10" t="s">
        <v>47</v>
      </c>
      <c r="D43" s="8" t="s">
        <v>300</v>
      </c>
      <c r="E43" s="36" t="s">
        <v>305</v>
      </c>
      <c r="F43" s="5">
        <v>0</v>
      </c>
      <c r="G43" s="5">
        <v>0</v>
      </c>
      <c r="H43" s="146">
        <v>0</v>
      </c>
      <c r="I43" s="11">
        <f t="shared" si="2"/>
        <v>0</v>
      </c>
    </row>
    <row r="44" spans="1:11" ht="15" customHeight="1">
      <c r="A44" s="326"/>
      <c r="B44" s="336"/>
      <c r="C44" s="10" t="s">
        <v>86</v>
      </c>
      <c r="D44" s="8" t="s">
        <v>301</v>
      </c>
      <c r="E44" s="36" t="s">
        <v>306</v>
      </c>
      <c r="F44" s="5">
        <v>0</v>
      </c>
      <c r="G44" s="5">
        <v>0</v>
      </c>
      <c r="H44" s="146">
        <v>0</v>
      </c>
      <c r="I44" s="11">
        <f t="shared" si="2"/>
        <v>0</v>
      </c>
    </row>
    <row r="45" spans="1:11" ht="15" customHeight="1">
      <c r="A45" s="326"/>
      <c r="B45" s="337"/>
      <c r="C45" s="10" t="s">
        <v>87</v>
      </c>
      <c r="D45" s="8" t="s">
        <v>302</v>
      </c>
      <c r="E45" s="36" t="s">
        <v>307</v>
      </c>
      <c r="F45" s="5">
        <v>0</v>
      </c>
      <c r="G45" s="5">
        <v>0</v>
      </c>
      <c r="H45" s="146">
        <v>0</v>
      </c>
      <c r="I45" s="11">
        <f t="shared" si="2"/>
        <v>0</v>
      </c>
    </row>
    <row r="46" spans="1:11" ht="15" customHeight="1">
      <c r="A46" s="326"/>
      <c r="B46" s="342" t="s">
        <v>46</v>
      </c>
      <c r="C46" s="328" t="s">
        <v>296</v>
      </c>
      <c r="D46" s="328"/>
      <c r="E46" s="210" t="s">
        <v>297</v>
      </c>
      <c r="F46" s="211">
        <f>SUM(F47:F51)</f>
        <v>8640</v>
      </c>
      <c r="G46" s="211">
        <f>SUM(G47:G51)</f>
        <v>0</v>
      </c>
      <c r="H46" s="211">
        <f>SUM(H47:H51)</f>
        <v>0</v>
      </c>
      <c r="I46" s="212">
        <f t="shared" si="2"/>
        <v>8640</v>
      </c>
      <c r="K46" s="27"/>
    </row>
    <row r="47" spans="1:11" ht="15" customHeight="1">
      <c r="A47" s="326"/>
      <c r="B47" s="342"/>
      <c r="C47" s="10" t="s">
        <v>45</v>
      </c>
      <c r="D47" s="8" t="s">
        <v>82</v>
      </c>
      <c r="E47" s="36" t="s">
        <v>287</v>
      </c>
      <c r="F47" s="5">
        <v>0</v>
      </c>
      <c r="G47" s="5">
        <v>0</v>
      </c>
      <c r="H47" s="146">
        <v>0</v>
      </c>
      <c r="I47" s="11">
        <f t="shared" si="2"/>
        <v>0</v>
      </c>
      <c r="K47" s="27"/>
    </row>
    <row r="48" spans="1:11" ht="15" customHeight="1">
      <c r="A48" s="326"/>
      <c r="B48" s="342"/>
      <c r="C48" s="10" t="s">
        <v>46</v>
      </c>
      <c r="D48" s="8" t="s">
        <v>288</v>
      </c>
      <c r="E48" s="36" t="s">
        <v>289</v>
      </c>
      <c r="F48" s="5">
        <v>8640</v>
      </c>
      <c r="G48" s="5">
        <v>0</v>
      </c>
      <c r="H48" s="146">
        <v>0</v>
      </c>
      <c r="I48" s="11">
        <f t="shared" si="2"/>
        <v>8640</v>
      </c>
      <c r="K48" s="27"/>
    </row>
    <row r="49" spans="1:11" ht="15" customHeight="1">
      <c r="A49" s="326"/>
      <c r="B49" s="342"/>
      <c r="C49" s="10" t="s">
        <v>47</v>
      </c>
      <c r="D49" s="8" t="s">
        <v>290</v>
      </c>
      <c r="E49" s="36" t="s">
        <v>291</v>
      </c>
      <c r="F49" s="5">
        <v>0</v>
      </c>
      <c r="G49" s="5">
        <v>0</v>
      </c>
      <c r="H49" s="146">
        <v>0</v>
      </c>
      <c r="I49" s="11">
        <f t="shared" si="2"/>
        <v>0</v>
      </c>
      <c r="K49" s="27"/>
    </row>
    <row r="50" spans="1:11" ht="15" customHeight="1">
      <c r="A50" s="326"/>
      <c r="B50" s="342"/>
      <c r="C50" s="10" t="s">
        <v>86</v>
      </c>
      <c r="D50" s="8" t="s">
        <v>292</v>
      </c>
      <c r="E50" s="36" t="s">
        <v>293</v>
      </c>
      <c r="F50" s="5">
        <v>0</v>
      </c>
      <c r="G50" s="5">
        <v>0</v>
      </c>
      <c r="H50" s="146">
        <v>0</v>
      </c>
      <c r="I50" s="11">
        <f t="shared" si="2"/>
        <v>0</v>
      </c>
      <c r="K50" s="27"/>
    </row>
    <row r="51" spans="1:11" ht="15" customHeight="1">
      <c r="A51" s="326"/>
      <c r="B51" s="342"/>
      <c r="C51" s="10" t="s">
        <v>87</v>
      </c>
      <c r="D51" s="8" t="s">
        <v>294</v>
      </c>
      <c r="E51" s="36" t="s">
        <v>295</v>
      </c>
      <c r="F51" s="5">
        <v>0</v>
      </c>
      <c r="G51" s="5">
        <v>0</v>
      </c>
      <c r="H51" s="146">
        <v>0</v>
      </c>
      <c r="I51" s="11">
        <f t="shared" si="2"/>
        <v>0</v>
      </c>
      <c r="K51" s="27"/>
    </row>
    <row r="52" spans="1:11" ht="15" customHeight="1">
      <c r="A52" s="326"/>
      <c r="B52" s="173" t="s">
        <v>47</v>
      </c>
      <c r="C52" s="328" t="s">
        <v>79</v>
      </c>
      <c r="D52" s="328"/>
      <c r="E52" s="210" t="s">
        <v>310</v>
      </c>
      <c r="F52" s="211">
        <v>35036</v>
      </c>
      <c r="G52" s="211">
        <v>0</v>
      </c>
      <c r="H52" s="211">
        <v>0</v>
      </c>
      <c r="I52" s="212">
        <f t="shared" si="2"/>
        <v>35036</v>
      </c>
    </row>
    <row r="53" spans="1:11" ht="15" customHeight="1" thickBot="1">
      <c r="A53" s="327"/>
      <c r="B53" s="329" t="s">
        <v>309</v>
      </c>
      <c r="C53" s="330"/>
      <c r="D53" s="331"/>
      <c r="E53" s="37"/>
      <c r="F53" s="106">
        <f>F40+F46+F52</f>
        <v>73676</v>
      </c>
      <c r="G53" s="106">
        <f t="shared" ref="G53:H53" si="3">G40+G46+G52</f>
        <v>0</v>
      </c>
      <c r="H53" s="106">
        <f t="shared" si="3"/>
        <v>0</v>
      </c>
      <c r="I53" s="13">
        <f t="shared" si="2"/>
        <v>73676</v>
      </c>
    </row>
    <row r="54" spans="1:11" ht="15" customHeight="1" thickBot="1">
      <c r="A54" s="213" t="s">
        <v>47</v>
      </c>
      <c r="B54" s="338" t="s">
        <v>348</v>
      </c>
      <c r="C54" s="339"/>
      <c r="D54" s="340"/>
      <c r="E54" s="214" t="s">
        <v>349</v>
      </c>
      <c r="F54" s="215">
        <f>F38+F53</f>
        <v>393006</v>
      </c>
      <c r="G54" s="215">
        <f t="shared" ref="G54:H54" si="4">G38+G53</f>
        <v>293</v>
      </c>
      <c r="H54" s="215">
        <f t="shared" si="4"/>
        <v>4072</v>
      </c>
      <c r="I54" s="216">
        <f t="shared" si="2"/>
        <v>397371</v>
      </c>
    </row>
    <row r="55" spans="1:11" ht="15" customHeight="1">
      <c r="A55" s="323" t="s">
        <v>86</v>
      </c>
      <c r="B55" s="332" t="s">
        <v>315</v>
      </c>
      <c r="C55" s="332"/>
      <c r="D55" s="332"/>
      <c r="E55" s="332"/>
      <c r="F55" s="332"/>
      <c r="G55" s="332"/>
      <c r="H55" s="333"/>
      <c r="I55" s="334"/>
    </row>
    <row r="56" spans="1:11" ht="15" customHeight="1">
      <c r="A56" s="324"/>
      <c r="B56" s="335" t="s">
        <v>45</v>
      </c>
      <c r="C56" s="328" t="s">
        <v>316</v>
      </c>
      <c r="D56" s="328"/>
      <c r="E56" s="210" t="s">
        <v>317</v>
      </c>
      <c r="F56" s="211">
        <f>F57+F60+F63</f>
        <v>22608</v>
      </c>
      <c r="G56" s="211">
        <f t="shared" ref="G56:H56" si="5">G57+G60+G63</f>
        <v>1949</v>
      </c>
      <c r="H56" s="211">
        <f t="shared" si="5"/>
        <v>2300</v>
      </c>
      <c r="I56" s="212">
        <f t="shared" ref="I56:I69" si="6">SUM(F56:H56)</f>
        <v>26857</v>
      </c>
    </row>
    <row r="57" spans="1:11" ht="15" customHeight="1">
      <c r="A57" s="324"/>
      <c r="B57" s="336"/>
      <c r="C57" s="343" t="s">
        <v>45</v>
      </c>
      <c r="D57" s="170" t="s">
        <v>318</v>
      </c>
      <c r="E57" s="36" t="s">
        <v>319</v>
      </c>
      <c r="F57" s="5">
        <f>SUM(F58:F59)</f>
        <v>0</v>
      </c>
      <c r="G57" s="5">
        <f t="shared" ref="G57:H57" si="7">SUM(G58:G59)</f>
        <v>0</v>
      </c>
      <c r="H57" s="5">
        <f t="shared" si="7"/>
        <v>0</v>
      </c>
      <c r="I57" s="11">
        <f t="shared" si="6"/>
        <v>0</v>
      </c>
    </row>
    <row r="58" spans="1:11" ht="15" customHeight="1">
      <c r="A58" s="324"/>
      <c r="B58" s="336"/>
      <c r="C58" s="344"/>
      <c r="D58" s="170" t="s">
        <v>409</v>
      </c>
      <c r="E58" s="36"/>
      <c r="F58" s="5">
        <v>0</v>
      </c>
      <c r="G58" s="5">
        <v>0</v>
      </c>
      <c r="H58" s="5">
        <v>0</v>
      </c>
      <c r="I58" s="11">
        <f t="shared" si="6"/>
        <v>0</v>
      </c>
    </row>
    <row r="59" spans="1:11" ht="15" customHeight="1">
      <c r="A59" s="324"/>
      <c r="B59" s="336"/>
      <c r="C59" s="345"/>
      <c r="D59" s="170" t="s">
        <v>410</v>
      </c>
      <c r="E59" s="36"/>
      <c r="F59" s="5">
        <v>0</v>
      </c>
      <c r="G59" s="5">
        <v>0</v>
      </c>
      <c r="H59" s="5">
        <v>0</v>
      </c>
      <c r="I59" s="11">
        <f t="shared" si="6"/>
        <v>0</v>
      </c>
    </row>
    <row r="60" spans="1:11" ht="15" customHeight="1">
      <c r="A60" s="324"/>
      <c r="B60" s="336"/>
      <c r="C60" s="343" t="s">
        <v>46</v>
      </c>
      <c r="D60" s="170" t="s">
        <v>322</v>
      </c>
      <c r="E60" s="36" t="s">
        <v>320</v>
      </c>
      <c r="F60" s="5">
        <f>SUM(F61:F62)</f>
        <v>0</v>
      </c>
      <c r="G60" s="5">
        <f t="shared" ref="G60:H60" si="8">SUM(G61:G62)</f>
        <v>0</v>
      </c>
      <c r="H60" s="5">
        <f t="shared" si="8"/>
        <v>0</v>
      </c>
      <c r="I60" s="11">
        <f t="shared" si="6"/>
        <v>0</v>
      </c>
    </row>
    <row r="61" spans="1:11" ht="15" customHeight="1">
      <c r="A61" s="324"/>
      <c r="B61" s="336"/>
      <c r="C61" s="344"/>
      <c r="D61" s="170" t="s">
        <v>411</v>
      </c>
      <c r="E61" s="36"/>
      <c r="F61" s="5">
        <v>0</v>
      </c>
      <c r="G61" s="5">
        <v>0</v>
      </c>
      <c r="H61" s="5">
        <v>0</v>
      </c>
      <c r="I61" s="11">
        <f t="shared" si="6"/>
        <v>0</v>
      </c>
    </row>
    <row r="62" spans="1:11" ht="15" customHeight="1">
      <c r="A62" s="324"/>
      <c r="B62" s="336"/>
      <c r="C62" s="345"/>
      <c r="D62" s="170" t="s">
        <v>412</v>
      </c>
      <c r="E62" s="36"/>
      <c r="F62" s="5">
        <v>0</v>
      </c>
      <c r="G62" s="5">
        <v>0</v>
      </c>
      <c r="H62" s="5">
        <v>0</v>
      </c>
      <c r="I62" s="11">
        <f t="shared" si="6"/>
        <v>0</v>
      </c>
    </row>
    <row r="63" spans="1:11" ht="15" customHeight="1">
      <c r="A63" s="324"/>
      <c r="B63" s="336"/>
      <c r="C63" s="343" t="s">
        <v>47</v>
      </c>
      <c r="D63" s="170" t="s">
        <v>323</v>
      </c>
      <c r="E63" s="36" t="s">
        <v>321</v>
      </c>
      <c r="F63" s="5">
        <f>SUM(F64:F65)</f>
        <v>22608</v>
      </c>
      <c r="G63" s="5">
        <f t="shared" ref="G63:H63" si="9">SUM(G64:G65)</f>
        <v>1949</v>
      </c>
      <c r="H63" s="5">
        <f t="shared" si="9"/>
        <v>2300</v>
      </c>
      <c r="I63" s="11">
        <f t="shared" si="6"/>
        <v>26857</v>
      </c>
    </row>
    <row r="64" spans="1:11" ht="15" customHeight="1">
      <c r="A64" s="324"/>
      <c r="B64" s="336"/>
      <c r="C64" s="344"/>
      <c r="D64" s="170" t="s">
        <v>407</v>
      </c>
      <c r="E64" s="36"/>
      <c r="F64" s="5">
        <v>22608</v>
      </c>
      <c r="G64" s="5">
        <v>1949</v>
      </c>
      <c r="H64" s="5">
        <v>2300</v>
      </c>
      <c r="I64" s="11">
        <f t="shared" si="6"/>
        <v>26857</v>
      </c>
    </row>
    <row r="65" spans="1:9" ht="15" customHeight="1">
      <c r="A65" s="324"/>
      <c r="B65" s="337"/>
      <c r="C65" s="345"/>
      <c r="D65" s="170" t="s">
        <v>408</v>
      </c>
      <c r="E65" s="36"/>
      <c r="F65" s="5">
        <v>0</v>
      </c>
      <c r="G65" s="5">
        <v>0</v>
      </c>
      <c r="H65" s="5">
        <v>0</v>
      </c>
      <c r="I65" s="11">
        <f t="shared" si="6"/>
        <v>0</v>
      </c>
    </row>
    <row r="66" spans="1:9" ht="15" customHeight="1">
      <c r="A66" s="324"/>
      <c r="B66" s="178" t="s">
        <v>46</v>
      </c>
      <c r="C66" s="328" t="s">
        <v>324</v>
      </c>
      <c r="D66" s="328"/>
      <c r="E66" s="210" t="s">
        <v>325</v>
      </c>
      <c r="F66" s="211">
        <v>0</v>
      </c>
      <c r="G66" s="211">
        <v>0</v>
      </c>
      <c r="H66" s="211">
        <v>0</v>
      </c>
      <c r="I66" s="212">
        <f t="shared" ref="I66" si="10">SUM(F66:H66)</f>
        <v>0</v>
      </c>
    </row>
    <row r="67" spans="1:9" ht="15" customHeight="1">
      <c r="A67" s="324"/>
      <c r="B67" s="316" t="s">
        <v>47</v>
      </c>
      <c r="C67" s="328" t="s">
        <v>374</v>
      </c>
      <c r="D67" s="328"/>
      <c r="E67" s="210" t="s">
        <v>375</v>
      </c>
      <c r="F67" s="211">
        <v>0</v>
      </c>
      <c r="G67" s="211">
        <v>0</v>
      </c>
      <c r="H67" s="211">
        <v>0</v>
      </c>
      <c r="I67" s="212">
        <f t="shared" ref="I67" si="11">SUM(F67:H67)</f>
        <v>0</v>
      </c>
    </row>
    <row r="68" spans="1:9" ht="15" customHeight="1" thickBot="1">
      <c r="A68" s="324"/>
      <c r="B68" s="316" t="s">
        <v>86</v>
      </c>
      <c r="C68" s="328" t="s">
        <v>538</v>
      </c>
      <c r="D68" s="328"/>
      <c r="E68" s="210" t="s">
        <v>539</v>
      </c>
      <c r="F68" s="211">
        <v>0</v>
      </c>
      <c r="G68" s="211">
        <v>0</v>
      </c>
      <c r="H68" s="211">
        <v>0</v>
      </c>
      <c r="I68" s="212">
        <f t="shared" si="6"/>
        <v>0</v>
      </c>
    </row>
    <row r="69" spans="1:9" ht="15" customHeight="1" thickBot="1">
      <c r="A69" s="213" t="s">
        <v>87</v>
      </c>
      <c r="B69" s="338" t="s">
        <v>26</v>
      </c>
      <c r="C69" s="339"/>
      <c r="D69" s="340"/>
      <c r="E69" s="214" t="s">
        <v>326</v>
      </c>
      <c r="F69" s="215">
        <f>F56+F68+F66</f>
        <v>22608</v>
      </c>
      <c r="G69" s="215">
        <f t="shared" ref="G69:H69" si="12">G56+G68+G66</f>
        <v>1949</v>
      </c>
      <c r="H69" s="215">
        <f t="shared" si="12"/>
        <v>2300</v>
      </c>
      <c r="I69" s="216">
        <f t="shared" si="6"/>
        <v>26857</v>
      </c>
    </row>
    <row r="70" spans="1:9" s="9" customFormat="1" ht="21" customHeight="1" thickBot="1">
      <c r="A70" s="20" t="s">
        <v>51</v>
      </c>
      <c r="B70" s="341" t="s">
        <v>27</v>
      </c>
      <c r="C70" s="341"/>
      <c r="D70" s="341"/>
      <c r="E70" s="144"/>
      <c r="F70" s="23">
        <f>F54+F69</f>
        <v>415614</v>
      </c>
      <c r="G70" s="23">
        <f t="shared" ref="G70:H70" si="13">G54+G69</f>
        <v>2242</v>
      </c>
      <c r="H70" s="23">
        <f t="shared" si="13"/>
        <v>6372</v>
      </c>
      <c r="I70" s="19">
        <f>SUM(F70:H70)</f>
        <v>424228</v>
      </c>
    </row>
    <row r="73" spans="1:9">
      <c r="C73" s="107"/>
      <c r="D73" s="107"/>
      <c r="E73" s="107"/>
    </row>
    <row r="74" spans="1:9">
      <c r="C74" s="107"/>
      <c r="D74" s="143"/>
      <c r="E74" s="143"/>
    </row>
    <row r="75" spans="1:9">
      <c r="C75" s="107"/>
      <c r="D75" s="107"/>
      <c r="E75" s="107"/>
    </row>
    <row r="76" spans="1:9">
      <c r="C76" s="107"/>
      <c r="D76" s="107"/>
      <c r="E76" s="107"/>
    </row>
  </sheetData>
  <mergeCells count="37">
    <mergeCell ref="A1:I1"/>
    <mergeCell ref="A2:I2"/>
    <mergeCell ref="B6:I6"/>
    <mergeCell ref="A4:D5"/>
    <mergeCell ref="I4:I5"/>
    <mergeCell ref="A6:A38"/>
    <mergeCell ref="B7:B13"/>
    <mergeCell ref="B14:B24"/>
    <mergeCell ref="B38:D38"/>
    <mergeCell ref="C14:D14"/>
    <mergeCell ref="F4:H4"/>
    <mergeCell ref="E4:E5"/>
    <mergeCell ref="C7:D7"/>
    <mergeCell ref="B25:B36"/>
    <mergeCell ref="C25:D25"/>
    <mergeCell ref="C37:D37"/>
    <mergeCell ref="B69:D69"/>
    <mergeCell ref="C56:D56"/>
    <mergeCell ref="C68:D68"/>
    <mergeCell ref="B70:D70"/>
    <mergeCell ref="B46:B51"/>
    <mergeCell ref="B55:I55"/>
    <mergeCell ref="C46:D46"/>
    <mergeCell ref="C66:D66"/>
    <mergeCell ref="C57:C59"/>
    <mergeCell ref="C60:C62"/>
    <mergeCell ref="C63:C65"/>
    <mergeCell ref="B56:B65"/>
    <mergeCell ref="B54:D54"/>
    <mergeCell ref="A55:A68"/>
    <mergeCell ref="A39:A53"/>
    <mergeCell ref="C40:D40"/>
    <mergeCell ref="C52:D52"/>
    <mergeCell ref="B53:D53"/>
    <mergeCell ref="B39:I39"/>
    <mergeCell ref="B40:B45"/>
    <mergeCell ref="C67:D67"/>
  </mergeCells>
  <phoneticPr fontId="0" type="noConversion"/>
  <printOptions horizontalCentered="1"/>
  <pageMargins left="0.19685039370078741" right="0.19685039370078741" top="0.35433070866141736" bottom="0.15748031496062992" header="0.15748031496062992" footer="0.15748031496062992"/>
  <pageSetup paperSize="9" scale="77" firstPageNumber="39" orientation="portrait" r:id="rId1"/>
  <headerFooter alignWithMargins="0">
    <oddHeader>&amp;R&amp;"Times New Roman,Normál"1. melléklet a 1/2015. (II.10.)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59"/>
  <sheetViews>
    <sheetView topLeftCell="A10" workbookViewId="0">
      <selection activeCell="G52" sqref="G52"/>
    </sheetView>
  </sheetViews>
  <sheetFormatPr defaultRowHeight="12.75"/>
  <cols>
    <col min="1" max="1" width="2" customWidth="1"/>
    <col min="2" max="2" width="2.5703125" customWidth="1"/>
    <col min="3" max="4" width="2.42578125" customWidth="1"/>
    <col min="5" max="5" width="39.7109375" customWidth="1"/>
    <col min="6" max="6" width="7.7109375" customWidth="1"/>
    <col min="7" max="7" width="29" customWidth="1"/>
  </cols>
  <sheetData>
    <row r="1" spans="1:7">
      <c r="A1" s="346" t="s">
        <v>492</v>
      </c>
      <c r="B1" s="346"/>
      <c r="C1" s="346"/>
      <c r="D1" s="346"/>
      <c r="E1" s="346"/>
      <c r="F1" s="346"/>
      <c r="G1" s="346"/>
    </row>
    <row r="2" spans="1:7">
      <c r="A2" s="346" t="s">
        <v>52</v>
      </c>
      <c r="B2" s="346"/>
      <c r="C2" s="346"/>
      <c r="D2" s="346"/>
      <c r="E2" s="346"/>
      <c r="F2" s="346"/>
      <c r="G2" s="346"/>
    </row>
    <row r="3" spans="1:7" ht="13.5" thickBot="1">
      <c r="A3" s="3"/>
      <c r="B3" s="3"/>
      <c r="C3" s="16"/>
      <c r="D3" s="16"/>
      <c r="E3" s="3"/>
      <c r="F3" s="38"/>
      <c r="G3" s="26" t="s">
        <v>33</v>
      </c>
    </row>
    <row r="4" spans="1:7" ht="17.25" customHeight="1">
      <c r="A4" s="395" t="s">
        <v>43</v>
      </c>
      <c r="B4" s="396"/>
      <c r="C4" s="396"/>
      <c r="D4" s="396"/>
      <c r="E4" s="410"/>
      <c r="F4" s="399" t="s">
        <v>137</v>
      </c>
      <c r="G4" s="315" t="s">
        <v>518</v>
      </c>
    </row>
    <row r="5" spans="1:7" ht="13.5" thickBot="1">
      <c r="A5" s="397"/>
      <c r="B5" s="398"/>
      <c r="C5" s="398"/>
      <c r="D5" s="398"/>
      <c r="E5" s="411"/>
      <c r="F5" s="400"/>
      <c r="G5" s="160" t="s">
        <v>68</v>
      </c>
    </row>
    <row r="6" spans="1:7" ht="12.75" customHeight="1">
      <c r="A6" s="324" t="s">
        <v>45</v>
      </c>
      <c r="B6" s="412" t="s">
        <v>36</v>
      </c>
      <c r="C6" s="413"/>
      <c r="D6" s="413"/>
      <c r="E6" s="413"/>
      <c r="F6" s="393"/>
      <c r="G6" s="394"/>
    </row>
    <row r="7" spans="1:7" ht="12.75" customHeight="1">
      <c r="A7" s="324"/>
      <c r="B7" s="335" t="s">
        <v>45</v>
      </c>
      <c r="C7" s="401" t="s">
        <v>168</v>
      </c>
      <c r="D7" s="402"/>
      <c r="E7" s="403"/>
      <c r="F7" s="227" t="s">
        <v>166</v>
      </c>
      <c r="G7" s="228">
        <f>SUM(G8:G9)</f>
        <v>13</v>
      </c>
    </row>
    <row r="8" spans="1:7" ht="12.75" customHeight="1">
      <c r="A8" s="324"/>
      <c r="B8" s="336"/>
      <c r="C8" s="85" t="s">
        <v>45</v>
      </c>
      <c r="D8" s="404" t="s">
        <v>84</v>
      </c>
      <c r="E8" s="405"/>
      <c r="F8" s="43"/>
      <c r="G8" s="76">
        <v>0</v>
      </c>
    </row>
    <row r="9" spans="1:7" ht="12.75" customHeight="1">
      <c r="A9" s="324"/>
      <c r="B9" s="336"/>
      <c r="C9" s="414" t="s">
        <v>46</v>
      </c>
      <c r="D9" s="404" t="s">
        <v>83</v>
      </c>
      <c r="E9" s="405"/>
      <c r="F9" s="43"/>
      <c r="G9" s="76">
        <f>SUM(G10)</f>
        <v>13</v>
      </c>
    </row>
    <row r="10" spans="1:7" ht="12.75" customHeight="1">
      <c r="A10" s="324"/>
      <c r="B10" s="336"/>
      <c r="C10" s="415"/>
      <c r="D10" s="10" t="s">
        <v>45</v>
      </c>
      <c r="E10" s="109" t="s">
        <v>556</v>
      </c>
      <c r="F10" s="43"/>
      <c r="G10" s="77">
        <v>13</v>
      </c>
    </row>
    <row r="11" spans="1:7" ht="12.75" customHeight="1">
      <c r="A11" s="324"/>
      <c r="B11" s="335" t="s">
        <v>46</v>
      </c>
      <c r="C11" s="401" t="s">
        <v>169</v>
      </c>
      <c r="D11" s="402"/>
      <c r="E11" s="403"/>
      <c r="F11" s="227" t="s">
        <v>167</v>
      </c>
      <c r="G11" s="228">
        <f>G12+G13+G15+G19</f>
        <v>0</v>
      </c>
    </row>
    <row r="12" spans="1:7" ht="12.75" customHeight="1">
      <c r="A12" s="324"/>
      <c r="B12" s="336"/>
      <c r="C12" s="22" t="s">
        <v>45</v>
      </c>
      <c r="D12" s="404" t="s">
        <v>48</v>
      </c>
      <c r="E12" s="405"/>
      <c r="F12" s="43"/>
      <c r="G12" s="76">
        <v>0</v>
      </c>
    </row>
    <row r="13" spans="1:7" ht="12.75" customHeight="1">
      <c r="A13" s="324"/>
      <c r="B13" s="336"/>
      <c r="C13" s="335" t="s">
        <v>46</v>
      </c>
      <c r="D13" s="404" t="s">
        <v>49</v>
      </c>
      <c r="E13" s="405"/>
      <c r="F13" s="43"/>
      <c r="G13" s="76">
        <f>SUM(G14:G14)</f>
        <v>0</v>
      </c>
    </row>
    <row r="14" spans="1:7" ht="12.75" customHeight="1">
      <c r="A14" s="324"/>
      <c r="B14" s="336"/>
      <c r="C14" s="336"/>
      <c r="D14" s="53" t="s">
        <v>45</v>
      </c>
      <c r="E14" s="52"/>
      <c r="F14" s="42"/>
      <c r="G14" s="77">
        <v>0</v>
      </c>
    </row>
    <row r="15" spans="1:7" ht="12.75" customHeight="1">
      <c r="A15" s="324"/>
      <c r="B15" s="336"/>
      <c r="C15" s="335" t="s">
        <v>47</v>
      </c>
      <c r="D15" s="404" t="s">
        <v>66</v>
      </c>
      <c r="E15" s="405"/>
      <c r="F15" s="43"/>
      <c r="G15" s="76">
        <f>SUM(G16:G18)</f>
        <v>0</v>
      </c>
    </row>
    <row r="16" spans="1:7" ht="12.75" customHeight="1">
      <c r="A16" s="324"/>
      <c r="B16" s="336"/>
      <c r="C16" s="336"/>
      <c r="D16" s="10" t="s">
        <v>45</v>
      </c>
      <c r="E16" s="50"/>
      <c r="F16" s="82"/>
      <c r="G16" s="77">
        <v>0</v>
      </c>
    </row>
    <row r="17" spans="1:7" ht="12.75" customHeight="1">
      <c r="A17" s="324"/>
      <c r="B17" s="336"/>
      <c r="C17" s="336"/>
      <c r="D17" s="10" t="s">
        <v>46</v>
      </c>
      <c r="E17" s="4"/>
      <c r="F17" s="83"/>
      <c r="G17" s="77">
        <v>0</v>
      </c>
    </row>
    <row r="18" spans="1:7" ht="12.75" customHeight="1">
      <c r="A18" s="324"/>
      <c r="B18" s="336"/>
      <c r="C18" s="336"/>
      <c r="D18" s="10" t="s">
        <v>47</v>
      </c>
      <c r="E18" s="4"/>
      <c r="F18" s="83"/>
      <c r="G18" s="77">
        <v>0</v>
      </c>
    </row>
    <row r="19" spans="1:7" ht="12.75" customHeight="1">
      <c r="A19" s="324"/>
      <c r="B19" s="336"/>
      <c r="C19" s="335" t="s">
        <v>86</v>
      </c>
      <c r="D19" s="404" t="s">
        <v>67</v>
      </c>
      <c r="E19" s="405"/>
      <c r="F19" s="43"/>
      <c r="G19" s="76">
        <f>SUM(G20:G20)</f>
        <v>0</v>
      </c>
    </row>
    <row r="20" spans="1:7" ht="12.75" customHeight="1">
      <c r="A20" s="324"/>
      <c r="B20" s="336"/>
      <c r="C20" s="336"/>
      <c r="D20" s="10" t="s">
        <v>45</v>
      </c>
      <c r="E20" s="4"/>
      <c r="F20" s="42"/>
      <c r="G20" s="77">
        <v>0</v>
      </c>
    </row>
    <row r="21" spans="1:7" ht="12.75" customHeight="1">
      <c r="A21" s="324"/>
      <c r="B21" s="173" t="s">
        <v>47</v>
      </c>
      <c r="C21" s="401" t="s">
        <v>516</v>
      </c>
      <c r="D21" s="402"/>
      <c r="E21" s="403"/>
      <c r="F21" s="227" t="s">
        <v>170</v>
      </c>
      <c r="G21" s="228">
        <v>5456</v>
      </c>
    </row>
    <row r="22" spans="1:7" ht="12.75" customHeight="1">
      <c r="A22" s="324"/>
      <c r="B22" s="335" t="s">
        <v>86</v>
      </c>
      <c r="C22" s="401" t="s">
        <v>171</v>
      </c>
      <c r="D22" s="402"/>
      <c r="E22" s="403"/>
      <c r="F22" s="227" t="s">
        <v>172</v>
      </c>
      <c r="G22" s="228">
        <f>G23+G24+G34+G35+G36</f>
        <v>5136</v>
      </c>
    </row>
    <row r="23" spans="1:7" ht="12.75" customHeight="1">
      <c r="A23" s="324"/>
      <c r="B23" s="336"/>
      <c r="C23" s="22" t="s">
        <v>45</v>
      </c>
      <c r="D23" s="404" t="s">
        <v>92</v>
      </c>
      <c r="E23" s="405"/>
      <c r="F23" s="43"/>
      <c r="G23" s="76">
        <v>0</v>
      </c>
    </row>
    <row r="24" spans="1:7" ht="12.75" customHeight="1">
      <c r="A24" s="324"/>
      <c r="B24" s="336"/>
      <c r="C24" s="335" t="s">
        <v>46</v>
      </c>
      <c r="D24" s="404" t="s">
        <v>93</v>
      </c>
      <c r="E24" s="405"/>
      <c r="F24" s="43"/>
      <c r="G24" s="76">
        <f>SUM(G25:G33)</f>
        <v>5136</v>
      </c>
    </row>
    <row r="25" spans="1:7" ht="12.75" customHeight="1">
      <c r="A25" s="324"/>
      <c r="B25" s="336"/>
      <c r="C25" s="336"/>
      <c r="D25" s="10" t="s">
        <v>45</v>
      </c>
      <c r="E25" s="49" t="s">
        <v>500</v>
      </c>
      <c r="F25" s="42"/>
      <c r="G25" s="77">
        <v>100</v>
      </c>
    </row>
    <row r="26" spans="1:7" ht="12.75" customHeight="1">
      <c r="A26" s="324"/>
      <c r="B26" s="336"/>
      <c r="C26" s="336"/>
      <c r="D26" s="10" t="s">
        <v>46</v>
      </c>
      <c r="E26" s="170" t="s">
        <v>501</v>
      </c>
      <c r="F26" s="310"/>
      <c r="G26" s="311">
        <v>512</v>
      </c>
    </row>
    <row r="27" spans="1:7" ht="12.75" customHeight="1">
      <c r="A27" s="324"/>
      <c r="B27" s="336"/>
      <c r="C27" s="336"/>
      <c r="D27" s="10" t="s">
        <v>47</v>
      </c>
      <c r="E27" s="49" t="s">
        <v>517</v>
      </c>
      <c r="F27" s="310"/>
      <c r="G27" s="311">
        <v>205</v>
      </c>
    </row>
    <row r="28" spans="1:7" ht="12.75" customHeight="1">
      <c r="A28" s="324"/>
      <c r="B28" s="336"/>
      <c r="C28" s="336"/>
      <c r="D28" s="10" t="s">
        <v>86</v>
      </c>
      <c r="E28" s="49" t="s">
        <v>550</v>
      </c>
      <c r="F28" s="310"/>
      <c r="G28" s="311">
        <v>1600</v>
      </c>
    </row>
    <row r="29" spans="1:7" ht="12.75" customHeight="1">
      <c r="A29" s="324"/>
      <c r="B29" s="336"/>
      <c r="C29" s="336"/>
      <c r="D29" s="10" t="s">
        <v>87</v>
      </c>
      <c r="E29" s="49" t="s">
        <v>551</v>
      </c>
      <c r="F29" s="310"/>
      <c r="G29" s="311">
        <v>1795</v>
      </c>
    </row>
    <row r="30" spans="1:7" ht="12.75" customHeight="1">
      <c r="A30" s="324"/>
      <c r="B30" s="336"/>
      <c r="C30" s="336"/>
      <c r="D30" s="10" t="s">
        <v>51</v>
      </c>
      <c r="E30" s="49" t="s">
        <v>552</v>
      </c>
      <c r="F30" s="310"/>
      <c r="G30" s="311">
        <v>115</v>
      </c>
    </row>
    <row r="31" spans="1:7" ht="12.75" customHeight="1">
      <c r="A31" s="324"/>
      <c r="B31" s="336"/>
      <c r="C31" s="336"/>
      <c r="D31" s="10" t="s">
        <v>53</v>
      </c>
      <c r="E31" s="49" t="s">
        <v>553</v>
      </c>
      <c r="F31" s="310"/>
      <c r="G31" s="311">
        <v>86</v>
      </c>
    </row>
    <row r="32" spans="1:7" ht="12.75" customHeight="1">
      <c r="A32" s="324"/>
      <c r="B32" s="336"/>
      <c r="C32" s="336"/>
      <c r="D32" s="10" t="s">
        <v>54</v>
      </c>
      <c r="E32" s="49" t="s">
        <v>554</v>
      </c>
      <c r="F32" s="310"/>
      <c r="G32" s="311">
        <v>33</v>
      </c>
    </row>
    <row r="33" spans="1:7" ht="12.75" customHeight="1">
      <c r="A33" s="324"/>
      <c r="B33" s="336"/>
      <c r="C33" s="337"/>
      <c r="D33" s="10" t="s">
        <v>55</v>
      </c>
      <c r="E33" s="170" t="s">
        <v>555</v>
      </c>
      <c r="F33" s="42"/>
      <c r="G33" s="77">
        <v>690</v>
      </c>
    </row>
    <row r="34" spans="1:7" ht="12.75" customHeight="1">
      <c r="A34" s="324"/>
      <c r="B34" s="336"/>
      <c r="C34" s="22" t="s">
        <v>47</v>
      </c>
      <c r="D34" s="404" t="s">
        <v>85</v>
      </c>
      <c r="E34" s="405"/>
      <c r="F34" s="43"/>
      <c r="G34" s="76">
        <v>0</v>
      </c>
    </row>
    <row r="35" spans="1:7" ht="12.75" customHeight="1">
      <c r="A35" s="324"/>
      <c r="B35" s="337"/>
      <c r="C35" s="22" t="s">
        <v>86</v>
      </c>
      <c r="D35" s="404" t="s">
        <v>94</v>
      </c>
      <c r="E35" s="405"/>
      <c r="F35" s="43"/>
      <c r="G35" s="76">
        <v>0</v>
      </c>
    </row>
    <row r="36" spans="1:7" ht="12.75" customHeight="1">
      <c r="A36" s="324"/>
      <c r="B36" s="172"/>
      <c r="C36" s="175" t="s">
        <v>87</v>
      </c>
      <c r="D36" s="404" t="s">
        <v>35</v>
      </c>
      <c r="E36" s="405"/>
      <c r="F36" s="43"/>
      <c r="G36" s="76">
        <v>0</v>
      </c>
    </row>
    <row r="37" spans="1:7" ht="12.75" customHeight="1">
      <c r="A37" s="324"/>
      <c r="B37" s="173" t="s">
        <v>87</v>
      </c>
      <c r="C37" s="401" t="s">
        <v>173</v>
      </c>
      <c r="D37" s="402"/>
      <c r="E37" s="403"/>
      <c r="F37" s="227" t="s">
        <v>174</v>
      </c>
      <c r="G37" s="228">
        <v>0</v>
      </c>
    </row>
    <row r="38" spans="1:7" ht="12.75" customHeight="1">
      <c r="A38" s="324"/>
      <c r="B38" s="171" t="s">
        <v>51</v>
      </c>
      <c r="C38" s="401" t="s">
        <v>175</v>
      </c>
      <c r="D38" s="402"/>
      <c r="E38" s="403"/>
      <c r="F38" s="227" t="s">
        <v>176</v>
      </c>
      <c r="G38" s="228">
        <v>0</v>
      </c>
    </row>
    <row r="39" spans="1:7" ht="12.75" customHeight="1">
      <c r="A39" s="324"/>
      <c r="B39" s="406" t="s">
        <v>15</v>
      </c>
      <c r="C39" s="407"/>
      <c r="D39" s="407"/>
      <c r="E39" s="408"/>
      <c r="F39" s="86"/>
      <c r="G39" s="118">
        <f>G7+G11+G21+G22+G37+G38</f>
        <v>10605</v>
      </c>
    </row>
    <row r="40" spans="1:7" ht="12.75" customHeight="1">
      <c r="A40" s="377"/>
      <c r="B40" s="154" t="s">
        <v>53</v>
      </c>
      <c r="C40" s="401" t="s">
        <v>178</v>
      </c>
      <c r="D40" s="402"/>
      <c r="E40" s="403"/>
      <c r="F40" s="227"/>
      <c r="G40" s="228">
        <v>2126</v>
      </c>
    </row>
    <row r="41" spans="1:7" ht="12.75" customHeight="1" thickBot="1">
      <c r="A41" s="416" t="s">
        <v>109</v>
      </c>
      <c r="B41" s="330"/>
      <c r="C41" s="330"/>
      <c r="D41" s="330"/>
      <c r="E41" s="331"/>
      <c r="F41" s="108" t="s">
        <v>156</v>
      </c>
      <c r="G41" s="119">
        <f>SUM(G39+G40)</f>
        <v>12731</v>
      </c>
    </row>
    <row r="42" spans="1:7" ht="12.75" customHeight="1">
      <c r="A42" s="323" t="s">
        <v>46</v>
      </c>
      <c r="B42" s="419" t="s">
        <v>98</v>
      </c>
      <c r="C42" s="420"/>
      <c r="D42" s="420"/>
      <c r="E42" s="420"/>
      <c r="F42" s="369"/>
      <c r="G42" s="370"/>
    </row>
    <row r="43" spans="1:7" ht="12.75" customHeight="1">
      <c r="A43" s="324"/>
      <c r="B43" s="335" t="s">
        <v>45</v>
      </c>
      <c r="C43" s="401" t="s">
        <v>99</v>
      </c>
      <c r="D43" s="402"/>
      <c r="E43" s="403"/>
      <c r="F43" s="227" t="s">
        <v>179</v>
      </c>
      <c r="G43" s="228">
        <f>G44+G50</f>
        <v>63429</v>
      </c>
    </row>
    <row r="44" spans="1:7" ht="12.75" customHeight="1">
      <c r="A44" s="324"/>
      <c r="B44" s="336"/>
      <c r="C44" s="335" t="s">
        <v>45</v>
      </c>
      <c r="D44" s="404" t="s">
        <v>100</v>
      </c>
      <c r="E44" s="405"/>
      <c r="F44" s="39"/>
      <c r="G44" s="55">
        <f>SUM(G45:G49)</f>
        <v>37001</v>
      </c>
    </row>
    <row r="45" spans="1:7" ht="12.75" customHeight="1">
      <c r="A45" s="324"/>
      <c r="B45" s="336"/>
      <c r="C45" s="336"/>
      <c r="D45" s="10" t="s">
        <v>45</v>
      </c>
      <c r="E45" s="50" t="s">
        <v>561</v>
      </c>
      <c r="F45" s="39"/>
      <c r="G45" s="25">
        <v>23622</v>
      </c>
    </row>
    <row r="46" spans="1:7" ht="12.75" customHeight="1">
      <c r="A46" s="324"/>
      <c r="B46" s="336"/>
      <c r="C46" s="336"/>
      <c r="D46" s="10" t="s">
        <v>46</v>
      </c>
      <c r="E46" s="50" t="s">
        <v>562</v>
      </c>
      <c r="F46" s="39"/>
      <c r="G46" s="25">
        <v>3559</v>
      </c>
    </row>
    <row r="47" spans="1:7" ht="12.75" customHeight="1">
      <c r="A47" s="324"/>
      <c r="B47" s="336"/>
      <c r="C47" s="336"/>
      <c r="D47" s="10" t="s">
        <v>47</v>
      </c>
      <c r="E47" s="50" t="s">
        <v>563</v>
      </c>
      <c r="F47" s="39"/>
      <c r="G47" s="25">
        <v>2568</v>
      </c>
    </row>
    <row r="48" spans="1:7" ht="12.75" customHeight="1">
      <c r="A48" s="324"/>
      <c r="B48" s="336"/>
      <c r="C48" s="336"/>
      <c r="D48" s="10" t="s">
        <v>86</v>
      </c>
      <c r="E48" s="50" t="s">
        <v>564</v>
      </c>
      <c r="F48" s="39"/>
      <c r="G48" s="25">
        <v>5992</v>
      </c>
    </row>
    <row r="49" spans="1:7" ht="12.75" customHeight="1">
      <c r="A49" s="324"/>
      <c r="B49" s="336"/>
      <c r="C49" s="336"/>
      <c r="D49" s="10" t="s">
        <v>87</v>
      </c>
      <c r="E49" s="50" t="s">
        <v>565</v>
      </c>
      <c r="F49" s="84"/>
      <c r="G49" s="25">
        <v>1260</v>
      </c>
    </row>
    <row r="50" spans="1:7" ht="12.75" customHeight="1">
      <c r="A50" s="324"/>
      <c r="B50" s="336"/>
      <c r="C50" s="335" t="s">
        <v>46</v>
      </c>
      <c r="D50" s="404" t="s">
        <v>101</v>
      </c>
      <c r="E50" s="405"/>
      <c r="F50" s="39"/>
      <c r="G50" s="55">
        <f>SUM(G51:G52)</f>
        <v>26428</v>
      </c>
    </row>
    <row r="51" spans="1:7" ht="12.75" customHeight="1">
      <c r="A51" s="324"/>
      <c r="B51" s="336"/>
      <c r="C51" s="336"/>
      <c r="D51" s="10" t="s">
        <v>45</v>
      </c>
      <c r="E51" s="50" t="s">
        <v>130</v>
      </c>
      <c r="F51" s="84"/>
      <c r="G51" s="25">
        <v>26428</v>
      </c>
    </row>
    <row r="52" spans="1:7" ht="12.75" customHeight="1">
      <c r="A52" s="324"/>
      <c r="B52" s="336"/>
      <c r="C52" s="336"/>
      <c r="D52" s="10" t="s">
        <v>46</v>
      </c>
      <c r="E52" s="50"/>
      <c r="F52" s="35"/>
      <c r="G52" s="25">
        <v>0</v>
      </c>
    </row>
    <row r="53" spans="1:7" ht="12.75" customHeight="1">
      <c r="A53" s="324"/>
      <c r="B53" s="342" t="s">
        <v>46</v>
      </c>
      <c r="C53" s="401" t="s">
        <v>181</v>
      </c>
      <c r="D53" s="402"/>
      <c r="E53" s="403"/>
      <c r="F53" s="227" t="s">
        <v>183</v>
      </c>
      <c r="G53" s="228">
        <f>SUM(G54:G54)</f>
        <v>0</v>
      </c>
    </row>
    <row r="54" spans="1:7" ht="12.75" customHeight="1">
      <c r="A54" s="324"/>
      <c r="B54" s="342"/>
      <c r="C54" s="10" t="s">
        <v>45</v>
      </c>
      <c r="D54" s="417"/>
      <c r="E54" s="418"/>
      <c r="F54" s="35"/>
      <c r="G54" s="25">
        <v>0</v>
      </c>
    </row>
    <row r="55" spans="1:7" ht="12.75" customHeight="1">
      <c r="A55" s="324"/>
      <c r="B55" s="21" t="s">
        <v>47</v>
      </c>
      <c r="C55" s="401" t="s">
        <v>182</v>
      </c>
      <c r="D55" s="402"/>
      <c r="E55" s="403"/>
      <c r="F55" s="227" t="s">
        <v>184</v>
      </c>
      <c r="G55" s="228">
        <v>0</v>
      </c>
    </row>
    <row r="56" spans="1:7" ht="12.75" customHeight="1">
      <c r="A56" s="324"/>
      <c r="B56" s="406" t="s">
        <v>98</v>
      </c>
      <c r="C56" s="407"/>
      <c r="D56" s="407"/>
      <c r="E56" s="408"/>
      <c r="F56" s="46"/>
      <c r="G56" s="120">
        <f>G43+G53+G55</f>
        <v>63429</v>
      </c>
    </row>
    <row r="57" spans="1:7" ht="12.75" customHeight="1">
      <c r="A57" s="377"/>
      <c r="B57" s="176" t="s">
        <v>86</v>
      </c>
      <c r="C57" s="401" t="s">
        <v>180</v>
      </c>
      <c r="D57" s="402"/>
      <c r="E57" s="403"/>
      <c r="F57" s="227" t="s">
        <v>185</v>
      </c>
      <c r="G57" s="228">
        <v>17060</v>
      </c>
    </row>
    <row r="58" spans="1:7" ht="12.75" customHeight="1" thickBot="1">
      <c r="A58" s="416" t="s">
        <v>37</v>
      </c>
      <c r="B58" s="330"/>
      <c r="C58" s="330"/>
      <c r="D58" s="330"/>
      <c r="E58" s="331"/>
      <c r="F58" s="45" t="s">
        <v>155</v>
      </c>
      <c r="G58" s="121">
        <f>G56+G57</f>
        <v>80489</v>
      </c>
    </row>
    <row r="59" spans="1:7" ht="12.75" customHeight="1" thickBot="1">
      <c r="A59" s="409" t="s">
        <v>28</v>
      </c>
      <c r="B59" s="375"/>
      <c r="C59" s="375"/>
      <c r="D59" s="375"/>
      <c r="E59" s="376"/>
      <c r="F59" s="40"/>
      <c r="G59" s="44">
        <f>G41+G58</f>
        <v>93220</v>
      </c>
    </row>
  </sheetData>
  <mergeCells count="50">
    <mergeCell ref="B56:E56"/>
    <mergeCell ref="A58:E58"/>
    <mergeCell ref="A42:A57"/>
    <mergeCell ref="D54:E54"/>
    <mergeCell ref="B42:G42"/>
    <mergeCell ref="B43:B52"/>
    <mergeCell ref="C44:C49"/>
    <mergeCell ref="D44:E44"/>
    <mergeCell ref="C50:C52"/>
    <mergeCell ref="D50:E50"/>
    <mergeCell ref="C55:E55"/>
    <mergeCell ref="C57:E57"/>
    <mergeCell ref="D34:E34"/>
    <mergeCell ref="D35:E35"/>
    <mergeCell ref="D9:E9"/>
    <mergeCell ref="D19:E19"/>
    <mergeCell ref="B11:B20"/>
    <mergeCell ref="C11:E11"/>
    <mergeCell ref="D12:E12"/>
    <mergeCell ref="C13:C14"/>
    <mergeCell ref="D13:E13"/>
    <mergeCell ref="C15:C18"/>
    <mergeCell ref="D15:E15"/>
    <mergeCell ref="C19:C20"/>
    <mergeCell ref="C24:C33"/>
    <mergeCell ref="C21:E21"/>
    <mergeCell ref="A59:E59"/>
    <mergeCell ref="A1:G1"/>
    <mergeCell ref="A2:G2"/>
    <mergeCell ref="A4:E5"/>
    <mergeCell ref="F4:F5"/>
    <mergeCell ref="B6:G6"/>
    <mergeCell ref="B7:B10"/>
    <mergeCell ref="C7:E7"/>
    <mergeCell ref="D8:E8"/>
    <mergeCell ref="C9:C10"/>
    <mergeCell ref="A41:E41"/>
    <mergeCell ref="A6:A40"/>
    <mergeCell ref="B22:B35"/>
    <mergeCell ref="C22:E22"/>
    <mergeCell ref="D23:E23"/>
    <mergeCell ref="D24:E24"/>
    <mergeCell ref="C37:E37"/>
    <mergeCell ref="D36:E36"/>
    <mergeCell ref="C38:E38"/>
    <mergeCell ref="C43:E43"/>
    <mergeCell ref="C53:E53"/>
    <mergeCell ref="B39:E39"/>
    <mergeCell ref="C40:E40"/>
    <mergeCell ref="B53:B54"/>
  </mergeCells>
  <phoneticPr fontId="11" type="noConversion"/>
  <pageMargins left="0.74803149606299213" right="0.74803149606299213" top="0.6692913385826772" bottom="0.55118110236220474" header="0.31496062992125984" footer="0.43307086614173229"/>
  <pageSetup paperSize="9" orientation="portrait" r:id="rId1"/>
  <headerFooter alignWithMargins="0">
    <oddHeader>&amp;R&amp;"Times New Roman,Normál"10. melléklet a 1/2015. (II.10.)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7" sqref="G7"/>
    </sheetView>
  </sheetViews>
  <sheetFormatPr defaultRowHeight="12.75"/>
  <cols>
    <col min="1" max="3" width="2.5703125" customWidth="1"/>
    <col min="4" max="4" width="3.7109375" customWidth="1"/>
    <col min="5" max="5" width="45.7109375" customWidth="1"/>
    <col min="6" max="6" width="7.7109375" customWidth="1"/>
    <col min="7" max="7" width="20.5703125" customWidth="1"/>
  </cols>
  <sheetData>
    <row r="1" spans="1:7">
      <c r="A1" s="346" t="s">
        <v>492</v>
      </c>
      <c r="B1" s="346"/>
      <c r="C1" s="346"/>
      <c r="D1" s="346"/>
      <c r="E1" s="346"/>
      <c r="F1" s="346"/>
      <c r="G1" s="346"/>
    </row>
    <row r="2" spans="1:7">
      <c r="A2" s="346" t="s">
        <v>18</v>
      </c>
      <c r="B2" s="346"/>
      <c r="C2" s="346"/>
      <c r="D2" s="346"/>
      <c r="E2" s="346"/>
      <c r="F2" s="346"/>
      <c r="G2" s="346"/>
    </row>
    <row r="3" spans="1:7" ht="13.5" thickBot="1">
      <c r="A3" s="3"/>
      <c r="B3" s="16"/>
      <c r="C3" s="16"/>
      <c r="D3" s="16"/>
      <c r="E3" s="3"/>
      <c r="F3" s="38"/>
      <c r="G3" s="26" t="s">
        <v>33</v>
      </c>
    </row>
    <row r="4" spans="1:7" ht="27" customHeight="1">
      <c r="A4" s="347" t="s">
        <v>43</v>
      </c>
      <c r="B4" s="348"/>
      <c r="C4" s="348"/>
      <c r="D4" s="348"/>
      <c r="E4" s="348"/>
      <c r="F4" s="356" t="s">
        <v>137</v>
      </c>
      <c r="G4" s="315" t="s">
        <v>518</v>
      </c>
    </row>
    <row r="5" spans="1:7" ht="26.25" customHeight="1" thickBot="1">
      <c r="A5" s="422"/>
      <c r="B5" s="423"/>
      <c r="C5" s="423"/>
      <c r="D5" s="423"/>
      <c r="E5" s="423"/>
      <c r="F5" s="424"/>
      <c r="G5" s="102" t="s">
        <v>91</v>
      </c>
    </row>
    <row r="6" spans="1:7" ht="12.75" customHeight="1">
      <c r="A6" s="112" t="s">
        <v>45</v>
      </c>
      <c r="B6" s="425" t="s">
        <v>24</v>
      </c>
      <c r="C6" s="426"/>
      <c r="D6" s="426"/>
      <c r="E6" s="427"/>
      <c r="F6" s="225"/>
      <c r="G6" s="226">
        <v>9462</v>
      </c>
    </row>
    <row r="7" spans="1:7" ht="12.75" customHeight="1">
      <c r="A7" s="429" t="s">
        <v>46</v>
      </c>
      <c r="B7" s="404" t="s">
        <v>104</v>
      </c>
      <c r="C7" s="432"/>
      <c r="D7" s="432"/>
      <c r="E7" s="405"/>
      <c r="F7" s="39"/>
      <c r="G7" s="6"/>
    </row>
    <row r="8" spans="1:7" ht="12.75" customHeight="1">
      <c r="A8" s="430"/>
      <c r="B8" s="421" t="s">
        <v>45</v>
      </c>
      <c r="C8" s="437" t="s">
        <v>105</v>
      </c>
      <c r="D8" s="437"/>
      <c r="E8" s="437"/>
      <c r="F8" s="39"/>
      <c r="G8" s="6"/>
    </row>
    <row r="9" spans="1:7" ht="12.75" customHeight="1">
      <c r="A9" s="430"/>
      <c r="B9" s="421"/>
      <c r="C9" s="421" t="s">
        <v>45</v>
      </c>
      <c r="D9" s="401" t="s">
        <v>1</v>
      </c>
      <c r="E9" s="403"/>
      <c r="F9" s="221"/>
      <c r="G9" s="212">
        <f>SUM(G10)</f>
        <v>0</v>
      </c>
    </row>
    <row r="10" spans="1:7" ht="12.75" customHeight="1">
      <c r="A10" s="430"/>
      <c r="B10" s="421"/>
      <c r="C10" s="421"/>
      <c r="D10" s="10" t="s">
        <v>45</v>
      </c>
      <c r="E10" s="8"/>
      <c r="F10" s="35"/>
      <c r="G10" s="11"/>
    </row>
    <row r="11" spans="1:7" ht="12.75" customHeight="1">
      <c r="A11" s="430"/>
      <c r="B11" s="421"/>
      <c r="C11" s="421" t="s">
        <v>46</v>
      </c>
      <c r="D11" s="401" t="s">
        <v>17</v>
      </c>
      <c r="E11" s="403"/>
      <c r="F11" s="221"/>
      <c r="G11" s="212">
        <f>SUM(G12:G12)</f>
        <v>0</v>
      </c>
    </row>
    <row r="12" spans="1:7" ht="12.75" customHeight="1">
      <c r="A12" s="430"/>
      <c r="B12" s="421"/>
      <c r="C12" s="421"/>
      <c r="D12" s="10" t="s">
        <v>45</v>
      </c>
      <c r="E12" s="7"/>
      <c r="F12" s="35"/>
      <c r="G12" s="11"/>
    </row>
    <row r="13" spans="1:7" ht="12.75" customHeight="1">
      <c r="A13" s="430"/>
      <c r="B13" s="421"/>
      <c r="C13" s="406" t="s">
        <v>12</v>
      </c>
      <c r="D13" s="407"/>
      <c r="E13" s="408"/>
      <c r="F13" s="46"/>
      <c r="G13" s="81">
        <f>G9+G11</f>
        <v>0</v>
      </c>
    </row>
    <row r="14" spans="1:7" ht="12.75" customHeight="1">
      <c r="A14" s="430"/>
      <c r="B14" s="433" t="s">
        <v>46</v>
      </c>
      <c r="C14" s="404" t="s">
        <v>10</v>
      </c>
      <c r="D14" s="432"/>
      <c r="E14" s="405"/>
      <c r="F14" s="39"/>
      <c r="G14" s="6"/>
    </row>
    <row r="15" spans="1:7" ht="12.75" customHeight="1">
      <c r="A15" s="430"/>
      <c r="B15" s="434"/>
      <c r="C15" s="421" t="s">
        <v>45</v>
      </c>
      <c r="D15" s="401" t="s">
        <v>1</v>
      </c>
      <c r="E15" s="403"/>
      <c r="F15" s="221"/>
      <c r="G15" s="212">
        <f>SUM(G16)</f>
        <v>0</v>
      </c>
    </row>
    <row r="16" spans="1:7" ht="12.75" customHeight="1">
      <c r="A16" s="430"/>
      <c r="B16" s="434"/>
      <c r="C16" s="421"/>
      <c r="D16" s="10" t="s">
        <v>45</v>
      </c>
      <c r="E16" s="8"/>
      <c r="F16" s="35"/>
      <c r="G16" s="11"/>
    </row>
    <row r="17" spans="1:7" ht="12.75" customHeight="1">
      <c r="A17" s="430"/>
      <c r="B17" s="434"/>
      <c r="C17" s="421" t="s">
        <v>46</v>
      </c>
      <c r="D17" s="401" t="s">
        <v>17</v>
      </c>
      <c r="E17" s="403"/>
      <c r="F17" s="221"/>
      <c r="G17" s="212">
        <f>SUM(G18)</f>
        <v>0</v>
      </c>
    </row>
    <row r="18" spans="1:7" ht="12.75" customHeight="1">
      <c r="A18" s="430"/>
      <c r="B18" s="434"/>
      <c r="C18" s="421"/>
      <c r="D18" s="10" t="s">
        <v>45</v>
      </c>
      <c r="E18" s="7"/>
      <c r="F18" s="35"/>
      <c r="G18" s="11"/>
    </row>
    <row r="19" spans="1:7" ht="12.75" customHeight="1">
      <c r="A19" s="430"/>
      <c r="B19" s="435"/>
      <c r="C19" s="436" t="s">
        <v>16</v>
      </c>
      <c r="D19" s="436"/>
      <c r="E19" s="436"/>
      <c r="F19" s="46"/>
      <c r="G19" s="81">
        <f>G15+G17</f>
        <v>0</v>
      </c>
    </row>
    <row r="20" spans="1:7" ht="12.75" customHeight="1">
      <c r="A20" s="430"/>
      <c r="B20" s="404" t="s">
        <v>80</v>
      </c>
      <c r="C20" s="432"/>
      <c r="D20" s="432"/>
      <c r="E20" s="405"/>
      <c r="F20" s="54"/>
      <c r="G20" s="104">
        <f>G9+G15</f>
        <v>0</v>
      </c>
    </row>
    <row r="21" spans="1:7" ht="12.75" customHeight="1">
      <c r="A21" s="430"/>
      <c r="B21" s="404" t="s">
        <v>39</v>
      </c>
      <c r="C21" s="432"/>
      <c r="D21" s="432"/>
      <c r="E21" s="405"/>
      <c r="F21" s="54"/>
      <c r="G21" s="104">
        <f>G11+G17</f>
        <v>0</v>
      </c>
    </row>
    <row r="22" spans="1:7" ht="12.75" customHeight="1" thickBot="1">
      <c r="A22" s="431"/>
      <c r="B22" s="428" t="s">
        <v>11</v>
      </c>
      <c r="C22" s="428"/>
      <c r="D22" s="428"/>
      <c r="E22" s="428"/>
      <c r="F22" s="45"/>
      <c r="G22" s="14">
        <f>SUM(G20:G21)</f>
        <v>0</v>
      </c>
    </row>
    <row r="23" spans="1:7" ht="12.75" customHeight="1" thickBot="1">
      <c r="A23" s="409" t="s">
        <v>7</v>
      </c>
      <c r="B23" s="375"/>
      <c r="C23" s="375"/>
      <c r="D23" s="375"/>
      <c r="E23" s="376"/>
      <c r="F23" s="40" t="s">
        <v>548</v>
      </c>
      <c r="G23" s="44">
        <f>G6+G22</f>
        <v>9462</v>
      </c>
    </row>
  </sheetData>
  <mergeCells count="25">
    <mergeCell ref="A23:E23"/>
    <mergeCell ref="B22:E22"/>
    <mergeCell ref="A7:A22"/>
    <mergeCell ref="B20:E20"/>
    <mergeCell ref="B14:B19"/>
    <mergeCell ref="C17:C18"/>
    <mergeCell ref="D17:E17"/>
    <mergeCell ref="C19:E19"/>
    <mergeCell ref="B7:E7"/>
    <mergeCell ref="B8:B13"/>
    <mergeCell ref="C8:E8"/>
    <mergeCell ref="C9:C10"/>
    <mergeCell ref="B21:E21"/>
    <mergeCell ref="C14:E14"/>
    <mergeCell ref="C15:C16"/>
    <mergeCell ref="D15:E15"/>
    <mergeCell ref="D9:E9"/>
    <mergeCell ref="C11:C12"/>
    <mergeCell ref="D11:E11"/>
    <mergeCell ref="C13:E13"/>
    <mergeCell ref="A1:G1"/>
    <mergeCell ref="A2:G2"/>
    <mergeCell ref="A4:E5"/>
    <mergeCell ref="F4:F5"/>
    <mergeCell ref="B6:E6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&amp;R&amp;"Times New Roman,Normál"11. melléklet a 1/2015. (II.10.) önkormányzati rendelethez&amp;"Arial CE,Normál"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75"/>
  <sheetViews>
    <sheetView workbookViewId="0">
      <selection activeCell="B9" sqref="B9"/>
    </sheetView>
  </sheetViews>
  <sheetFormatPr defaultRowHeight="15" customHeight="1"/>
  <cols>
    <col min="1" max="1" width="24.5703125" style="66" customWidth="1"/>
    <col min="2" max="4" width="11.28515625" style="122" customWidth="1"/>
    <col min="5" max="5" width="12.7109375" style="122" customWidth="1"/>
    <col min="6" max="6" width="5.42578125" style="66" customWidth="1"/>
    <col min="7" max="16384" width="9.140625" style="66"/>
  </cols>
  <sheetData>
    <row r="1" spans="1:6" ht="15" customHeight="1">
      <c r="A1" s="346" t="s">
        <v>492</v>
      </c>
      <c r="B1" s="346"/>
      <c r="C1" s="346"/>
      <c r="D1" s="346"/>
      <c r="E1" s="346"/>
      <c r="F1" s="16"/>
    </row>
    <row r="2" spans="1:6" ht="15" customHeight="1">
      <c r="A2" s="346" t="s">
        <v>5</v>
      </c>
      <c r="B2" s="346"/>
      <c r="C2" s="346"/>
      <c r="D2" s="346"/>
      <c r="E2" s="346"/>
      <c r="F2" s="16"/>
    </row>
    <row r="4" spans="1:6" ht="15" customHeight="1" thickBot="1"/>
    <row r="5" spans="1:6" ht="21.75" customHeight="1">
      <c r="A5" s="440" t="s">
        <v>43</v>
      </c>
      <c r="B5" s="442" t="s">
        <v>495</v>
      </c>
      <c r="C5" s="443"/>
      <c r="D5" s="443"/>
      <c r="E5" s="438" t="s">
        <v>44</v>
      </c>
      <c r="F5" s="67"/>
    </row>
    <row r="6" spans="1:6" ht="25.5" customHeight="1" thickBot="1">
      <c r="A6" s="441"/>
      <c r="B6" s="74" t="s">
        <v>103</v>
      </c>
      <c r="C6" s="74" t="s">
        <v>133</v>
      </c>
      <c r="D6" s="166" t="s">
        <v>110</v>
      </c>
      <c r="E6" s="439"/>
      <c r="F6" s="67"/>
    </row>
    <row r="7" spans="1:6" ht="15" customHeight="1">
      <c r="A7" s="151" t="s">
        <v>2</v>
      </c>
      <c r="B7" s="161">
        <v>0</v>
      </c>
      <c r="C7" s="162">
        <v>14.75</v>
      </c>
      <c r="D7" s="163">
        <v>0</v>
      </c>
      <c r="E7" s="155">
        <f>SUM(B7:D7)</f>
        <v>14.75</v>
      </c>
      <c r="F7" s="31"/>
    </row>
    <row r="8" spans="1:6" ht="15" customHeight="1">
      <c r="A8" s="152" t="s">
        <v>3</v>
      </c>
      <c r="B8" s="164">
        <v>1</v>
      </c>
      <c r="C8" s="165">
        <v>0</v>
      </c>
      <c r="D8" s="165">
        <v>14</v>
      </c>
      <c r="E8" s="156">
        <f>SUM(B8:D8)</f>
        <v>15</v>
      </c>
      <c r="F8" s="31"/>
    </row>
    <row r="9" spans="1:6" ht="15" customHeight="1">
      <c r="A9" s="153" t="s">
        <v>4</v>
      </c>
      <c r="B9" s="165">
        <v>3.2</v>
      </c>
      <c r="C9" s="165">
        <v>0</v>
      </c>
      <c r="D9" s="165">
        <v>0</v>
      </c>
      <c r="E9" s="156">
        <f>SUM(B9:D9)</f>
        <v>3.2</v>
      </c>
      <c r="F9" s="70"/>
    </row>
    <row r="10" spans="1:6" ht="15" customHeight="1" thickBot="1">
      <c r="A10" s="153" t="s">
        <v>64</v>
      </c>
      <c r="B10" s="165">
        <v>3.8</v>
      </c>
      <c r="C10" s="165">
        <v>0</v>
      </c>
      <c r="D10" s="165">
        <v>0</v>
      </c>
      <c r="E10" s="157">
        <f>SUM(B10:D10)</f>
        <v>3.8</v>
      </c>
      <c r="F10" s="70"/>
    </row>
    <row r="11" spans="1:6" s="69" customFormat="1" ht="18" customHeight="1" thickBot="1">
      <c r="A11" s="24"/>
      <c r="B11" s="150">
        <f>SUM(B7:B10)</f>
        <v>8</v>
      </c>
      <c r="C11" s="150">
        <f>SUM(C7:C10)</f>
        <v>14.75</v>
      </c>
      <c r="D11" s="150">
        <f>SUM(D7:D10)</f>
        <v>14</v>
      </c>
      <c r="E11" s="158">
        <f>SUM(B11:D11)</f>
        <v>36.75</v>
      </c>
      <c r="F11" s="72"/>
    </row>
    <row r="12" spans="1:6" ht="15" customHeight="1">
      <c r="A12" s="31"/>
      <c r="B12" s="71"/>
      <c r="C12" s="71"/>
      <c r="D12" s="71"/>
      <c r="E12" s="71"/>
      <c r="F12" s="31"/>
    </row>
    <row r="13" spans="1:6" ht="15" customHeight="1">
      <c r="A13" s="68"/>
      <c r="B13" s="71"/>
      <c r="C13" s="71"/>
      <c r="D13" s="71"/>
      <c r="E13" s="71"/>
      <c r="F13" s="31"/>
    </row>
    <row r="14" spans="1:6" ht="15" customHeight="1">
      <c r="A14" s="32"/>
      <c r="B14" s="70"/>
      <c r="C14" s="70"/>
      <c r="D14" s="70"/>
      <c r="E14" s="71"/>
      <c r="F14" s="31"/>
    </row>
    <row r="15" spans="1:6" ht="15" customHeight="1">
      <c r="A15" s="32"/>
      <c r="B15" s="70"/>
      <c r="C15" s="70"/>
      <c r="D15" s="70"/>
      <c r="E15" s="71"/>
      <c r="F15" s="31"/>
    </row>
    <row r="16" spans="1:6" ht="15" customHeight="1">
      <c r="A16" s="31"/>
      <c r="B16" s="71"/>
      <c r="C16" s="71"/>
      <c r="D16" s="71"/>
      <c r="E16" s="71"/>
      <c r="F16" s="31"/>
    </row>
    <row r="17" spans="1:6" ht="15" customHeight="1">
      <c r="A17" s="32"/>
      <c r="B17" s="70"/>
      <c r="C17" s="70"/>
      <c r="D17" s="70"/>
      <c r="E17" s="71"/>
      <c r="F17" s="31"/>
    </row>
    <row r="18" spans="1:6" ht="15" customHeight="1">
      <c r="A18" s="31"/>
      <c r="B18" s="71"/>
      <c r="C18" s="71"/>
      <c r="D18" s="71"/>
      <c r="E18" s="71"/>
      <c r="F18" s="31"/>
    </row>
    <row r="19" spans="1:6" ht="15" customHeight="1">
      <c r="A19" s="31"/>
      <c r="B19" s="71"/>
      <c r="C19" s="71"/>
      <c r="D19" s="71"/>
      <c r="E19" s="71"/>
      <c r="F19" s="31"/>
    </row>
    <row r="20" spans="1:6" ht="15" customHeight="1">
      <c r="A20" s="31"/>
      <c r="B20" s="71"/>
      <c r="C20" s="71"/>
      <c r="D20" s="71"/>
      <c r="E20" s="71"/>
      <c r="F20" s="31"/>
    </row>
    <row r="21" spans="1:6" ht="15" customHeight="1">
      <c r="A21" s="31"/>
      <c r="B21" s="71"/>
      <c r="C21" s="71"/>
      <c r="D21" s="71"/>
      <c r="E21" s="71"/>
      <c r="F21" s="31"/>
    </row>
    <row r="22" spans="1:6" ht="15" customHeight="1">
      <c r="A22" s="31"/>
      <c r="B22" s="71"/>
      <c r="C22" s="71"/>
      <c r="D22" s="71"/>
      <c r="E22" s="71"/>
      <c r="F22" s="31"/>
    </row>
    <row r="23" spans="1:6" ht="15" customHeight="1">
      <c r="A23" s="32"/>
      <c r="B23" s="70"/>
      <c r="C23" s="70"/>
      <c r="D23" s="70"/>
      <c r="E23" s="71"/>
      <c r="F23" s="31"/>
    </row>
    <row r="24" spans="1:6" ht="15" customHeight="1">
      <c r="A24" s="32"/>
      <c r="B24" s="70"/>
      <c r="C24" s="70"/>
      <c r="D24" s="70"/>
      <c r="E24" s="71"/>
      <c r="F24" s="31"/>
    </row>
    <row r="25" spans="1:6" ht="15" customHeight="1">
      <c r="A25" s="31"/>
      <c r="B25" s="71"/>
      <c r="C25" s="71"/>
      <c r="D25" s="71"/>
      <c r="E25" s="71"/>
      <c r="F25" s="31"/>
    </row>
    <row r="26" spans="1:6" ht="15" customHeight="1">
      <c r="A26" s="32"/>
      <c r="B26" s="70"/>
      <c r="C26" s="70"/>
      <c r="D26" s="70"/>
      <c r="E26" s="71"/>
      <c r="F26" s="31"/>
    </row>
    <row r="27" spans="1:6" ht="15" customHeight="1">
      <c r="A27" s="32"/>
      <c r="B27" s="70"/>
      <c r="C27" s="70"/>
      <c r="D27" s="70"/>
      <c r="E27" s="71"/>
      <c r="F27" s="31"/>
    </row>
    <row r="28" spans="1:6" ht="15" customHeight="1">
      <c r="A28" s="32"/>
      <c r="B28" s="70"/>
      <c r="C28" s="70"/>
      <c r="D28" s="70"/>
      <c r="E28" s="71"/>
      <c r="F28" s="31"/>
    </row>
    <row r="29" spans="1:6" ht="15" customHeight="1">
      <c r="A29" s="32"/>
      <c r="B29" s="70"/>
      <c r="C29" s="70"/>
      <c r="D29" s="70"/>
      <c r="E29" s="71"/>
      <c r="F29" s="31"/>
    </row>
    <row r="30" spans="1:6" ht="15" customHeight="1">
      <c r="A30" s="32"/>
      <c r="B30" s="70"/>
      <c r="C30" s="70"/>
      <c r="D30" s="70"/>
      <c r="E30" s="71"/>
      <c r="F30" s="31"/>
    </row>
    <row r="31" spans="1:6" ht="15" customHeight="1">
      <c r="A31" s="31"/>
      <c r="B31" s="71"/>
      <c r="C31" s="71"/>
      <c r="D31" s="71"/>
      <c r="E31" s="71"/>
      <c r="F31" s="31"/>
    </row>
    <row r="32" spans="1:6" ht="15" customHeight="1">
      <c r="A32" s="31"/>
      <c r="B32" s="71"/>
      <c r="C32" s="71"/>
      <c r="D32" s="71"/>
      <c r="E32" s="71"/>
      <c r="F32" s="31"/>
    </row>
    <row r="33" spans="1:6" ht="15" customHeight="1">
      <c r="A33" s="31"/>
      <c r="B33" s="71"/>
      <c r="C33" s="71"/>
      <c r="D33" s="71"/>
      <c r="E33" s="71"/>
      <c r="F33" s="31"/>
    </row>
    <row r="37" spans="1:6" ht="15" customHeight="1">
      <c r="A37" s="69"/>
      <c r="B37" s="123"/>
      <c r="C37" s="123"/>
      <c r="D37" s="123"/>
    </row>
    <row r="38" spans="1:6" ht="15" customHeight="1">
      <c r="A38" s="69"/>
      <c r="B38" s="123"/>
      <c r="C38" s="123"/>
      <c r="D38" s="123"/>
    </row>
    <row r="39" spans="1:6" ht="15" customHeight="1">
      <c r="A39" s="69"/>
      <c r="B39" s="123"/>
      <c r="C39" s="123"/>
      <c r="D39" s="123"/>
    </row>
    <row r="41" spans="1:6" ht="15" customHeight="1">
      <c r="A41" s="69"/>
      <c r="B41" s="123"/>
      <c r="C41" s="123"/>
      <c r="D41" s="123"/>
    </row>
    <row r="46" spans="1:6" ht="15" customHeight="1">
      <c r="A46" s="69"/>
      <c r="B46" s="123"/>
      <c r="C46" s="123"/>
      <c r="D46" s="123"/>
    </row>
    <row r="54" spans="1:4" ht="15" customHeight="1">
      <c r="A54" s="69"/>
      <c r="B54" s="123"/>
      <c r="C54" s="123"/>
      <c r="D54" s="123"/>
    </row>
    <row r="55" spans="1:4" ht="15" customHeight="1">
      <c r="A55" s="69"/>
      <c r="B55" s="123"/>
      <c r="C55" s="123"/>
      <c r="D55" s="123"/>
    </row>
    <row r="59" spans="1:4" ht="15" customHeight="1">
      <c r="A59" s="69"/>
      <c r="B59" s="123"/>
      <c r="C59" s="123"/>
      <c r="D59" s="123"/>
    </row>
    <row r="60" spans="1:4" ht="15" customHeight="1">
      <c r="A60" s="69"/>
      <c r="B60" s="123"/>
      <c r="C60" s="123"/>
      <c r="D60" s="123"/>
    </row>
    <row r="61" spans="1:4" ht="15" customHeight="1">
      <c r="A61" s="69"/>
      <c r="B61" s="123"/>
      <c r="C61" s="123"/>
      <c r="D61" s="123"/>
    </row>
    <row r="62" spans="1:4" ht="15" customHeight="1">
      <c r="A62" s="69"/>
      <c r="B62" s="123"/>
      <c r="C62" s="123"/>
      <c r="D62" s="123"/>
    </row>
    <row r="67" spans="1:4" ht="15" customHeight="1">
      <c r="A67" s="69"/>
      <c r="B67" s="123"/>
      <c r="C67" s="123"/>
      <c r="D67" s="123"/>
    </row>
    <row r="73" spans="1:4" ht="15" customHeight="1">
      <c r="A73" s="69"/>
      <c r="B73" s="123"/>
      <c r="C73" s="123"/>
      <c r="D73" s="123"/>
    </row>
    <row r="75" spans="1:4" ht="15" customHeight="1">
      <c r="A75" s="69"/>
      <c r="B75" s="123"/>
      <c r="C75" s="123"/>
      <c r="D75" s="123"/>
    </row>
  </sheetData>
  <mergeCells count="5">
    <mergeCell ref="A1:E1"/>
    <mergeCell ref="A2:E2"/>
    <mergeCell ref="E5:E6"/>
    <mergeCell ref="A5:A6"/>
    <mergeCell ref="B5:D5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portrait" horizontalDpi="4294967292" r:id="rId1"/>
  <headerFooter alignWithMargins="0">
    <oddHeader>&amp;R&amp;"Times New Roman,Normál"12. melléklet a 1/2015. (II.10.)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18"/>
  <sheetViews>
    <sheetView zoomScaleNormal="100" workbookViewId="0">
      <selection activeCell="J14" sqref="J14"/>
    </sheetView>
  </sheetViews>
  <sheetFormatPr defaultRowHeight="12.75"/>
  <cols>
    <col min="1" max="1" width="2.85546875" style="87" customWidth="1"/>
    <col min="2" max="2" width="31" style="92" customWidth="1"/>
    <col min="3" max="11" width="8.7109375" style="98" customWidth="1"/>
    <col min="12" max="12" width="9.85546875" style="98" bestFit="1" customWidth="1"/>
    <col min="13" max="16384" width="9.140625" style="87"/>
  </cols>
  <sheetData>
    <row r="1" spans="1:12" ht="15" customHeight="1">
      <c r="A1" s="458" t="s">
        <v>492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2" ht="15" customHeight="1">
      <c r="A2" s="459" t="s">
        <v>102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</row>
    <row r="3" spans="1:12" ht="15" customHeight="1" thickBot="1">
      <c r="A3" s="88"/>
      <c r="B3" s="89"/>
      <c r="C3" s="90"/>
      <c r="D3" s="90"/>
      <c r="E3" s="90"/>
      <c r="F3" s="90"/>
      <c r="G3" s="90"/>
      <c r="H3" s="90"/>
      <c r="I3" s="90"/>
      <c r="J3" s="90"/>
      <c r="K3" s="90"/>
      <c r="L3" s="91" t="s">
        <v>33</v>
      </c>
    </row>
    <row r="4" spans="1:12" s="92" customFormat="1" ht="21" customHeight="1">
      <c r="A4" s="450" t="s">
        <v>57</v>
      </c>
      <c r="B4" s="451"/>
      <c r="C4" s="448" t="s">
        <v>21</v>
      </c>
      <c r="D4" s="446" t="s">
        <v>496</v>
      </c>
      <c r="E4" s="446"/>
      <c r="F4" s="446"/>
      <c r="G4" s="446"/>
      <c r="H4" s="446"/>
      <c r="I4" s="446"/>
      <c r="J4" s="446"/>
      <c r="K4" s="446"/>
      <c r="L4" s="460" t="s">
        <v>44</v>
      </c>
    </row>
    <row r="5" spans="1:12" ht="21" customHeight="1" thickBot="1">
      <c r="A5" s="452"/>
      <c r="B5" s="453"/>
      <c r="C5" s="449"/>
      <c r="D5" s="447"/>
      <c r="E5" s="93" t="s">
        <v>34</v>
      </c>
      <c r="F5" s="93" t="s">
        <v>38</v>
      </c>
      <c r="G5" s="93" t="s">
        <v>65</v>
      </c>
      <c r="H5" s="93" t="s">
        <v>69</v>
      </c>
      <c r="I5" s="93" t="s">
        <v>70</v>
      </c>
      <c r="J5" s="93" t="s">
        <v>71</v>
      </c>
      <c r="K5" s="93" t="s">
        <v>72</v>
      </c>
      <c r="L5" s="461"/>
    </row>
    <row r="6" spans="1:12" s="94" customFormat="1" ht="24.95" customHeight="1">
      <c r="A6" s="456" t="s">
        <v>108</v>
      </c>
      <c r="B6" s="457"/>
      <c r="C6" s="229"/>
      <c r="D6" s="229">
        <f>SUM(D7:D8)</f>
        <v>0</v>
      </c>
      <c r="E6" s="229">
        <f t="shared" ref="E6:L6" si="0">SUM(E7:E8)</f>
        <v>0</v>
      </c>
      <c r="F6" s="229">
        <f t="shared" si="0"/>
        <v>0</v>
      </c>
      <c r="G6" s="229">
        <f t="shared" si="0"/>
        <v>0</v>
      </c>
      <c r="H6" s="229">
        <f t="shared" si="0"/>
        <v>0</v>
      </c>
      <c r="I6" s="229">
        <f t="shared" si="0"/>
        <v>0</v>
      </c>
      <c r="J6" s="229">
        <f t="shared" si="0"/>
        <v>0</v>
      </c>
      <c r="K6" s="229">
        <f t="shared" si="0"/>
        <v>0</v>
      </c>
      <c r="L6" s="230">
        <f t="shared" si="0"/>
        <v>0</v>
      </c>
    </row>
    <row r="7" spans="1:12" ht="15" customHeight="1">
      <c r="A7" s="95" t="s">
        <v>45</v>
      </c>
      <c r="B7" s="96"/>
      <c r="C7" s="65"/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137">
        <f>SUM(D7:K7)</f>
        <v>0</v>
      </c>
    </row>
    <row r="8" spans="1:12" ht="15" customHeight="1" thickBot="1">
      <c r="A8" s="95" t="s">
        <v>46</v>
      </c>
      <c r="B8" s="96"/>
      <c r="C8" s="65"/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137">
        <f>SUM(D8:K8)</f>
        <v>0</v>
      </c>
    </row>
    <row r="9" spans="1:12" s="94" customFormat="1" ht="24.95" customHeight="1">
      <c r="A9" s="454" t="s">
        <v>42</v>
      </c>
      <c r="B9" s="455"/>
      <c r="C9" s="229"/>
      <c r="D9" s="229">
        <f t="shared" ref="D9:L9" si="1">SUM(D10:D11)</f>
        <v>0</v>
      </c>
      <c r="E9" s="229">
        <f t="shared" si="1"/>
        <v>0</v>
      </c>
      <c r="F9" s="229">
        <f t="shared" si="1"/>
        <v>0</v>
      </c>
      <c r="G9" s="229">
        <f t="shared" si="1"/>
        <v>0</v>
      </c>
      <c r="H9" s="229">
        <f t="shared" si="1"/>
        <v>0</v>
      </c>
      <c r="I9" s="229">
        <f t="shared" si="1"/>
        <v>0</v>
      </c>
      <c r="J9" s="229">
        <f t="shared" si="1"/>
        <v>0</v>
      </c>
      <c r="K9" s="229">
        <f t="shared" si="1"/>
        <v>0</v>
      </c>
      <c r="L9" s="230">
        <f t="shared" si="1"/>
        <v>0</v>
      </c>
    </row>
    <row r="10" spans="1:12" ht="15" customHeight="1">
      <c r="A10" s="95" t="s">
        <v>45</v>
      </c>
      <c r="B10" s="159"/>
      <c r="C10" s="65"/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138">
        <f>SUM(D10:K10)</f>
        <v>0</v>
      </c>
    </row>
    <row r="11" spans="1:12" ht="15" customHeight="1" thickBot="1">
      <c r="A11" s="95" t="s">
        <v>46</v>
      </c>
      <c r="B11" s="159"/>
      <c r="C11" s="65"/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138">
        <f>SUM(D11:K11)</f>
        <v>0</v>
      </c>
    </row>
    <row r="12" spans="1:12" ht="24.95" customHeight="1">
      <c r="A12" s="454" t="s">
        <v>74</v>
      </c>
      <c r="B12" s="455"/>
      <c r="C12" s="231"/>
      <c r="D12" s="229">
        <v>0</v>
      </c>
      <c r="E12" s="229">
        <f t="shared" ref="E12:L12" si="2">SUM(E13:E15)</f>
        <v>1000</v>
      </c>
      <c r="F12" s="229">
        <f t="shared" si="2"/>
        <v>1000</v>
      </c>
      <c r="G12" s="229">
        <f t="shared" si="2"/>
        <v>1000</v>
      </c>
      <c r="H12" s="229">
        <f t="shared" si="2"/>
        <v>1000</v>
      </c>
      <c r="I12" s="229">
        <f t="shared" si="2"/>
        <v>1000</v>
      </c>
      <c r="J12" s="229">
        <f t="shared" si="2"/>
        <v>1000</v>
      </c>
      <c r="K12" s="229">
        <f t="shared" si="2"/>
        <v>333</v>
      </c>
      <c r="L12" s="230">
        <f t="shared" si="2"/>
        <v>11000</v>
      </c>
    </row>
    <row r="13" spans="1:12" s="97" customFormat="1" ht="15" customHeight="1">
      <c r="A13" s="135" t="s">
        <v>45</v>
      </c>
      <c r="B13" s="136" t="s">
        <v>126</v>
      </c>
      <c r="C13" s="65" t="s">
        <v>127</v>
      </c>
      <c r="D13" s="113">
        <v>4667</v>
      </c>
      <c r="E13" s="113">
        <v>1000</v>
      </c>
      <c r="F13" s="113">
        <v>1000</v>
      </c>
      <c r="G13" s="113">
        <v>1000</v>
      </c>
      <c r="H13" s="113">
        <v>1000</v>
      </c>
      <c r="I13" s="113">
        <v>1000</v>
      </c>
      <c r="J13" s="113">
        <v>1000</v>
      </c>
      <c r="K13" s="113">
        <v>333</v>
      </c>
      <c r="L13" s="139">
        <f>SUM(D13:K13)</f>
        <v>11000</v>
      </c>
    </row>
    <row r="14" spans="1:12" s="97" customFormat="1" ht="15" customHeight="1">
      <c r="A14" s="135" t="s">
        <v>46</v>
      </c>
      <c r="B14" s="136"/>
      <c r="C14" s="65"/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40">
        <f>SUM(D14:K14)</f>
        <v>0</v>
      </c>
    </row>
    <row r="15" spans="1:12" s="97" customFormat="1" ht="15" customHeight="1" thickBot="1">
      <c r="A15" s="135" t="s">
        <v>47</v>
      </c>
      <c r="B15" s="96"/>
      <c r="C15" s="65"/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40">
        <f>SUM(D15:K15)</f>
        <v>0</v>
      </c>
    </row>
    <row r="16" spans="1:12" ht="24.95" customHeight="1">
      <c r="A16" s="456" t="s">
        <v>25</v>
      </c>
      <c r="B16" s="457"/>
      <c r="C16" s="229"/>
      <c r="D16" s="229">
        <f>SUM(D17)</f>
        <v>0</v>
      </c>
      <c r="E16" s="229">
        <f t="shared" ref="E16:L16" si="3">SUM(E17)</f>
        <v>0</v>
      </c>
      <c r="F16" s="229">
        <f t="shared" si="3"/>
        <v>0</v>
      </c>
      <c r="G16" s="229">
        <f t="shared" si="3"/>
        <v>0</v>
      </c>
      <c r="H16" s="229">
        <f t="shared" si="3"/>
        <v>0</v>
      </c>
      <c r="I16" s="229">
        <f t="shared" si="3"/>
        <v>0</v>
      </c>
      <c r="J16" s="229">
        <f t="shared" si="3"/>
        <v>0</v>
      </c>
      <c r="K16" s="229">
        <f t="shared" si="3"/>
        <v>0</v>
      </c>
      <c r="L16" s="230">
        <f t="shared" si="3"/>
        <v>0</v>
      </c>
    </row>
    <row r="17" spans="1:12" ht="13.5" thickBot="1">
      <c r="A17" s="95" t="s">
        <v>45</v>
      </c>
      <c r="B17" s="111"/>
      <c r="C17" s="65"/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138">
        <f>SUM(D17:K17)</f>
        <v>0</v>
      </c>
    </row>
    <row r="18" spans="1:12" ht="21" customHeight="1" thickBot="1">
      <c r="A18" s="444" t="s">
        <v>75</v>
      </c>
      <c r="B18" s="445"/>
      <c r="C18" s="131"/>
      <c r="D18" s="131">
        <f t="shared" ref="D18:L18" si="4">D6+D9+D12+D16</f>
        <v>0</v>
      </c>
      <c r="E18" s="131">
        <f t="shared" si="4"/>
        <v>1000</v>
      </c>
      <c r="F18" s="131">
        <f t="shared" si="4"/>
        <v>1000</v>
      </c>
      <c r="G18" s="131">
        <f t="shared" si="4"/>
        <v>1000</v>
      </c>
      <c r="H18" s="131">
        <f t="shared" si="4"/>
        <v>1000</v>
      </c>
      <c r="I18" s="131">
        <f t="shared" si="4"/>
        <v>1000</v>
      </c>
      <c r="J18" s="131">
        <f t="shared" si="4"/>
        <v>1000</v>
      </c>
      <c r="K18" s="131">
        <f t="shared" si="4"/>
        <v>333</v>
      </c>
      <c r="L18" s="141">
        <f t="shared" si="4"/>
        <v>11000</v>
      </c>
    </row>
  </sheetData>
  <mergeCells count="12">
    <mergeCell ref="A1:L1"/>
    <mergeCell ref="A2:L2"/>
    <mergeCell ref="A6:B6"/>
    <mergeCell ref="A9:B9"/>
    <mergeCell ref="L4:L5"/>
    <mergeCell ref="A18:B18"/>
    <mergeCell ref="E4:K4"/>
    <mergeCell ref="D4:D5"/>
    <mergeCell ref="C4:C5"/>
    <mergeCell ref="A4:B5"/>
    <mergeCell ref="A12:B12"/>
    <mergeCell ref="A16:B16"/>
  </mergeCells>
  <phoneticPr fontId="2" type="noConversion"/>
  <printOptions horizontalCentered="1"/>
  <pageMargins left="0.15748031496062992" right="0.15748031496062992" top="0.59055118110236227" bottom="0.39370078740157483" header="0.19685039370078741" footer="0.19685039370078741"/>
  <pageSetup paperSize="9" scale="78" orientation="portrait" r:id="rId1"/>
  <headerFooter alignWithMargins="0">
    <oddHeader>&amp;R&amp;"Times New Roman,Normál" 13. melléklet a 1/2015. (II.10.) önkormányzati rendelethez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0"/>
  <sheetViews>
    <sheetView zoomScaleNormal="100" workbookViewId="0">
      <selection activeCell="B8" sqref="B8"/>
    </sheetView>
  </sheetViews>
  <sheetFormatPr defaultRowHeight="12.75"/>
  <cols>
    <col min="1" max="1" width="2.85546875" style="51" customWidth="1"/>
    <col min="2" max="2" width="41.5703125" style="51" customWidth="1"/>
    <col min="3" max="16384" width="9.140625" style="51"/>
  </cols>
  <sheetData>
    <row r="1" spans="1:13">
      <c r="A1" s="462" t="s">
        <v>492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>
      <c r="A2" s="462" t="s">
        <v>58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</row>
    <row r="3" spans="1:13" ht="13.5" thickBot="1">
      <c r="M3" s="134" t="s">
        <v>33</v>
      </c>
    </row>
    <row r="4" spans="1:13" ht="18" customHeight="1">
      <c r="A4" s="464" t="s">
        <v>43</v>
      </c>
      <c r="B4" s="468"/>
      <c r="C4" s="464" t="s">
        <v>13</v>
      </c>
      <c r="D4" s="465"/>
      <c r="E4" s="466"/>
      <c r="F4" s="467"/>
      <c r="G4" s="465" t="s">
        <v>14</v>
      </c>
      <c r="H4" s="466"/>
      <c r="I4" s="466"/>
      <c r="J4" s="466"/>
      <c r="K4" s="466"/>
      <c r="L4" s="466"/>
      <c r="M4" s="467"/>
    </row>
    <row r="5" spans="1:13" ht="30.75" customHeight="1" thickBot="1">
      <c r="A5" s="469"/>
      <c r="B5" s="470"/>
      <c r="C5" s="129" t="s">
        <v>59</v>
      </c>
      <c r="D5" s="133" t="s">
        <v>121</v>
      </c>
      <c r="E5" s="130" t="s">
        <v>6</v>
      </c>
      <c r="F5" s="132" t="s">
        <v>44</v>
      </c>
      <c r="G5" s="133" t="s">
        <v>60</v>
      </c>
      <c r="H5" s="130" t="s">
        <v>73</v>
      </c>
      <c r="I5" s="130" t="s">
        <v>61</v>
      </c>
      <c r="J5" s="130" t="s">
        <v>62</v>
      </c>
      <c r="K5" s="130" t="s">
        <v>63</v>
      </c>
      <c r="L5" s="130" t="s">
        <v>97</v>
      </c>
      <c r="M5" s="132" t="s">
        <v>44</v>
      </c>
    </row>
    <row r="6" spans="1:13" ht="15" customHeight="1">
      <c r="A6" s="124" t="s">
        <v>45</v>
      </c>
      <c r="B6" s="125" t="s">
        <v>507</v>
      </c>
      <c r="C6" s="126">
        <v>0</v>
      </c>
      <c r="D6" s="17">
        <v>0</v>
      </c>
      <c r="E6" s="17">
        <v>37441</v>
      </c>
      <c r="F6" s="127">
        <f>SUM(C6:E6)</f>
        <v>37441</v>
      </c>
      <c r="G6" s="128">
        <v>3240</v>
      </c>
      <c r="H6" s="17">
        <v>875</v>
      </c>
      <c r="I6" s="17">
        <v>33326</v>
      </c>
      <c r="J6" s="17">
        <v>0</v>
      </c>
      <c r="K6" s="17">
        <v>0</v>
      </c>
      <c r="L6" s="17">
        <v>0</v>
      </c>
      <c r="M6" s="127">
        <f>SUM(G6:L6)</f>
        <v>37441</v>
      </c>
    </row>
    <row r="7" spans="1:13" ht="15" customHeight="1">
      <c r="A7" s="124" t="s">
        <v>46</v>
      </c>
      <c r="B7" s="125" t="s">
        <v>566</v>
      </c>
      <c r="C7" s="126">
        <v>3333</v>
      </c>
      <c r="D7" s="17">
        <v>0</v>
      </c>
      <c r="E7" s="17">
        <v>30000</v>
      </c>
      <c r="F7" s="127">
        <f>SUM(C7:E7)</f>
        <v>33333</v>
      </c>
      <c r="G7" s="110">
        <v>0</v>
      </c>
      <c r="H7" s="18">
        <v>0</v>
      </c>
      <c r="I7" s="18">
        <v>0</v>
      </c>
      <c r="J7" s="18">
        <v>0</v>
      </c>
      <c r="K7" s="18">
        <v>0</v>
      </c>
      <c r="L7" s="18">
        <v>33333</v>
      </c>
      <c r="M7" s="127">
        <f>SUM(G7:L7)</f>
        <v>33333</v>
      </c>
    </row>
    <row r="8" spans="1:13" ht="15" customHeight="1">
      <c r="A8" s="124" t="s">
        <v>47</v>
      </c>
      <c r="B8" s="125"/>
      <c r="C8" s="126">
        <v>0</v>
      </c>
      <c r="D8" s="17">
        <v>0</v>
      </c>
      <c r="E8" s="17">
        <v>0</v>
      </c>
      <c r="F8" s="127">
        <f>SUM(C8:E8)</f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127">
        <f>SUM(G8:L8)</f>
        <v>0</v>
      </c>
    </row>
    <row r="9" spans="1:13" ht="15" customHeight="1" thickBot="1">
      <c r="A9" s="124" t="s">
        <v>86</v>
      </c>
      <c r="B9" s="125"/>
      <c r="C9" s="126">
        <v>0</v>
      </c>
      <c r="D9" s="17">
        <v>0</v>
      </c>
      <c r="E9" s="17">
        <v>0</v>
      </c>
      <c r="F9" s="127">
        <f>SUM(C9:E9)</f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27">
        <f>SUM(G9:L9)</f>
        <v>0</v>
      </c>
    </row>
    <row r="10" spans="1:13" ht="19.5" customHeight="1" thickBot="1">
      <c r="A10" s="409" t="s">
        <v>44</v>
      </c>
      <c r="B10" s="463"/>
      <c r="C10" s="80">
        <f>SUM(C6:C9)</f>
        <v>3333</v>
      </c>
      <c r="D10" s="79">
        <f>SUM(D6:D9)</f>
        <v>0</v>
      </c>
      <c r="E10" s="23">
        <f>SUM(E6:E9)</f>
        <v>67441</v>
      </c>
      <c r="F10" s="19">
        <f>SUM(C10:E10)</f>
        <v>70774</v>
      </c>
      <c r="G10" s="79">
        <f t="shared" ref="G10:L10" si="0">SUM(G6:G9)</f>
        <v>3240</v>
      </c>
      <c r="H10" s="79">
        <f t="shared" si="0"/>
        <v>875</v>
      </c>
      <c r="I10" s="79">
        <f t="shared" si="0"/>
        <v>33326</v>
      </c>
      <c r="J10" s="79">
        <f t="shared" si="0"/>
        <v>0</v>
      </c>
      <c r="K10" s="79">
        <f t="shared" si="0"/>
        <v>0</v>
      </c>
      <c r="L10" s="79">
        <f t="shared" si="0"/>
        <v>33333</v>
      </c>
      <c r="M10" s="19">
        <f>SUM(G10:L10)</f>
        <v>70774</v>
      </c>
    </row>
  </sheetData>
  <mergeCells count="6">
    <mergeCell ref="A1:M1"/>
    <mergeCell ref="A2:M2"/>
    <mergeCell ref="A10:B10"/>
    <mergeCell ref="C4:F4"/>
    <mergeCell ref="G4:M4"/>
    <mergeCell ref="A4:B5"/>
  </mergeCells>
  <phoneticPr fontId="1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6" orientation="landscape" r:id="rId1"/>
  <headerFooter alignWithMargins="0">
    <oddHeader>&amp;R&amp;"Times New Roman,Normál"14. melléklet a 1/2015. (II.10.)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L55" sqref="L55"/>
    </sheetView>
  </sheetViews>
  <sheetFormatPr defaultRowHeight="12.75"/>
  <cols>
    <col min="1" max="1" width="5.42578125" customWidth="1"/>
    <col min="2" max="2" width="64.28515625" customWidth="1"/>
    <col min="3" max="3" width="17.5703125" customWidth="1"/>
  </cols>
  <sheetData>
    <row r="1" spans="1:6" ht="27.75" customHeight="1">
      <c r="A1" s="475" t="s">
        <v>492</v>
      </c>
      <c r="B1" s="475"/>
      <c r="C1" s="475"/>
    </row>
    <row r="2" spans="1:6">
      <c r="A2" s="476" t="s">
        <v>497</v>
      </c>
      <c r="B2" s="477"/>
      <c r="C2" s="477"/>
    </row>
    <row r="3" spans="1:6" ht="13.5" thickBot="1">
      <c r="A3" s="183"/>
      <c r="B3" s="184"/>
      <c r="C3" s="185" t="s">
        <v>33</v>
      </c>
    </row>
    <row r="4" spans="1:6" ht="12.75" customHeight="1">
      <c r="A4" s="478" t="s">
        <v>43</v>
      </c>
      <c r="B4" s="479"/>
      <c r="C4" s="473" t="s">
        <v>350</v>
      </c>
    </row>
    <row r="5" spans="1:6" ht="13.5" thickBot="1">
      <c r="A5" s="480"/>
      <c r="B5" s="481"/>
      <c r="C5" s="474"/>
    </row>
    <row r="6" spans="1:6" ht="15" customHeight="1">
      <c r="A6" s="189" t="s">
        <v>45</v>
      </c>
      <c r="B6" s="190" t="s">
        <v>351</v>
      </c>
      <c r="C6" s="186">
        <f>SUM(C7:C9)</f>
        <v>0</v>
      </c>
    </row>
    <row r="7" spans="1:6" ht="15" customHeight="1">
      <c r="A7" s="189"/>
      <c r="B7" s="191" t="s">
        <v>352</v>
      </c>
      <c r="C7" s="186">
        <v>0</v>
      </c>
    </row>
    <row r="8" spans="1:6" ht="15" customHeight="1">
      <c r="A8" s="189"/>
      <c r="B8" s="191" t="s">
        <v>353</v>
      </c>
      <c r="C8" s="186">
        <v>0</v>
      </c>
    </row>
    <row r="9" spans="1:6" ht="15" customHeight="1">
      <c r="A9" s="189"/>
      <c r="B9" s="191" t="s">
        <v>354</v>
      </c>
      <c r="C9" s="186">
        <v>0</v>
      </c>
    </row>
    <row r="10" spans="1:6" ht="15" customHeight="1">
      <c r="A10" s="189" t="s">
        <v>46</v>
      </c>
      <c r="B10" s="192" t="s">
        <v>360</v>
      </c>
      <c r="C10" s="186">
        <v>0</v>
      </c>
    </row>
    <row r="11" spans="1:6" ht="15" customHeight="1">
      <c r="A11" s="189" t="s">
        <v>47</v>
      </c>
      <c r="B11" s="192" t="s">
        <v>355</v>
      </c>
      <c r="C11" s="186">
        <f>SUM(C12:C14)</f>
        <v>208</v>
      </c>
      <c r="F11" s="203"/>
    </row>
    <row r="12" spans="1:6" ht="15" customHeight="1">
      <c r="A12" s="189"/>
      <c r="B12" s="187" t="s">
        <v>361</v>
      </c>
      <c r="C12" s="186">
        <v>18</v>
      </c>
    </row>
    <row r="13" spans="1:6" ht="15" customHeight="1">
      <c r="A13" s="189"/>
      <c r="B13" s="187" t="s">
        <v>365</v>
      </c>
      <c r="C13" s="186">
        <v>0</v>
      </c>
    </row>
    <row r="14" spans="1:6" ht="15" customHeight="1">
      <c r="A14" s="189"/>
      <c r="B14" s="187" t="s">
        <v>366</v>
      </c>
      <c r="C14" s="186">
        <v>190</v>
      </c>
    </row>
    <row r="15" spans="1:6" ht="15" customHeight="1">
      <c r="A15" s="189" t="s">
        <v>86</v>
      </c>
      <c r="B15" s="187" t="s">
        <v>356</v>
      </c>
      <c r="C15" s="186">
        <f>SUM(C16:C19)</f>
        <v>207</v>
      </c>
    </row>
    <row r="16" spans="1:6" ht="15" customHeight="1">
      <c r="A16" s="189"/>
      <c r="B16" s="187" t="s">
        <v>357</v>
      </c>
      <c r="C16" s="186">
        <v>0</v>
      </c>
    </row>
    <row r="17" spans="1:3" ht="15" customHeight="1">
      <c r="A17" s="189"/>
      <c r="B17" s="187" t="s">
        <v>358</v>
      </c>
      <c r="C17" s="186">
        <v>0</v>
      </c>
    </row>
    <row r="18" spans="1:3" ht="15" customHeight="1">
      <c r="A18" s="189"/>
      <c r="B18" s="187" t="s">
        <v>362</v>
      </c>
      <c r="C18" s="186">
        <v>207</v>
      </c>
    </row>
    <row r="19" spans="1:3" ht="15" customHeight="1" thickBot="1">
      <c r="A19" s="189"/>
      <c r="B19" s="188" t="s">
        <v>359</v>
      </c>
      <c r="C19" s="193">
        <v>0</v>
      </c>
    </row>
    <row r="20" spans="1:3" ht="15" customHeight="1" thickBot="1">
      <c r="A20" s="471" t="s">
        <v>44</v>
      </c>
      <c r="B20" s="472"/>
      <c r="C20" s="194">
        <f>SUM(C6:C19)</f>
        <v>830</v>
      </c>
    </row>
  </sheetData>
  <mergeCells count="5">
    <mergeCell ref="A20:B20"/>
    <mergeCell ref="C4:C5"/>
    <mergeCell ref="A1:C1"/>
    <mergeCell ref="A2:C2"/>
    <mergeCell ref="A4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Roman,Normál"15. melléklet a 1/2015. (II.10.)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7" workbookViewId="0">
      <selection activeCell="L23" sqref="L23"/>
    </sheetView>
  </sheetViews>
  <sheetFormatPr defaultRowHeight="12.75"/>
  <cols>
    <col min="1" max="1" width="19.85546875" style="195" customWidth="1"/>
    <col min="2" max="14" width="8.7109375" style="195" customWidth="1"/>
    <col min="15" max="255" width="9.140625" style="195"/>
    <col min="256" max="256" width="5" style="195" customWidth="1"/>
    <col min="257" max="257" width="19.85546875" style="195" customWidth="1"/>
    <col min="258" max="266" width="12.28515625" style="195" customWidth="1"/>
    <col min="267" max="511" width="9.140625" style="195"/>
    <col min="512" max="512" width="5" style="195" customWidth="1"/>
    <col min="513" max="513" width="19.85546875" style="195" customWidth="1"/>
    <col min="514" max="522" width="12.28515625" style="195" customWidth="1"/>
    <col min="523" max="767" width="9.140625" style="195"/>
    <col min="768" max="768" width="5" style="195" customWidth="1"/>
    <col min="769" max="769" width="19.85546875" style="195" customWidth="1"/>
    <col min="770" max="778" width="12.28515625" style="195" customWidth="1"/>
    <col min="779" max="1023" width="9.140625" style="195"/>
    <col min="1024" max="1024" width="5" style="195" customWidth="1"/>
    <col min="1025" max="1025" width="19.85546875" style="195" customWidth="1"/>
    <col min="1026" max="1034" width="12.28515625" style="195" customWidth="1"/>
    <col min="1035" max="1279" width="9.140625" style="195"/>
    <col min="1280" max="1280" width="5" style="195" customWidth="1"/>
    <col min="1281" max="1281" width="19.85546875" style="195" customWidth="1"/>
    <col min="1282" max="1290" width="12.28515625" style="195" customWidth="1"/>
    <col min="1291" max="1535" width="9.140625" style="195"/>
    <col min="1536" max="1536" width="5" style="195" customWidth="1"/>
    <col min="1537" max="1537" width="19.85546875" style="195" customWidth="1"/>
    <col min="1538" max="1546" width="12.28515625" style="195" customWidth="1"/>
    <col min="1547" max="1791" width="9.140625" style="195"/>
    <col min="1792" max="1792" width="5" style="195" customWidth="1"/>
    <col min="1793" max="1793" width="19.85546875" style="195" customWidth="1"/>
    <col min="1794" max="1802" width="12.28515625" style="195" customWidth="1"/>
    <col min="1803" max="2047" width="9.140625" style="195"/>
    <col min="2048" max="2048" width="5" style="195" customWidth="1"/>
    <col min="2049" max="2049" width="19.85546875" style="195" customWidth="1"/>
    <col min="2050" max="2058" width="12.28515625" style="195" customWidth="1"/>
    <col min="2059" max="2303" width="9.140625" style="195"/>
    <col min="2304" max="2304" width="5" style="195" customWidth="1"/>
    <col min="2305" max="2305" width="19.85546875" style="195" customWidth="1"/>
    <col min="2306" max="2314" width="12.28515625" style="195" customWidth="1"/>
    <col min="2315" max="2559" width="9.140625" style="195"/>
    <col min="2560" max="2560" width="5" style="195" customWidth="1"/>
    <col min="2561" max="2561" width="19.85546875" style="195" customWidth="1"/>
    <col min="2562" max="2570" width="12.28515625" style="195" customWidth="1"/>
    <col min="2571" max="2815" width="9.140625" style="195"/>
    <col min="2816" max="2816" width="5" style="195" customWidth="1"/>
    <col min="2817" max="2817" width="19.85546875" style="195" customWidth="1"/>
    <col min="2818" max="2826" width="12.28515625" style="195" customWidth="1"/>
    <col min="2827" max="3071" width="9.140625" style="195"/>
    <col min="3072" max="3072" width="5" style="195" customWidth="1"/>
    <col min="3073" max="3073" width="19.85546875" style="195" customWidth="1"/>
    <col min="3074" max="3082" width="12.28515625" style="195" customWidth="1"/>
    <col min="3083" max="3327" width="9.140625" style="195"/>
    <col min="3328" max="3328" width="5" style="195" customWidth="1"/>
    <col min="3329" max="3329" width="19.85546875" style="195" customWidth="1"/>
    <col min="3330" max="3338" width="12.28515625" style="195" customWidth="1"/>
    <col min="3339" max="3583" width="9.140625" style="195"/>
    <col min="3584" max="3584" width="5" style="195" customWidth="1"/>
    <col min="3585" max="3585" width="19.85546875" style="195" customWidth="1"/>
    <col min="3586" max="3594" width="12.28515625" style="195" customWidth="1"/>
    <col min="3595" max="3839" width="9.140625" style="195"/>
    <col min="3840" max="3840" width="5" style="195" customWidth="1"/>
    <col min="3841" max="3841" width="19.85546875" style="195" customWidth="1"/>
    <col min="3842" max="3850" width="12.28515625" style="195" customWidth="1"/>
    <col min="3851" max="4095" width="9.140625" style="195"/>
    <col min="4096" max="4096" width="5" style="195" customWidth="1"/>
    <col min="4097" max="4097" width="19.85546875" style="195" customWidth="1"/>
    <col min="4098" max="4106" width="12.28515625" style="195" customWidth="1"/>
    <col min="4107" max="4351" width="9.140625" style="195"/>
    <col min="4352" max="4352" width="5" style="195" customWidth="1"/>
    <col min="4353" max="4353" width="19.85546875" style="195" customWidth="1"/>
    <col min="4354" max="4362" width="12.28515625" style="195" customWidth="1"/>
    <col min="4363" max="4607" width="9.140625" style="195"/>
    <col min="4608" max="4608" width="5" style="195" customWidth="1"/>
    <col min="4609" max="4609" width="19.85546875" style="195" customWidth="1"/>
    <col min="4610" max="4618" width="12.28515625" style="195" customWidth="1"/>
    <col min="4619" max="4863" width="9.140625" style="195"/>
    <col min="4864" max="4864" width="5" style="195" customWidth="1"/>
    <col min="4865" max="4865" width="19.85546875" style="195" customWidth="1"/>
    <col min="4866" max="4874" width="12.28515625" style="195" customWidth="1"/>
    <col min="4875" max="5119" width="9.140625" style="195"/>
    <col min="5120" max="5120" width="5" style="195" customWidth="1"/>
    <col min="5121" max="5121" width="19.85546875" style="195" customWidth="1"/>
    <col min="5122" max="5130" width="12.28515625" style="195" customWidth="1"/>
    <col min="5131" max="5375" width="9.140625" style="195"/>
    <col min="5376" max="5376" width="5" style="195" customWidth="1"/>
    <col min="5377" max="5377" width="19.85546875" style="195" customWidth="1"/>
    <col min="5378" max="5386" width="12.28515625" style="195" customWidth="1"/>
    <col min="5387" max="5631" width="9.140625" style="195"/>
    <col min="5632" max="5632" width="5" style="195" customWidth="1"/>
    <col min="5633" max="5633" width="19.85546875" style="195" customWidth="1"/>
    <col min="5634" max="5642" width="12.28515625" style="195" customWidth="1"/>
    <col min="5643" max="5887" width="9.140625" style="195"/>
    <col min="5888" max="5888" width="5" style="195" customWidth="1"/>
    <col min="5889" max="5889" width="19.85546875" style="195" customWidth="1"/>
    <col min="5890" max="5898" width="12.28515625" style="195" customWidth="1"/>
    <col min="5899" max="6143" width="9.140625" style="195"/>
    <col min="6144" max="6144" width="5" style="195" customWidth="1"/>
    <col min="6145" max="6145" width="19.85546875" style="195" customWidth="1"/>
    <col min="6146" max="6154" width="12.28515625" style="195" customWidth="1"/>
    <col min="6155" max="6399" width="9.140625" style="195"/>
    <col min="6400" max="6400" width="5" style="195" customWidth="1"/>
    <col min="6401" max="6401" width="19.85546875" style="195" customWidth="1"/>
    <col min="6402" max="6410" width="12.28515625" style="195" customWidth="1"/>
    <col min="6411" max="6655" width="9.140625" style="195"/>
    <col min="6656" max="6656" width="5" style="195" customWidth="1"/>
    <col min="6657" max="6657" width="19.85546875" style="195" customWidth="1"/>
    <col min="6658" max="6666" width="12.28515625" style="195" customWidth="1"/>
    <col min="6667" max="6911" width="9.140625" style="195"/>
    <col min="6912" max="6912" width="5" style="195" customWidth="1"/>
    <col min="6913" max="6913" width="19.85546875" style="195" customWidth="1"/>
    <col min="6914" max="6922" width="12.28515625" style="195" customWidth="1"/>
    <col min="6923" max="7167" width="9.140625" style="195"/>
    <col min="7168" max="7168" width="5" style="195" customWidth="1"/>
    <col min="7169" max="7169" width="19.85546875" style="195" customWidth="1"/>
    <col min="7170" max="7178" width="12.28515625" style="195" customWidth="1"/>
    <col min="7179" max="7423" width="9.140625" style="195"/>
    <col min="7424" max="7424" width="5" style="195" customWidth="1"/>
    <col min="7425" max="7425" width="19.85546875" style="195" customWidth="1"/>
    <col min="7426" max="7434" width="12.28515625" style="195" customWidth="1"/>
    <col min="7435" max="7679" width="9.140625" style="195"/>
    <col min="7680" max="7680" width="5" style="195" customWidth="1"/>
    <col min="7681" max="7681" width="19.85546875" style="195" customWidth="1"/>
    <col min="7682" max="7690" width="12.28515625" style="195" customWidth="1"/>
    <col min="7691" max="7935" width="9.140625" style="195"/>
    <col min="7936" max="7936" width="5" style="195" customWidth="1"/>
    <col min="7937" max="7937" width="19.85546875" style="195" customWidth="1"/>
    <col min="7938" max="7946" width="12.28515625" style="195" customWidth="1"/>
    <col min="7947" max="8191" width="9.140625" style="195"/>
    <col min="8192" max="8192" width="5" style="195" customWidth="1"/>
    <col min="8193" max="8193" width="19.85546875" style="195" customWidth="1"/>
    <col min="8194" max="8202" width="12.28515625" style="195" customWidth="1"/>
    <col min="8203" max="8447" width="9.140625" style="195"/>
    <col min="8448" max="8448" width="5" style="195" customWidth="1"/>
    <col min="8449" max="8449" width="19.85546875" style="195" customWidth="1"/>
    <col min="8450" max="8458" width="12.28515625" style="195" customWidth="1"/>
    <col min="8459" max="8703" width="9.140625" style="195"/>
    <col min="8704" max="8704" width="5" style="195" customWidth="1"/>
    <col min="8705" max="8705" width="19.85546875" style="195" customWidth="1"/>
    <col min="8706" max="8714" width="12.28515625" style="195" customWidth="1"/>
    <col min="8715" max="8959" width="9.140625" style="195"/>
    <col min="8960" max="8960" width="5" style="195" customWidth="1"/>
    <col min="8961" max="8961" width="19.85546875" style="195" customWidth="1"/>
    <col min="8962" max="8970" width="12.28515625" style="195" customWidth="1"/>
    <col min="8971" max="9215" width="9.140625" style="195"/>
    <col min="9216" max="9216" width="5" style="195" customWidth="1"/>
    <col min="9217" max="9217" width="19.85546875" style="195" customWidth="1"/>
    <col min="9218" max="9226" width="12.28515625" style="195" customWidth="1"/>
    <col min="9227" max="9471" width="9.140625" style="195"/>
    <col min="9472" max="9472" width="5" style="195" customWidth="1"/>
    <col min="9473" max="9473" width="19.85546875" style="195" customWidth="1"/>
    <col min="9474" max="9482" width="12.28515625" style="195" customWidth="1"/>
    <col min="9483" max="9727" width="9.140625" style="195"/>
    <col min="9728" max="9728" width="5" style="195" customWidth="1"/>
    <col min="9729" max="9729" width="19.85546875" style="195" customWidth="1"/>
    <col min="9730" max="9738" width="12.28515625" style="195" customWidth="1"/>
    <col min="9739" max="9983" width="9.140625" style="195"/>
    <col min="9984" max="9984" width="5" style="195" customWidth="1"/>
    <col min="9985" max="9985" width="19.85546875" style="195" customWidth="1"/>
    <col min="9986" max="9994" width="12.28515625" style="195" customWidth="1"/>
    <col min="9995" max="10239" width="9.140625" style="195"/>
    <col min="10240" max="10240" width="5" style="195" customWidth="1"/>
    <col min="10241" max="10241" width="19.85546875" style="195" customWidth="1"/>
    <col min="10242" max="10250" width="12.28515625" style="195" customWidth="1"/>
    <col min="10251" max="10495" width="9.140625" style="195"/>
    <col min="10496" max="10496" width="5" style="195" customWidth="1"/>
    <col min="10497" max="10497" width="19.85546875" style="195" customWidth="1"/>
    <col min="10498" max="10506" width="12.28515625" style="195" customWidth="1"/>
    <col min="10507" max="10751" width="9.140625" style="195"/>
    <col min="10752" max="10752" width="5" style="195" customWidth="1"/>
    <col min="10753" max="10753" width="19.85546875" style="195" customWidth="1"/>
    <col min="10754" max="10762" width="12.28515625" style="195" customWidth="1"/>
    <col min="10763" max="11007" width="9.140625" style="195"/>
    <col min="11008" max="11008" width="5" style="195" customWidth="1"/>
    <col min="11009" max="11009" width="19.85546875" style="195" customWidth="1"/>
    <col min="11010" max="11018" width="12.28515625" style="195" customWidth="1"/>
    <col min="11019" max="11263" width="9.140625" style="195"/>
    <col min="11264" max="11264" width="5" style="195" customWidth="1"/>
    <col min="11265" max="11265" width="19.85546875" style="195" customWidth="1"/>
    <col min="11266" max="11274" width="12.28515625" style="195" customWidth="1"/>
    <col min="11275" max="11519" width="9.140625" style="195"/>
    <col min="11520" max="11520" width="5" style="195" customWidth="1"/>
    <col min="11521" max="11521" width="19.85546875" style="195" customWidth="1"/>
    <col min="11522" max="11530" width="12.28515625" style="195" customWidth="1"/>
    <col min="11531" max="11775" width="9.140625" style="195"/>
    <col min="11776" max="11776" width="5" style="195" customWidth="1"/>
    <col min="11777" max="11777" width="19.85546875" style="195" customWidth="1"/>
    <col min="11778" max="11786" width="12.28515625" style="195" customWidth="1"/>
    <col min="11787" max="12031" width="9.140625" style="195"/>
    <col min="12032" max="12032" width="5" style="195" customWidth="1"/>
    <col min="12033" max="12033" width="19.85546875" style="195" customWidth="1"/>
    <col min="12034" max="12042" width="12.28515625" style="195" customWidth="1"/>
    <col min="12043" max="12287" width="9.140625" style="195"/>
    <col min="12288" max="12288" width="5" style="195" customWidth="1"/>
    <col min="12289" max="12289" width="19.85546875" style="195" customWidth="1"/>
    <col min="12290" max="12298" width="12.28515625" style="195" customWidth="1"/>
    <col min="12299" max="12543" width="9.140625" style="195"/>
    <col min="12544" max="12544" width="5" style="195" customWidth="1"/>
    <col min="12545" max="12545" width="19.85546875" style="195" customWidth="1"/>
    <col min="12546" max="12554" width="12.28515625" style="195" customWidth="1"/>
    <col min="12555" max="12799" width="9.140625" style="195"/>
    <col min="12800" max="12800" width="5" style="195" customWidth="1"/>
    <col min="12801" max="12801" width="19.85546875" style="195" customWidth="1"/>
    <col min="12802" max="12810" width="12.28515625" style="195" customWidth="1"/>
    <col min="12811" max="13055" width="9.140625" style="195"/>
    <col min="13056" max="13056" width="5" style="195" customWidth="1"/>
    <col min="13057" max="13057" width="19.85546875" style="195" customWidth="1"/>
    <col min="13058" max="13066" width="12.28515625" style="195" customWidth="1"/>
    <col min="13067" max="13311" width="9.140625" style="195"/>
    <col min="13312" max="13312" width="5" style="195" customWidth="1"/>
    <col min="13313" max="13313" width="19.85546875" style="195" customWidth="1"/>
    <col min="13314" max="13322" width="12.28515625" style="195" customWidth="1"/>
    <col min="13323" max="13567" width="9.140625" style="195"/>
    <col min="13568" max="13568" width="5" style="195" customWidth="1"/>
    <col min="13569" max="13569" width="19.85546875" style="195" customWidth="1"/>
    <col min="13570" max="13578" width="12.28515625" style="195" customWidth="1"/>
    <col min="13579" max="13823" width="9.140625" style="195"/>
    <col min="13824" max="13824" width="5" style="195" customWidth="1"/>
    <col min="13825" max="13825" width="19.85546875" style="195" customWidth="1"/>
    <col min="13826" max="13834" width="12.28515625" style="195" customWidth="1"/>
    <col min="13835" max="14079" width="9.140625" style="195"/>
    <col min="14080" max="14080" width="5" style="195" customWidth="1"/>
    <col min="14081" max="14081" width="19.85546875" style="195" customWidth="1"/>
    <col min="14082" max="14090" width="12.28515625" style="195" customWidth="1"/>
    <col min="14091" max="14335" width="9.140625" style="195"/>
    <col min="14336" max="14336" width="5" style="195" customWidth="1"/>
    <col min="14337" max="14337" width="19.85546875" style="195" customWidth="1"/>
    <col min="14338" max="14346" width="12.28515625" style="195" customWidth="1"/>
    <col min="14347" max="14591" width="9.140625" style="195"/>
    <col min="14592" max="14592" width="5" style="195" customWidth="1"/>
    <col min="14593" max="14593" width="19.85546875" style="195" customWidth="1"/>
    <col min="14594" max="14602" width="12.28515625" style="195" customWidth="1"/>
    <col min="14603" max="14847" width="9.140625" style="195"/>
    <col min="14848" max="14848" width="5" style="195" customWidth="1"/>
    <col min="14849" max="14849" width="19.85546875" style="195" customWidth="1"/>
    <col min="14850" max="14858" width="12.28515625" style="195" customWidth="1"/>
    <col min="14859" max="15103" width="9.140625" style="195"/>
    <col min="15104" max="15104" width="5" style="195" customWidth="1"/>
    <col min="15105" max="15105" width="19.85546875" style="195" customWidth="1"/>
    <col min="15106" max="15114" width="12.28515625" style="195" customWidth="1"/>
    <col min="15115" max="15359" width="9.140625" style="195"/>
    <col min="15360" max="15360" width="5" style="195" customWidth="1"/>
    <col min="15361" max="15361" width="19.85546875" style="195" customWidth="1"/>
    <col min="15362" max="15370" width="12.28515625" style="195" customWidth="1"/>
    <col min="15371" max="15615" width="9.140625" style="195"/>
    <col min="15616" max="15616" width="5" style="195" customWidth="1"/>
    <col min="15617" max="15617" width="19.85546875" style="195" customWidth="1"/>
    <col min="15618" max="15626" width="12.28515625" style="195" customWidth="1"/>
    <col min="15627" max="15871" width="9.140625" style="195"/>
    <col min="15872" max="15872" width="5" style="195" customWidth="1"/>
    <col min="15873" max="15873" width="19.85546875" style="195" customWidth="1"/>
    <col min="15874" max="15882" width="12.28515625" style="195" customWidth="1"/>
    <col min="15883" max="16127" width="9.140625" style="195"/>
    <col min="16128" max="16128" width="5" style="195" customWidth="1"/>
    <col min="16129" max="16129" width="19.85546875" style="195" customWidth="1"/>
    <col min="16130" max="16138" width="12.28515625" style="195" customWidth="1"/>
    <col min="16139" max="16384" width="9.140625" style="195"/>
  </cols>
  <sheetData>
    <row r="1" spans="1:14" ht="27.75" customHeight="1">
      <c r="A1" s="475" t="s">
        <v>492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</row>
    <row r="2" spans="1:14" ht="15.75">
      <c r="A2" s="487" t="s">
        <v>485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</row>
    <row r="3" spans="1:14" ht="21.75" customHeight="1" thickBot="1">
      <c r="A3" s="201"/>
      <c r="B3" s="201"/>
      <c r="C3" s="201"/>
      <c r="D3" s="201"/>
      <c r="E3" s="201"/>
      <c r="F3" s="201"/>
      <c r="G3" s="201"/>
      <c r="H3" s="201"/>
      <c r="I3" s="248"/>
      <c r="N3" s="250" t="s">
        <v>33</v>
      </c>
    </row>
    <row r="4" spans="1:14">
      <c r="A4" s="485"/>
      <c r="B4" s="482" t="s">
        <v>498</v>
      </c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4"/>
    </row>
    <row r="5" spans="1:14" ht="20.25" customHeight="1" thickBot="1">
      <c r="A5" s="486"/>
      <c r="B5" s="253" t="s">
        <v>476</v>
      </c>
      <c r="C5" s="254" t="s">
        <v>477</v>
      </c>
      <c r="D5" s="254" t="s">
        <v>478</v>
      </c>
      <c r="E5" s="254" t="s">
        <v>479</v>
      </c>
      <c r="F5" s="254" t="s">
        <v>480</v>
      </c>
      <c r="G5" s="254" t="s">
        <v>481</v>
      </c>
      <c r="H5" s="254" t="s">
        <v>482</v>
      </c>
      <c r="I5" s="254" t="s">
        <v>487</v>
      </c>
      <c r="J5" s="254" t="s">
        <v>488</v>
      </c>
      <c r="K5" s="254" t="s">
        <v>483</v>
      </c>
      <c r="L5" s="254" t="s">
        <v>484</v>
      </c>
      <c r="M5" s="254" t="s">
        <v>486</v>
      </c>
      <c r="N5" s="255" t="s">
        <v>44</v>
      </c>
    </row>
    <row r="6" spans="1:14" ht="24" customHeight="1">
      <c r="A6" s="251" t="s">
        <v>367</v>
      </c>
      <c r="B6" s="260">
        <v>23647</v>
      </c>
      <c r="C6" s="261">
        <v>12686</v>
      </c>
      <c r="D6" s="261">
        <v>28872</v>
      </c>
      <c r="E6" s="261">
        <v>44435</v>
      </c>
      <c r="F6" s="261">
        <v>33477</v>
      </c>
      <c r="G6" s="261">
        <v>16730</v>
      </c>
      <c r="H6" s="261">
        <v>21429</v>
      </c>
      <c r="I6" s="261">
        <v>15791</v>
      </c>
      <c r="J6" s="261">
        <v>23472</v>
      </c>
      <c r="K6" s="261">
        <v>23017</v>
      </c>
      <c r="L6" s="261">
        <v>14000</v>
      </c>
      <c r="M6" s="261">
        <v>13892</v>
      </c>
      <c r="N6" s="312">
        <f>SUM(B6:M6)</f>
        <v>271448</v>
      </c>
    </row>
    <row r="7" spans="1:14" ht="24" customHeight="1">
      <c r="A7" s="251" t="s">
        <v>76</v>
      </c>
      <c r="B7" s="262">
        <v>248</v>
      </c>
      <c r="C7" s="263">
        <v>809</v>
      </c>
      <c r="D7" s="263">
        <v>7801</v>
      </c>
      <c r="E7" s="263">
        <v>533</v>
      </c>
      <c r="F7" s="263">
        <v>1569</v>
      </c>
      <c r="G7" s="263">
        <v>11805</v>
      </c>
      <c r="H7" s="263">
        <v>155</v>
      </c>
      <c r="I7" s="263">
        <v>62</v>
      </c>
      <c r="J7" s="263">
        <v>15976</v>
      </c>
      <c r="K7" s="263">
        <v>600</v>
      </c>
      <c r="L7" s="263">
        <v>205</v>
      </c>
      <c r="M7" s="263">
        <v>500</v>
      </c>
      <c r="N7" s="313">
        <f t="shared" ref="N7:N24" si="0">SUM(B7:M7)</f>
        <v>40263</v>
      </c>
    </row>
    <row r="8" spans="1:14" ht="24" customHeight="1">
      <c r="A8" s="251" t="s">
        <v>264</v>
      </c>
      <c r="B8" s="262">
        <v>242</v>
      </c>
      <c r="C8" s="263">
        <v>1201</v>
      </c>
      <c r="D8" s="263">
        <v>705</v>
      </c>
      <c r="E8" s="263">
        <v>1360</v>
      </c>
      <c r="F8" s="263">
        <v>1327</v>
      </c>
      <c r="G8" s="263">
        <v>919</v>
      </c>
      <c r="H8" s="263">
        <v>2334</v>
      </c>
      <c r="I8" s="263">
        <v>509</v>
      </c>
      <c r="J8" s="263">
        <v>834</v>
      </c>
      <c r="K8" s="263">
        <v>1593</v>
      </c>
      <c r="L8" s="263">
        <v>400</v>
      </c>
      <c r="M8" s="263">
        <v>560</v>
      </c>
      <c r="N8" s="313">
        <f t="shared" si="0"/>
        <v>11984</v>
      </c>
    </row>
    <row r="9" spans="1:14" ht="24" customHeight="1">
      <c r="A9" s="251" t="s">
        <v>78</v>
      </c>
      <c r="B9" s="262">
        <v>0</v>
      </c>
      <c r="C9" s="263">
        <v>0</v>
      </c>
      <c r="D9" s="263">
        <v>0</v>
      </c>
      <c r="E9" s="263">
        <v>0</v>
      </c>
      <c r="F9" s="263">
        <v>0</v>
      </c>
      <c r="G9" s="263">
        <v>0</v>
      </c>
      <c r="H9" s="263">
        <v>0</v>
      </c>
      <c r="I9" s="263">
        <v>0</v>
      </c>
      <c r="J9" s="263">
        <v>0</v>
      </c>
      <c r="K9" s="263">
        <v>0</v>
      </c>
      <c r="L9" s="263">
        <v>0</v>
      </c>
      <c r="M9" s="263">
        <v>0</v>
      </c>
      <c r="N9" s="313">
        <f t="shared" si="0"/>
        <v>0</v>
      </c>
    </row>
    <row r="10" spans="1:14" ht="24" customHeight="1">
      <c r="A10" s="251" t="s">
        <v>368</v>
      </c>
      <c r="B10" s="262">
        <v>0</v>
      </c>
      <c r="C10" s="263">
        <v>0</v>
      </c>
      <c r="D10" s="263">
        <v>0</v>
      </c>
      <c r="E10" s="263">
        <v>0</v>
      </c>
      <c r="F10" s="263">
        <v>0</v>
      </c>
      <c r="G10" s="263">
        <v>0</v>
      </c>
      <c r="H10" s="263">
        <v>0</v>
      </c>
      <c r="I10" s="263">
        <v>0</v>
      </c>
      <c r="J10" s="263">
        <v>30000</v>
      </c>
      <c r="K10" s="263">
        <v>0</v>
      </c>
      <c r="L10" s="263">
        <v>0</v>
      </c>
      <c r="M10" s="263">
        <v>0</v>
      </c>
      <c r="N10" s="313">
        <f t="shared" si="0"/>
        <v>30000</v>
      </c>
    </row>
    <row r="11" spans="1:14" ht="24" customHeight="1">
      <c r="A11" s="251" t="s">
        <v>296</v>
      </c>
      <c r="B11" s="262">
        <v>0</v>
      </c>
      <c r="C11" s="263">
        <v>0</v>
      </c>
      <c r="D11" s="263">
        <v>8100</v>
      </c>
      <c r="E11" s="263">
        <v>0</v>
      </c>
      <c r="F11" s="263">
        <v>0</v>
      </c>
      <c r="G11" s="263">
        <v>540</v>
      </c>
      <c r="H11" s="263">
        <v>0</v>
      </c>
      <c r="I11" s="263">
        <v>0</v>
      </c>
      <c r="J11" s="263">
        <v>0</v>
      </c>
      <c r="K11" s="263">
        <v>0</v>
      </c>
      <c r="L11" s="263">
        <v>0</v>
      </c>
      <c r="M11" s="263">
        <v>0</v>
      </c>
      <c r="N11" s="313">
        <f t="shared" si="0"/>
        <v>8640</v>
      </c>
    </row>
    <row r="12" spans="1:14" ht="24" customHeight="1">
      <c r="A12" s="251" t="s">
        <v>394</v>
      </c>
      <c r="B12" s="262">
        <v>3</v>
      </c>
      <c r="C12" s="263">
        <v>6329</v>
      </c>
      <c r="D12" s="263">
        <v>0</v>
      </c>
      <c r="E12" s="263">
        <v>4360</v>
      </c>
      <c r="F12" s="263">
        <v>99</v>
      </c>
      <c r="G12" s="263">
        <v>0</v>
      </c>
      <c r="H12" s="263">
        <v>0</v>
      </c>
      <c r="I12" s="263">
        <v>0</v>
      </c>
      <c r="J12" s="263">
        <v>0</v>
      </c>
      <c r="K12" s="263">
        <v>24245</v>
      </c>
      <c r="L12" s="263">
        <v>0</v>
      </c>
      <c r="M12" s="263">
        <v>0</v>
      </c>
      <c r="N12" s="313">
        <f t="shared" si="0"/>
        <v>35036</v>
      </c>
    </row>
    <row r="13" spans="1:14" ht="24" customHeight="1" thickBot="1">
      <c r="A13" s="251" t="s">
        <v>315</v>
      </c>
      <c r="B13" s="264">
        <v>0</v>
      </c>
      <c r="C13" s="265">
        <v>0</v>
      </c>
      <c r="D13" s="265">
        <v>0</v>
      </c>
      <c r="E13" s="265">
        <v>0</v>
      </c>
      <c r="F13" s="265">
        <v>0</v>
      </c>
      <c r="G13" s="265">
        <v>26857</v>
      </c>
      <c r="H13" s="265">
        <v>0</v>
      </c>
      <c r="I13" s="265">
        <v>0</v>
      </c>
      <c r="J13" s="265">
        <v>0</v>
      </c>
      <c r="K13" s="265">
        <v>0</v>
      </c>
      <c r="L13" s="265">
        <v>0</v>
      </c>
      <c r="M13" s="265">
        <v>0</v>
      </c>
      <c r="N13" s="314">
        <f t="shared" si="0"/>
        <v>26857</v>
      </c>
    </row>
    <row r="14" spans="1:14" ht="24" customHeight="1" thickBot="1">
      <c r="A14" s="256" t="s">
        <v>392</v>
      </c>
      <c r="B14" s="257">
        <f>SUM(B6:B13)</f>
        <v>24140</v>
      </c>
      <c r="C14" s="258">
        <f t="shared" ref="C14:M14" si="1">SUM(C6:C13)</f>
        <v>21025</v>
      </c>
      <c r="D14" s="258">
        <f t="shared" si="1"/>
        <v>45478</v>
      </c>
      <c r="E14" s="258">
        <f t="shared" si="1"/>
        <v>50688</v>
      </c>
      <c r="F14" s="258">
        <f t="shared" si="1"/>
        <v>36472</v>
      </c>
      <c r="G14" s="258">
        <f t="shared" si="1"/>
        <v>56851</v>
      </c>
      <c r="H14" s="258">
        <f t="shared" si="1"/>
        <v>23918</v>
      </c>
      <c r="I14" s="258">
        <f t="shared" si="1"/>
        <v>16362</v>
      </c>
      <c r="J14" s="258">
        <f t="shared" si="1"/>
        <v>70282</v>
      </c>
      <c r="K14" s="258">
        <f t="shared" si="1"/>
        <v>49455</v>
      </c>
      <c r="L14" s="258">
        <f t="shared" si="1"/>
        <v>14605</v>
      </c>
      <c r="M14" s="258">
        <f t="shared" si="1"/>
        <v>14952</v>
      </c>
      <c r="N14" s="259">
        <f t="shared" si="0"/>
        <v>424228</v>
      </c>
    </row>
    <row r="15" spans="1:14" ht="24" customHeight="1">
      <c r="A15" s="252" t="s">
        <v>96</v>
      </c>
      <c r="B15" s="260">
        <v>8923</v>
      </c>
      <c r="C15" s="261">
        <v>10415</v>
      </c>
      <c r="D15" s="261">
        <v>10089</v>
      </c>
      <c r="E15" s="261">
        <v>9672</v>
      </c>
      <c r="F15" s="261">
        <v>12023</v>
      </c>
      <c r="G15" s="261">
        <v>11699</v>
      </c>
      <c r="H15" s="261">
        <v>10683</v>
      </c>
      <c r="I15" s="261">
        <v>10114</v>
      </c>
      <c r="J15" s="261">
        <v>11337</v>
      </c>
      <c r="K15" s="261">
        <v>10923</v>
      </c>
      <c r="L15" s="261">
        <v>11000</v>
      </c>
      <c r="M15" s="261">
        <v>10698</v>
      </c>
      <c r="N15" s="312">
        <f t="shared" si="0"/>
        <v>127576</v>
      </c>
    </row>
    <row r="16" spans="1:14" ht="24" customHeight="1">
      <c r="A16" s="252" t="s">
        <v>363</v>
      </c>
      <c r="B16" s="262">
        <v>2468</v>
      </c>
      <c r="C16" s="263">
        <v>2702</v>
      </c>
      <c r="D16" s="263">
        <v>2626</v>
      </c>
      <c r="E16" s="263">
        <v>2734</v>
      </c>
      <c r="F16" s="263">
        <v>3036</v>
      </c>
      <c r="G16" s="263">
        <v>3211</v>
      </c>
      <c r="H16" s="263">
        <v>2829</v>
      </c>
      <c r="I16" s="263">
        <v>2629</v>
      </c>
      <c r="J16" s="263">
        <v>2880</v>
      </c>
      <c r="K16" s="263">
        <v>2860</v>
      </c>
      <c r="L16" s="263">
        <v>3300</v>
      </c>
      <c r="M16" s="263">
        <v>2853</v>
      </c>
      <c r="N16" s="313">
        <f t="shared" si="0"/>
        <v>34128</v>
      </c>
    </row>
    <row r="17" spans="1:14" ht="24" customHeight="1">
      <c r="A17" s="252" t="s">
        <v>50</v>
      </c>
      <c r="B17" s="262">
        <v>2795</v>
      </c>
      <c r="C17" s="263">
        <v>4703</v>
      </c>
      <c r="D17" s="263">
        <v>4704</v>
      </c>
      <c r="E17" s="263">
        <v>12954</v>
      </c>
      <c r="F17" s="263">
        <v>16943</v>
      </c>
      <c r="G17" s="263">
        <v>6772</v>
      </c>
      <c r="H17" s="263">
        <v>10866</v>
      </c>
      <c r="I17" s="263">
        <v>2804</v>
      </c>
      <c r="J17" s="263">
        <v>16110</v>
      </c>
      <c r="K17" s="263">
        <v>20132</v>
      </c>
      <c r="L17" s="263">
        <v>9000</v>
      </c>
      <c r="M17" s="263">
        <v>6959</v>
      </c>
      <c r="N17" s="313">
        <f t="shared" si="0"/>
        <v>114742</v>
      </c>
    </row>
    <row r="18" spans="1:14" ht="24" customHeight="1">
      <c r="A18" s="252" t="s">
        <v>364</v>
      </c>
      <c r="B18" s="262">
        <v>1155</v>
      </c>
      <c r="C18" s="263">
        <v>86</v>
      </c>
      <c r="D18" s="263">
        <v>1207</v>
      </c>
      <c r="E18" s="263">
        <v>603</v>
      </c>
      <c r="F18" s="263">
        <v>351</v>
      </c>
      <c r="G18" s="263">
        <v>290</v>
      </c>
      <c r="H18" s="263">
        <v>1313</v>
      </c>
      <c r="I18" s="263">
        <v>801</v>
      </c>
      <c r="J18" s="263">
        <v>3027</v>
      </c>
      <c r="K18" s="263">
        <v>714</v>
      </c>
      <c r="L18" s="263">
        <v>700</v>
      </c>
      <c r="M18" s="263">
        <v>1464</v>
      </c>
      <c r="N18" s="313">
        <f t="shared" si="0"/>
        <v>11711</v>
      </c>
    </row>
    <row r="19" spans="1:14" ht="24" customHeight="1">
      <c r="A19" s="252" t="s">
        <v>151</v>
      </c>
      <c r="B19" s="262">
        <v>79</v>
      </c>
      <c r="C19" s="263">
        <v>561</v>
      </c>
      <c r="D19" s="263">
        <v>864</v>
      </c>
      <c r="E19" s="263">
        <v>3385</v>
      </c>
      <c r="F19" s="263">
        <v>1339</v>
      </c>
      <c r="G19" s="263">
        <v>555</v>
      </c>
      <c r="H19" s="263">
        <v>1328</v>
      </c>
      <c r="I19" s="263">
        <v>1612</v>
      </c>
      <c r="J19" s="263">
        <v>1392</v>
      </c>
      <c r="K19" s="263">
        <v>4453</v>
      </c>
      <c r="L19" s="263">
        <v>4000</v>
      </c>
      <c r="M19" s="263">
        <v>5265</v>
      </c>
      <c r="N19" s="313">
        <f t="shared" si="0"/>
        <v>24833</v>
      </c>
    </row>
    <row r="20" spans="1:14" ht="24" customHeight="1">
      <c r="A20" s="252" t="s">
        <v>386</v>
      </c>
      <c r="B20" s="262">
        <v>20</v>
      </c>
      <c r="C20" s="263">
        <v>395</v>
      </c>
      <c r="D20" s="263">
        <v>1686</v>
      </c>
      <c r="E20" s="263">
        <v>1756</v>
      </c>
      <c r="F20" s="263">
        <v>33</v>
      </c>
      <c r="G20" s="263">
        <v>161</v>
      </c>
      <c r="H20" s="263">
        <v>132</v>
      </c>
      <c r="I20" s="263">
        <v>508</v>
      </c>
      <c r="J20" s="263">
        <v>293</v>
      </c>
      <c r="K20" s="263">
        <v>0</v>
      </c>
      <c r="L20" s="263">
        <v>7277</v>
      </c>
      <c r="M20" s="263">
        <v>470</v>
      </c>
      <c r="N20" s="313">
        <f t="shared" si="0"/>
        <v>12731</v>
      </c>
    </row>
    <row r="21" spans="1:14" ht="24" customHeight="1">
      <c r="A21" s="252" t="s">
        <v>387</v>
      </c>
      <c r="B21" s="262">
        <v>55</v>
      </c>
      <c r="C21" s="263">
        <v>190</v>
      </c>
      <c r="D21" s="263">
        <v>0</v>
      </c>
      <c r="E21" s="263">
        <v>104</v>
      </c>
      <c r="F21" s="263">
        <v>0</v>
      </c>
      <c r="G21" s="263">
        <v>0</v>
      </c>
      <c r="H21" s="263">
        <v>0</v>
      </c>
      <c r="I21" s="263">
        <v>140</v>
      </c>
      <c r="J21" s="263">
        <v>23334</v>
      </c>
      <c r="K21" s="263">
        <v>135</v>
      </c>
      <c r="L21" s="263">
        <v>25000</v>
      </c>
      <c r="M21" s="263">
        <v>31531</v>
      </c>
      <c r="N21" s="313">
        <f t="shared" si="0"/>
        <v>80489</v>
      </c>
    </row>
    <row r="22" spans="1:14" ht="24" customHeight="1">
      <c r="A22" s="252" t="s">
        <v>153</v>
      </c>
      <c r="B22" s="262">
        <v>9539</v>
      </c>
      <c r="C22" s="263">
        <v>2523</v>
      </c>
      <c r="D22" s="263">
        <v>0</v>
      </c>
      <c r="E22" s="263">
        <v>0</v>
      </c>
      <c r="F22" s="263">
        <v>0</v>
      </c>
      <c r="G22" s="263">
        <v>0</v>
      </c>
      <c r="H22" s="263">
        <v>0</v>
      </c>
      <c r="I22" s="263">
        <v>0</v>
      </c>
      <c r="J22" s="263">
        <v>0</v>
      </c>
      <c r="K22" s="263">
        <v>547</v>
      </c>
      <c r="L22" s="263">
        <v>0</v>
      </c>
      <c r="M22" s="263">
        <v>0</v>
      </c>
      <c r="N22" s="313">
        <f t="shared" si="0"/>
        <v>12609</v>
      </c>
    </row>
    <row r="23" spans="1:14" ht="24" customHeight="1" thickBot="1">
      <c r="A23" s="252" t="s">
        <v>157</v>
      </c>
      <c r="B23" s="264">
        <v>5409</v>
      </c>
      <c r="C23" s="265">
        <v>0</v>
      </c>
      <c r="D23" s="265">
        <v>0</v>
      </c>
      <c r="E23" s="265">
        <v>0</v>
      </c>
      <c r="F23" s="265">
        <v>0</v>
      </c>
      <c r="G23" s="265">
        <v>0</v>
      </c>
      <c r="H23" s="265">
        <v>0</v>
      </c>
      <c r="I23" s="265">
        <v>0</v>
      </c>
      <c r="J23" s="265">
        <v>0</v>
      </c>
      <c r="K23" s="265">
        <v>0</v>
      </c>
      <c r="L23" s="265">
        <v>0</v>
      </c>
      <c r="M23" s="265">
        <v>0</v>
      </c>
      <c r="N23" s="314">
        <f t="shared" si="0"/>
        <v>5409</v>
      </c>
    </row>
    <row r="24" spans="1:14" ht="24" customHeight="1" thickBot="1">
      <c r="A24" s="256" t="s">
        <v>393</v>
      </c>
      <c r="B24" s="257">
        <f>SUM(B15:B23)</f>
        <v>30443</v>
      </c>
      <c r="C24" s="258">
        <f t="shared" ref="C24:M24" si="2">SUM(C15:C23)</f>
        <v>21575</v>
      </c>
      <c r="D24" s="258">
        <f t="shared" si="2"/>
        <v>21176</v>
      </c>
      <c r="E24" s="258">
        <f t="shared" si="2"/>
        <v>31208</v>
      </c>
      <c r="F24" s="258">
        <f t="shared" si="2"/>
        <v>33725</v>
      </c>
      <c r="G24" s="258">
        <f t="shared" si="2"/>
        <v>22688</v>
      </c>
      <c r="H24" s="258">
        <f t="shared" si="2"/>
        <v>27151</v>
      </c>
      <c r="I24" s="258">
        <f t="shared" si="2"/>
        <v>18608</v>
      </c>
      <c r="J24" s="258">
        <f t="shared" si="2"/>
        <v>58373</v>
      </c>
      <c r="K24" s="258">
        <f t="shared" si="2"/>
        <v>39764</v>
      </c>
      <c r="L24" s="258">
        <f t="shared" si="2"/>
        <v>60277</v>
      </c>
      <c r="M24" s="258">
        <f t="shared" si="2"/>
        <v>59240</v>
      </c>
      <c r="N24" s="259">
        <f t="shared" si="0"/>
        <v>424228</v>
      </c>
    </row>
    <row r="25" spans="1:14">
      <c r="A25" s="249"/>
    </row>
    <row r="26" spans="1:14">
      <c r="A26" s="249"/>
    </row>
    <row r="27" spans="1:14">
      <c r="A27" s="249"/>
    </row>
    <row r="28" spans="1:14">
      <c r="A28" s="249"/>
    </row>
    <row r="29" spans="1:14">
      <c r="A29" s="249"/>
    </row>
    <row r="30" spans="1:14">
      <c r="A30" s="249"/>
    </row>
    <row r="31" spans="1:14">
      <c r="A31" s="249"/>
    </row>
    <row r="32" spans="1:14">
      <c r="A32" s="249"/>
    </row>
    <row r="33" spans="1:1">
      <c r="A33" s="249"/>
    </row>
    <row r="34" spans="1:1">
      <c r="A34" s="249"/>
    </row>
    <row r="35" spans="1:1">
      <c r="A35" s="249"/>
    </row>
  </sheetData>
  <mergeCells count="4">
    <mergeCell ref="B4:N4"/>
    <mergeCell ref="A4:A5"/>
    <mergeCell ref="A1:N1"/>
    <mergeCell ref="A2:N2"/>
  </mergeCells>
  <pageMargins left="0.55118110236220474" right="0.55118110236220474" top="0.47244094488188981" bottom="0.27559055118110237" header="0.19685039370078741" footer="0.15748031496062992"/>
  <pageSetup paperSize="9" firstPageNumber="0" orientation="landscape" horizontalDpi="300" verticalDpi="300" r:id="rId1"/>
  <headerFooter alignWithMargins="0">
    <oddHeader>&amp;R&amp;"Times New Roman,Normál"16. melléklet a 1/2015. (II.10.)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D42" sqref="D42"/>
    </sheetView>
  </sheetViews>
  <sheetFormatPr defaultRowHeight="12.75"/>
  <cols>
    <col min="1" max="1" width="36.5703125" style="195" customWidth="1"/>
    <col min="2" max="2" width="11.85546875" style="195" customWidth="1"/>
    <col min="3" max="3" width="36.5703125" style="195" customWidth="1"/>
    <col min="4" max="4" width="13" style="195" customWidth="1"/>
    <col min="5" max="16384" width="9.140625" style="195"/>
  </cols>
  <sheetData>
    <row r="1" spans="1:14" ht="20.25" customHeight="1">
      <c r="A1" s="346" t="s">
        <v>489</v>
      </c>
      <c r="B1" s="346"/>
      <c r="C1" s="346"/>
      <c r="D1" s="34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0.25" customHeight="1">
      <c r="A2" s="346" t="s">
        <v>499</v>
      </c>
      <c r="B2" s="346"/>
      <c r="C2" s="346"/>
      <c r="D2" s="34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3.5" thickBot="1">
      <c r="A3" s="196"/>
      <c r="B3" s="196"/>
      <c r="C3" s="383" t="s">
        <v>33</v>
      </c>
      <c r="D3" s="383"/>
    </row>
    <row r="4" spans="1:14" ht="18" customHeight="1" thickBot="1">
      <c r="A4" s="488" t="s">
        <v>369</v>
      </c>
      <c r="B4" s="488"/>
      <c r="C4" s="488" t="s">
        <v>370</v>
      </c>
      <c r="D4" s="385"/>
    </row>
    <row r="5" spans="1:14" ht="26.25" customHeight="1" thickBot="1">
      <c r="A5" s="266" t="s">
        <v>43</v>
      </c>
      <c r="B5" s="267" t="s">
        <v>490</v>
      </c>
      <c r="C5" s="266" t="s">
        <v>43</v>
      </c>
      <c r="D5" s="288" t="s">
        <v>490</v>
      </c>
    </row>
    <row r="6" spans="1:14">
      <c r="A6" s="289" t="s">
        <v>371</v>
      </c>
      <c r="B6" s="290">
        <v>245000</v>
      </c>
      <c r="C6" s="289" t="s">
        <v>372</v>
      </c>
      <c r="D6" s="291">
        <v>243000</v>
      </c>
    </row>
    <row r="7" spans="1:14">
      <c r="A7" s="292" t="s">
        <v>388</v>
      </c>
      <c r="B7" s="293">
        <v>3000</v>
      </c>
      <c r="C7" s="292" t="s">
        <v>389</v>
      </c>
      <c r="D7" s="294">
        <v>5000</v>
      </c>
    </row>
    <row r="8" spans="1:14" ht="13.5" thickBot="1">
      <c r="A8" s="295" t="s">
        <v>315</v>
      </c>
      <c r="B8" s="296">
        <v>0</v>
      </c>
      <c r="C8" s="295" t="s">
        <v>157</v>
      </c>
      <c r="D8" s="297">
        <v>0</v>
      </c>
    </row>
    <row r="9" spans="1:14" ht="21" customHeight="1" thickBot="1">
      <c r="A9" s="268" t="s">
        <v>392</v>
      </c>
      <c r="B9" s="269">
        <f>SUM(B6:B8)</f>
        <v>248000</v>
      </c>
      <c r="C9" s="268" t="s">
        <v>393</v>
      </c>
      <c r="D9" s="298">
        <f>SUM(D6:D8)</f>
        <v>248000</v>
      </c>
    </row>
    <row r="10" spans="1:14" ht="13.5" customHeight="1">
      <c r="A10" s="201"/>
      <c r="B10" s="201"/>
      <c r="C10" s="201"/>
      <c r="D10" s="201"/>
    </row>
    <row r="11" spans="1:14" ht="13.5" thickBot="1">
      <c r="A11" s="201"/>
      <c r="B11" s="201"/>
      <c r="C11" s="201"/>
      <c r="D11" s="201"/>
    </row>
    <row r="12" spans="1:14" ht="18" customHeight="1" thickBot="1">
      <c r="A12" s="488" t="s">
        <v>369</v>
      </c>
      <c r="B12" s="488"/>
      <c r="C12" s="488" t="s">
        <v>370</v>
      </c>
      <c r="D12" s="385"/>
    </row>
    <row r="13" spans="1:14" ht="26.25" customHeight="1" thickBot="1">
      <c r="A13" s="266" t="s">
        <v>43</v>
      </c>
      <c r="B13" s="267" t="s">
        <v>491</v>
      </c>
      <c r="C13" s="266" t="s">
        <v>43</v>
      </c>
      <c r="D13" s="288" t="s">
        <v>491</v>
      </c>
    </row>
    <row r="14" spans="1:14">
      <c r="A14" s="289" t="s">
        <v>371</v>
      </c>
      <c r="B14" s="290">
        <v>248000</v>
      </c>
      <c r="C14" s="289" t="s">
        <v>372</v>
      </c>
      <c r="D14" s="291">
        <v>246000</v>
      </c>
    </row>
    <row r="15" spans="1:14">
      <c r="A15" s="292" t="s">
        <v>388</v>
      </c>
      <c r="B15" s="293">
        <v>18000</v>
      </c>
      <c r="C15" s="292" t="s">
        <v>389</v>
      </c>
      <c r="D15" s="294">
        <v>20000</v>
      </c>
    </row>
    <row r="16" spans="1:14" ht="13.5" thickBot="1">
      <c r="A16" s="295" t="s">
        <v>315</v>
      </c>
      <c r="B16" s="296">
        <v>0</v>
      </c>
      <c r="C16" s="295" t="s">
        <v>157</v>
      </c>
      <c r="D16" s="297">
        <v>0</v>
      </c>
    </row>
    <row r="17" spans="1:4" ht="13.5" thickBot="1">
      <c r="A17" s="268" t="s">
        <v>392</v>
      </c>
      <c r="B17" s="269">
        <f>SUM(B14:B16)</f>
        <v>266000</v>
      </c>
      <c r="C17" s="268" t="s">
        <v>393</v>
      </c>
      <c r="D17" s="298">
        <f>SUM(D14:D16)</f>
        <v>266000</v>
      </c>
    </row>
    <row r="19" spans="1:4" ht="13.5" thickBot="1"/>
    <row r="20" spans="1:4" ht="18" customHeight="1" thickBot="1">
      <c r="A20" s="488" t="s">
        <v>369</v>
      </c>
      <c r="B20" s="488"/>
      <c r="C20" s="488" t="s">
        <v>370</v>
      </c>
      <c r="D20" s="385"/>
    </row>
    <row r="21" spans="1:4" ht="26.25" customHeight="1" thickBot="1">
      <c r="A21" s="266" t="s">
        <v>43</v>
      </c>
      <c r="B21" s="267" t="s">
        <v>506</v>
      </c>
      <c r="C21" s="266" t="s">
        <v>43</v>
      </c>
      <c r="D21" s="288" t="s">
        <v>506</v>
      </c>
    </row>
    <row r="22" spans="1:4">
      <c r="A22" s="289" t="s">
        <v>371</v>
      </c>
      <c r="B22" s="290">
        <v>248000</v>
      </c>
      <c r="C22" s="289" t="s">
        <v>372</v>
      </c>
      <c r="D22" s="291">
        <v>246000</v>
      </c>
    </row>
    <row r="23" spans="1:4">
      <c r="A23" s="292" t="s">
        <v>388</v>
      </c>
      <c r="B23" s="293">
        <v>10000</v>
      </c>
      <c r="C23" s="292" t="s">
        <v>389</v>
      </c>
      <c r="D23" s="294">
        <v>12000</v>
      </c>
    </row>
    <row r="24" spans="1:4" ht="13.5" thickBot="1">
      <c r="A24" s="295" t="s">
        <v>315</v>
      </c>
      <c r="B24" s="296">
        <v>0</v>
      </c>
      <c r="C24" s="295" t="s">
        <v>157</v>
      </c>
      <c r="D24" s="297">
        <v>0</v>
      </c>
    </row>
    <row r="25" spans="1:4" ht="13.5" thickBot="1">
      <c r="A25" s="268" t="s">
        <v>392</v>
      </c>
      <c r="B25" s="269">
        <f>SUM(B22:B24)</f>
        <v>258000</v>
      </c>
      <c r="C25" s="268" t="s">
        <v>393</v>
      </c>
      <c r="D25" s="298">
        <f>SUM(D22:D24)</f>
        <v>258000</v>
      </c>
    </row>
  </sheetData>
  <mergeCells count="9">
    <mergeCell ref="A20:B20"/>
    <mergeCell ref="C20:D20"/>
    <mergeCell ref="A1:D1"/>
    <mergeCell ref="A2:D2"/>
    <mergeCell ref="C3:D3"/>
    <mergeCell ref="A4:B4"/>
    <mergeCell ref="C4:D4"/>
    <mergeCell ref="A12:B12"/>
    <mergeCell ref="C12:D12"/>
  </mergeCells>
  <pageMargins left="0.35433070866141736" right="0.35433070866141736" top="0.9055118110236221" bottom="0.59055118110236227" header="0.51181102362204722" footer="0.51181102362204722"/>
  <pageSetup paperSize="9" firstPageNumber="0" orientation="portrait" horizontalDpi="300" verticalDpi="300" r:id="rId1"/>
  <headerFooter alignWithMargins="0">
    <oddHeader>&amp;R&amp;"Times New Roman,Normál"17. melléklet a 1/2015. (II.10.)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topLeftCell="A16" workbookViewId="0">
      <selection activeCell="D9" sqref="D9"/>
    </sheetView>
  </sheetViews>
  <sheetFormatPr defaultRowHeight="12.75"/>
  <cols>
    <col min="1" max="1" width="16.5703125" customWidth="1"/>
    <col min="2" max="2" width="7.140625" customWidth="1"/>
    <col min="3" max="11" width="8.7109375" customWidth="1"/>
  </cols>
  <sheetData>
    <row r="1" spans="1:11" ht="15" customHeight="1">
      <c r="A1" s="346" t="s">
        <v>492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" customHeight="1">
      <c r="A2" s="346" t="s">
        <v>435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 ht="15" customHeight="1" thickBot="1">
      <c r="A3" s="3"/>
      <c r="B3" s="3"/>
      <c r="C3" s="75"/>
      <c r="D3" s="75"/>
      <c r="E3" s="75"/>
      <c r="F3" s="75"/>
      <c r="G3" s="75"/>
      <c r="H3" s="75"/>
      <c r="I3" s="75"/>
      <c r="J3" s="75"/>
      <c r="K3" s="26" t="s">
        <v>33</v>
      </c>
    </row>
    <row r="4" spans="1:11">
      <c r="A4" s="358" t="s">
        <v>43</v>
      </c>
      <c r="B4" s="361" t="s">
        <v>395</v>
      </c>
      <c r="C4" s="364" t="s">
        <v>519</v>
      </c>
      <c r="D4" s="364"/>
      <c r="E4" s="364"/>
      <c r="F4" s="364"/>
      <c r="G4" s="364"/>
      <c r="H4" s="364"/>
      <c r="I4" s="364"/>
      <c r="J4" s="364"/>
      <c r="K4" s="365"/>
    </row>
    <row r="5" spans="1:11" ht="51">
      <c r="A5" s="359"/>
      <c r="B5" s="362"/>
      <c r="C5" s="33" t="s">
        <v>405</v>
      </c>
      <c r="D5" s="33" t="s">
        <v>406</v>
      </c>
      <c r="E5" s="33" t="s">
        <v>264</v>
      </c>
      <c r="F5" s="33" t="s">
        <v>399</v>
      </c>
      <c r="G5" s="33" t="s">
        <v>396</v>
      </c>
      <c r="H5" s="33" t="s">
        <v>397</v>
      </c>
      <c r="I5" s="33" t="s">
        <v>398</v>
      </c>
      <c r="J5" s="33" t="s">
        <v>400</v>
      </c>
      <c r="K5" s="366" t="s">
        <v>44</v>
      </c>
    </row>
    <row r="6" spans="1:11" ht="13.5" thickBot="1">
      <c r="A6" s="360"/>
      <c r="B6" s="363"/>
      <c r="C6" s="78" t="s">
        <v>236</v>
      </c>
      <c r="D6" s="78" t="s">
        <v>246</v>
      </c>
      <c r="E6" s="78" t="s">
        <v>265</v>
      </c>
      <c r="F6" s="78" t="s">
        <v>286</v>
      </c>
      <c r="G6" s="78" t="s">
        <v>308</v>
      </c>
      <c r="H6" s="78" t="s">
        <v>297</v>
      </c>
      <c r="I6" s="78" t="s">
        <v>310</v>
      </c>
      <c r="J6" s="78" t="s">
        <v>326</v>
      </c>
      <c r="K6" s="367"/>
    </row>
    <row r="7" spans="1:11" ht="24.95" customHeight="1">
      <c r="A7" s="147" t="s">
        <v>416</v>
      </c>
      <c r="B7" s="232" t="s">
        <v>417</v>
      </c>
      <c r="C7" s="59">
        <v>738</v>
      </c>
      <c r="D7" s="59">
        <v>200</v>
      </c>
      <c r="E7" s="59">
        <v>40</v>
      </c>
      <c r="F7" s="59">
        <v>0</v>
      </c>
      <c r="G7" s="59">
        <v>0</v>
      </c>
      <c r="H7" s="59">
        <v>0</v>
      </c>
      <c r="I7" s="59">
        <v>733</v>
      </c>
      <c r="J7" s="59">
        <v>0</v>
      </c>
      <c r="K7" s="48">
        <f t="shared" ref="K7:K30" si="0">SUM(C7:J7)</f>
        <v>1711</v>
      </c>
    </row>
    <row r="8" spans="1:11" ht="24.95" customHeight="1">
      <c r="A8" s="147" t="s">
        <v>427</v>
      </c>
      <c r="B8" s="232" t="s">
        <v>426</v>
      </c>
      <c r="C8" s="59">
        <v>0</v>
      </c>
      <c r="D8" s="59">
        <v>40058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48">
        <f t="shared" si="0"/>
        <v>40058</v>
      </c>
    </row>
    <row r="9" spans="1:11" ht="24.95" customHeight="1">
      <c r="A9" s="147" t="s">
        <v>505</v>
      </c>
      <c r="B9" s="232" t="s">
        <v>504</v>
      </c>
      <c r="C9" s="59">
        <v>37441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48">
        <f t="shared" si="0"/>
        <v>37441</v>
      </c>
    </row>
    <row r="10" spans="1:11" ht="24.95" customHeight="1">
      <c r="A10" s="147" t="s">
        <v>421</v>
      </c>
      <c r="B10" s="232" t="s">
        <v>422</v>
      </c>
      <c r="C10" s="59">
        <v>216278</v>
      </c>
      <c r="D10" s="59">
        <v>0</v>
      </c>
      <c r="E10" s="59">
        <v>0</v>
      </c>
      <c r="F10" s="59">
        <v>0</v>
      </c>
      <c r="G10" s="59">
        <v>30000</v>
      </c>
      <c r="H10" s="59">
        <v>0</v>
      </c>
      <c r="I10" s="59">
        <v>0</v>
      </c>
      <c r="J10" s="59">
        <v>0</v>
      </c>
      <c r="K10" s="48">
        <f t="shared" si="0"/>
        <v>246278</v>
      </c>
    </row>
    <row r="11" spans="1:11" ht="24.95" customHeight="1">
      <c r="A11" s="147" t="s">
        <v>541</v>
      </c>
      <c r="B11" s="232" t="s">
        <v>540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22608</v>
      </c>
      <c r="K11" s="48">
        <f t="shared" ref="K11" si="1">SUM(C11:J11)</f>
        <v>22608</v>
      </c>
    </row>
    <row r="12" spans="1:11" ht="24.95" customHeight="1">
      <c r="A12" s="147" t="s">
        <v>432</v>
      </c>
      <c r="B12" s="232" t="s">
        <v>431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24238</v>
      </c>
      <c r="J12" s="59">
        <v>0</v>
      </c>
      <c r="K12" s="48">
        <f t="shared" si="0"/>
        <v>24238</v>
      </c>
    </row>
    <row r="13" spans="1:11" ht="24.95" customHeight="1">
      <c r="A13" s="147" t="s">
        <v>424</v>
      </c>
      <c r="B13" s="232" t="s">
        <v>425</v>
      </c>
      <c r="C13" s="59">
        <v>9909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48">
        <f t="shared" si="0"/>
        <v>9909</v>
      </c>
    </row>
    <row r="14" spans="1:11" ht="24.95" customHeight="1">
      <c r="A14" s="147" t="s">
        <v>543</v>
      </c>
      <c r="B14" s="232" t="s">
        <v>542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8</v>
      </c>
      <c r="J14" s="59">
        <v>0</v>
      </c>
      <c r="K14" s="48">
        <f t="shared" ref="K14" si="2">SUM(C14:J14)</f>
        <v>8</v>
      </c>
    </row>
    <row r="15" spans="1:11" ht="24.95" customHeight="1">
      <c r="A15" s="147" t="s">
        <v>114</v>
      </c>
      <c r="B15" s="232" t="s">
        <v>428</v>
      </c>
      <c r="C15" s="59">
        <v>0</v>
      </c>
      <c r="D15" s="59">
        <v>0</v>
      </c>
      <c r="E15" s="59">
        <v>5146</v>
      </c>
      <c r="F15" s="59">
        <v>0</v>
      </c>
      <c r="G15" s="59">
        <v>0</v>
      </c>
      <c r="H15" s="59">
        <v>8640</v>
      </c>
      <c r="I15" s="59">
        <v>10057</v>
      </c>
      <c r="J15" s="59">
        <v>0</v>
      </c>
      <c r="K15" s="48">
        <f t="shared" si="0"/>
        <v>23843</v>
      </c>
    </row>
    <row r="16" spans="1:11" ht="24.95" customHeight="1">
      <c r="A16" s="148" t="s">
        <v>112</v>
      </c>
      <c r="B16" s="232" t="s">
        <v>423</v>
      </c>
      <c r="C16" s="59">
        <v>4575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48">
        <f t="shared" si="0"/>
        <v>4575</v>
      </c>
    </row>
    <row r="17" spans="1:11" ht="24.95" customHeight="1">
      <c r="A17" s="148" t="s">
        <v>545</v>
      </c>
      <c r="B17" s="232" t="s">
        <v>544</v>
      </c>
      <c r="C17" s="59">
        <v>2500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48">
        <f t="shared" ref="K17" si="3">SUM(C17:J17)</f>
        <v>2500</v>
      </c>
    </row>
    <row r="18" spans="1:11" ht="24.95" customHeight="1">
      <c r="A18" s="147" t="s">
        <v>429</v>
      </c>
      <c r="B18" s="232" t="s">
        <v>430</v>
      </c>
      <c r="C18" s="59">
        <v>0</v>
      </c>
      <c r="D18" s="59">
        <v>0</v>
      </c>
      <c r="E18" s="59">
        <v>1286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48">
        <f t="shared" si="0"/>
        <v>1286</v>
      </c>
    </row>
    <row r="19" spans="1:11" ht="24.95" customHeight="1">
      <c r="A19" s="147" t="s">
        <v>115</v>
      </c>
      <c r="B19" s="101">
        <v>107051</v>
      </c>
      <c r="C19" s="59">
        <v>0</v>
      </c>
      <c r="D19" s="59">
        <v>0</v>
      </c>
      <c r="E19" s="59">
        <v>676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48">
        <f t="shared" si="0"/>
        <v>676</v>
      </c>
    </row>
    <row r="20" spans="1:11" ht="24.95" customHeight="1" thickBot="1">
      <c r="A20" s="147" t="s">
        <v>113</v>
      </c>
      <c r="B20" s="101">
        <v>107054</v>
      </c>
      <c r="C20" s="59">
        <v>0</v>
      </c>
      <c r="D20" s="59">
        <v>0</v>
      </c>
      <c r="E20" s="59">
        <v>483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48">
        <f t="shared" si="0"/>
        <v>483</v>
      </c>
    </row>
    <row r="21" spans="1:11" ht="24.95" customHeight="1" thickBot="1">
      <c r="A21" s="217" t="s">
        <v>402</v>
      </c>
      <c r="B21" s="218"/>
      <c r="C21" s="219">
        <f>SUM(C7:C20)</f>
        <v>271441</v>
      </c>
      <c r="D21" s="219">
        <f t="shared" ref="D21:J21" si="4">SUM(D7:D20)</f>
        <v>40258</v>
      </c>
      <c r="E21" s="219">
        <f t="shared" si="4"/>
        <v>7631</v>
      </c>
      <c r="F21" s="219">
        <f t="shared" si="4"/>
        <v>0</v>
      </c>
      <c r="G21" s="219">
        <f t="shared" si="4"/>
        <v>30000</v>
      </c>
      <c r="H21" s="219">
        <f t="shared" si="4"/>
        <v>8640</v>
      </c>
      <c r="I21" s="219">
        <f t="shared" si="4"/>
        <v>35036</v>
      </c>
      <c r="J21" s="219">
        <f t="shared" si="4"/>
        <v>22608</v>
      </c>
      <c r="K21" s="220">
        <f t="shared" si="0"/>
        <v>415614</v>
      </c>
    </row>
    <row r="22" spans="1:11" ht="24.95" customHeight="1">
      <c r="A22" s="147" t="s">
        <v>416</v>
      </c>
      <c r="B22" s="232" t="s">
        <v>417</v>
      </c>
      <c r="C22" s="59">
        <v>0</v>
      </c>
      <c r="D22" s="59">
        <v>5</v>
      </c>
      <c r="E22" s="59">
        <v>281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48">
        <f t="shared" si="0"/>
        <v>286</v>
      </c>
    </row>
    <row r="23" spans="1:11" ht="24.95" customHeight="1">
      <c r="A23" s="147" t="s">
        <v>547</v>
      </c>
      <c r="B23" s="232" t="s">
        <v>546</v>
      </c>
      <c r="C23" s="59">
        <v>7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48">
        <f t="shared" si="0"/>
        <v>7</v>
      </c>
    </row>
    <row r="24" spans="1:11" ht="24.95" customHeight="1" thickBot="1">
      <c r="A24" s="147" t="s">
        <v>541</v>
      </c>
      <c r="B24" s="232" t="s">
        <v>540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1949</v>
      </c>
      <c r="K24" s="48">
        <f t="shared" si="0"/>
        <v>1949</v>
      </c>
    </row>
    <row r="25" spans="1:11" ht="24.95" customHeight="1" thickBot="1">
      <c r="A25" s="217" t="s">
        <v>401</v>
      </c>
      <c r="B25" s="218"/>
      <c r="C25" s="219">
        <f>SUM(C22:C24)</f>
        <v>7</v>
      </c>
      <c r="D25" s="219">
        <f t="shared" ref="D25:J25" si="5">SUM(D22:D24)</f>
        <v>5</v>
      </c>
      <c r="E25" s="219">
        <f t="shared" si="5"/>
        <v>281</v>
      </c>
      <c r="F25" s="219">
        <f t="shared" si="5"/>
        <v>0</v>
      </c>
      <c r="G25" s="219">
        <f t="shared" si="5"/>
        <v>0</v>
      </c>
      <c r="H25" s="219">
        <f t="shared" si="5"/>
        <v>0</v>
      </c>
      <c r="I25" s="219">
        <f t="shared" si="5"/>
        <v>0</v>
      </c>
      <c r="J25" s="219">
        <f t="shared" si="5"/>
        <v>1949</v>
      </c>
      <c r="K25" s="220">
        <f t="shared" si="0"/>
        <v>2242</v>
      </c>
    </row>
    <row r="26" spans="1:11" ht="24.95" customHeight="1">
      <c r="A26" s="300" t="s">
        <v>503</v>
      </c>
      <c r="B26" s="301" t="s">
        <v>502</v>
      </c>
      <c r="C26" s="302">
        <v>0</v>
      </c>
      <c r="D26" s="302">
        <v>0</v>
      </c>
      <c r="E26" s="302">
        <v>460</v>
      </c>
      <c r="F26" s="302">
        <v>0</v>
      </c>
      <c r="G26" s="302">
        <v>0</v>
      </c>
      <c r="H26" s="302">
        <v>0</v>
      </c>
      <c r="I26" s="302">
        <v>0</v>
      </c>
      <c r="J26" s="302">
        <v>0</v>
      </c>
      <c r="K26" s="303">
        <f>SUM(C26:J26)</f>
        <v>460</v>
      </c>
    </row>
    <row r="27" spans="1:11" ht="24.95" customHeight="1">
      <c r="A27" s="318" t="s">
        <v>117</v>
      </c>
      <c r="B27" s="319" t="s">
        <v>420</v>
      </c>
      <c r="C27" s="320">
        <v>0</v>
      </c>
      <c r="D27" s="320">
        <v>0</v>
      </c>
      <c r="E27" s="320">
        <v>3612</v>
      </c>
      <c r="F27" s="320">
        <v>0</v>
      </c>
      <c r="G27" s="320">
        <v>0</v>
      </c>
      <c r="H27" s="320">
        <v>0</v>
      </c>
      <c r="I27" s="320">
        <v>0</v>
      </c>
      <c r="J27" s="320">
        <v>0</v>
      </c>
      <c r="K27" s="321">
        <f t="shared" ref="K27:K28" si="6">SUM(C27:J27)</f>
        <v>3612</v>
      </c>
    </row>
    <row r="28" spans="1:11" ht="24.95" customHeight="1" thickBot="1">
      <c r="A28" s="238" t="s">
        <v>541</v>
      </c>
      <c r="B28" s="322" t="s">
        <v>540</v>
      </c>
      <c r="C28" s="239">
        <v>0</v>
      </c>
      <c r="D28" s="239">
        <v>0</v>
      </c>
      <c r="E28" s="239">
        <v>0</v>
      </c>
      <c r="F28" s="239">
        <v>0</v>
      </c>
      <c r="G28" s="239">
        <v>0</v>
      </c>
      <c r="H28" s="239">
        <v>0</v>
      </c>
      <c r="I28" s="239">
        <v>0</v>
      </c>
      <c r="J28" s="239">
        <v>2300</v>
      </c>
      <c r="K28" s="240">
        <f t="shared" si="6"/>
        <v>2300</v>
      </c>
    </row>
    <row r="29" spans="1:11" ht="24.95" customHeight="1" thickBot="1">
      <c r="A29" s="217" t="s">
        <v>404</v>
      </c>
      <c r="B29" s="218"/>
      <c r="C29" s="219">
        <f>SUM(C26:C28)</f>
        <v>0</v>
      </c>
      <c r="D29" s="219">
        <f t="shared" ref="D29:J29" si="7">SUM(D26:D28)</f>
        <v>0</v>
      </c>
      <c r="E29" s="219">
        <f t="shared" si="7"/>
        <v>4072</v>
      </c>
      <c r="F29" s="219">
        <f t="shared" si="7"/>
        <v>0</v>
      </c>
      <c r="G29" s="219">
        <f t="shared" si="7"/>
        <v>0</v>
      </c>
      <c r="H29" s="219">
        <f t="shared" si="7"/>
        <v>0</v>
      </c>
      <c r="I29" s="219">
        <f t="shared" si="7"/>
        <v>0</v>
      </c>
      <c r="J29" s="219">
        <f t="shared" si="7"/>
        <v>2300</v>
      </c>
      <c r="K29" s="220">
        <f t="shared" si="0"/>
        <v>6372</v>
      </c>
    </row>
    <row r="30" spans="1:11" ht="24.95" customHeight="1" thickBot="1">
      <c r="A30" s="34" t="s">
        <v>403</v>
      </c>
      <c r="B30" s="61"/>
      <c r="C30" s="23">
        <f t="shared" ref="C30:J30" si="8">C21+C25+C29</f>
        <v>271448</v>
      </c>
      <c r="D30" s="23">
        <f t="shared" si="8"/>
        <v>40263</v>
      </c>
      <c r="E30" s="23">
        <f t="shared" si="8"/>
        <v>11984</v>
      </c>
      <c r="F30" s="23">
        <f t="shared" si="8"/>
        <v>0</v>
      </c>
      <c r="G30" s="23">
        <f t="shared" si="8"/>
        <v>30000</v>
      </c>
      <c r="H30" s="23">
        <f t="shared" si="8"/>
        <v>8640</v>
      </c>
      <c r="I30" s="23">
        <f t="shared" si="8"/>
        <v>35036</v>
      </c>
      <c r="J30" s="23">
        <f t="shared" si="8"/>
        <v>26857</v>
      </c>
      <c r="K30" s="19">
        <f t="shared" si="0"/>
        <v>424228</v>
      </c>
    </row>
  </sheetData>
  <mergeCells count="6">
    <mergeCell ref="A1:K1"/>
    <mergeCell ref="A2:K2"/>
    <mergeCell ref="A4:A6"/>
    <mergeCell ref="B4:B6"/>
    <mergeCell ref="C4:K4"/>
    <mergeCell ref="K5:K6"/>
  </mergeCells>
  <phoneticPr fontId="11" type="noConversion"/>
  <printOptions horizontalCentered="1"/>
  <pageMargins left="0.19685039370078741" right="0.15748031496062992" top="0.6692913385826772" bottom="0.15748031496062992" header="0.27559055118110237" footer="0.15748031496062992"/>
  <pageSetup paperSize="9" orientation="portrait" r:id="rId1"/>
  <headerFooter alignWithMargins="0">
    <oddHeader>&amp;R&amp;"Times New Roman,Normál"2. melléklet a 1/2015. (II.10.) önkormányzati rendelethez</oddHeader>
  </headerFooter>
  <ignoredErrors>
    <ignoredError sqref="B7:B8 B18 B10 B12:B13 B15:B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E18" sqref="E18"/>
    </sheetView>
  </sheetViews>
  <sheetFormatPr defaultRowHeight="12.75"/>
  <cols>
    <col min="1" max="1" width="16.5703125" customWidth="1"/>
    <col min="2" max="2" width="6.85546875" customWidth="1"/>
    <col min="3" max="11" width="8.7109375" customWidth="1"/>
  </cols>
  <sheetData>
    <row r="1" spans="1:11" ht="15" customHeight="1">
      <c r="A1" s="346" t="s">
        <v>492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" customHeight="1">
      <c r="A2" s="346" t="s">
        <v>88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 ht="15" customHeight="1" thickBot="1">
      <c r="A3" s="177"/>
      <c r="B3" s="177"/>
      <c r="C3" s="75"/>
      <c r="D3" s="75"/>
      <c r="E3" s="75"/>
      <c r="F3" s="75"/>
      <c r="G3" s="75"/>
      <c r="H3" s="75"/>
      <c r="I3" s="75"/>
      <c r="J3" s="75"/>
      <c r="K3" s="26" t="s">
        <v>33</v>
      </c>
    </row>
    <row r="4" spans="1:11">
      <c r="A4" s="358" t="s">
        <v>43</v>
      </c>
      <c r="B4" s="361" t="s">
        <v>106</v>
      </c>
      <c r="C4" s="364" t="s">
        <v>519</v>
      </c>
      <c r="D4" s="364"/>
      <c r="E4" s="364"/>
      <c r="F4" s="364"/>
      <c r="G4" s="364"/>
      <c r="H4" s="364"/>
      <c r="I4" s="364"/>
      <c r="J4" s="364"/>
      <c r="K4" s="365"/>
    </row>
    <row r="5" spans="1:11" ht="51">
      <c r="A5" s="359"/>
      <c r="B5" s="362"/>
      <c r="C5" s="33" t="s">
        <v>405</v>
      </c>
      <c r="D5" s="33" t="s">
        <v>406</v>
      </c>
      <c r="E5" s="33" t="s">
        <v>264</v>
      </c>
      <c r="F5" s="33" t="s">
        <v>399</v>
      </c>
      <c r="G5" s="33" t="s">
        <v>396</v>
      </c>
      <c r="H5" s="33" t="s">
        <v>397</v>
      </c>
      <c r="I5" s="33" t="s">
        <v>398</v>
      </c>
      <c r="J5" s="33" t="s">
        <v>400</v>
      </c>
      <c r="K5" s="366" t="s">
        <v>44</v>
      </c>
    </row>
    <row r="6" spans="1:11" ht="13.5" thickBot="1">
      <c r="A6" s="360"/>
      <c r="B6" s="363"/>
      <c r="C6" s="78" t="s">
        <v>236</v>
      </c>
      <c r="D6" s="78" t="s">
        <v>246</v>
      </c>
      <c r="E6" s="78" t="s">
        <v>265</v>
      </c>
      <c r="F6" s="78" t="s">
        <v>286</v>
      </c>
      <c r="G6" s="78" t="s">
        <v>308</v>
      </c>
      <c r="H6" s="78" t="s">
        <v>297</v>
      </c>
      <c r="I6" s="78" t="s">
        <v>310</v>
      </c>
      <c r="J6" s="78" t="s">
        <v>326</v>
      </c>
      <c r="K6" s="367"/>
    </row>
    <row r="7" spans="1:11" ht="24.75" customHeight="1">
      <c r="A7" s="149" t="s">
        <v>116</v>
      </c>
      <c r="B7" s="101">
        <v>562913</v>
      </c>
      <c r="C7" s="59">
        <v>0</v>
      </c>
      <c r="D7" s="59">
        <v>0</v>
      </c>
      <c r="E7" s="59">
        <v>1286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48">
        <f t="shared" ref="K7:K19" si="0">SUM(C7:J7)</f>
        <v>1286</v>
      </c>
    </row>
    <row r="8" spans="1:11" ht="24.75" customHeight="1">
      <c r="A8" s="147" t="s">
        <v>433</v>
      </c>
      <c r="B8" s="101">
        <v>682001</v>
      </c>
      <c r="C8" s="59">
        <v>0</v>
      </c>
      <c r="D8" s="59">
        <v>0</v>
      </c>
      <c r="E8" s="59">
        <v>1906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48">
        <f t="shared" si="0"/>
        <v>1906</v>
      </c>
    </row>
    <row r="9" spans="1:11" ht="24.75" customHeight="1">
      <c r="A9" s="147" t="s">
        <v>122</v>
      </c>
      <c r="B9" s="101">
        <v>682002</v>
      </c>
      <c r="C9" s="59">
        <v>0</v>
      </c>
      <c r="D9" s="59">
        <v>0</v>
      </c>
      <c r="E9" s="59">
        <v>2188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48">
        <f t="shared" si="0"/>
        <v>2188</v>
      </c>
    </row>
    <row r="10" spans="1:11" ht="24.75" customHeight="1">
      <c r="A10" s="147" t="s">
        <v>115</v>
      </c>
      <c r="B10" s="101">
        <v>889921</v>
      </c>
      <c r="C10" s="59">
        <v>0</v>
      </c>
      <c r="D10" s="59">
        <v>0</v>
      </c>
      <c r="E10" s="59">
        <v>676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48">
        <f t="shared" si="0"/>
        <v>676</v>
      </c>
    </row>
    <row r="11" spans="1:11" ht="24.75" customHeight="1">
      <c r="A11" s="147" t="s">
        <v>113</v>
      </c>
      <c r="B11" s="101">
        <v>889924</v>
      </c>
      <c r="C11" s="59">
        <v>0</v>
      </c>
      <c r="D11" s="59">
        <v>0</v>
      </c>
      <c r="E11" s="59">
        <v>483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48">
        <f t="shared" ref="K11" si="1">SUM(C11:J11)</f>
        <v>483</v>
      </c>
    </row>
    <row r="12" spans="1:11" ht="24.75" customHeight="1" thickBot="1">
      <c r="A12" s="147" t="s">
        <v>434</v>
      </c>
      <c r="B12" s="101">
        <v>999000</v>
      </c>
      <c r="C12" s="59">
        <v>271441</v>
      </c>
      <c r="D12" s="59">
        <v>40258</v>
      </c>
      <c r="E12" s="59">
        <v>1092</v>
      </c>
      <c r="F12" s="59">
        <v>0</v>
      </c>
      <c r="G12" s="59">
        <v>30000</v>
      </c>
      <c r="H12" s="59">
        <v>8640</v>
      </c>
      <c r="I12" s="59">
        <v>35036</v>
      </c>
      <c r="J12" s="59">
        <v>22608</v>
      </c>
      <c r="K12" s="48">
        <f t="shared" si="0"/>
        <v>409075</v>
      </c>
    </row>
    <row r="13" spans="1:11" ht="24.75" customHeight="1" thickBot="1">
      <c r="A13" s="217" t="s">
        <v>442</v>
      </c>
      <c r="B13" s="218"/>
      <c r="C13" s="219">
        <f t="shared" ref="C13:J13" si="2">SUM(C7:C12)</f>
        <v>271441</v>
      </c>
      <c r="D13" s="219">
        <f t="shared" si="2"/>
        <v>40258</v>
      </c>
      <c r="E13" s="219">
        <f t="shared" si="2"/>
        <v>7631</v>
      </c>
      <c r="F13" s="219">
        <f t="shared" si="2"/>
        <v>0</v>
      </c>
      <c r="G13" s="219">
        <f t="shared" si="2"/>
        <v>30000</v>
      </c>
      <c r="H13" s="219">
        <f t="shared" si="2"/>
        <v>8640</v>
      </c>
      <c r="I13" s="219">
        <f t="shared" si="2"/>
        <v>35036</v>
      </c>
      <c r="J13" s="219">
        <f t="shared" si="2"/>
        <v>22608</v>
      </c>
      <c r="K13" s="220">
        <f t="shared" si="0"/>
        <v>415614</v>
      </c>
    </row>
    <row r="14" spans="1:11" ht="24.75" customHeight="1" thickBot="1">
      <c r="A14" s="147" t="s">
        <v>434</v>
      </c>
      <c r="B14" s="101">
        <v>999000</v>
      </c>
      <c r="C14" s="59">
        <v>0</v>
      </c>
      <c r="D14" s="59">
        <v>0</v>
      </c>
      <c r="E14" s="59">
        <v>2242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48">
        <f t="shared" si="0"/>
        <v>2242</v>
      </c>
    </row>
    <row r="15" spans="1:11" ht="24.75" customHeight="1" thickBot="1">
      <c r="A15" s="217" t="s">
        <v>401</v>
      </c>
      <c r="B15" s="218"/>
      <c r="C15" s="219">
        <f t="shared" ref="C15:J15" si="3">SUM(C14:C14)</f>
        <v>0</v>
      </c>
      <c r="D15" s="219">
        <f t="shared" si="3"/>
        <v>0</v>
      </c>
      <c r="E15" s="219">
        <f t="shared" si="3"/>
        <v>2242</v>
      </c>
      <c r="F15" s="219">
        <f t="shared" si="3"/>
        <v>0</v>
      </c>
      <c r="G15" s="219">
        <f t="shared" si="3"/>
        <v>0</v>
      </c>
      <c r="H15" s="219">
        <f t="shared" si="3"/>
        <v>0</v>
      </c>
      <c r="I15" s="219">
        <f t="shared" si="3"/>
        <v>0</v>
      </c>
      <c r="J15" s="219">
        <f t="shared" si="3"/>
        <v>0</v>
      </c>
      <c r="K15" s="220">
        <f t="shared" si="0"/>
        <v>2242</v>
      </c>
    </row>
    <row r="16" spans="1:11" ht="24.75" customHeight="1">
      <c r="A16" s="300" t="s">
        <v>117</v>
      </c>
      <c r="B16" s="307">
        <v>562912</v>
      </c>
      <c r="C16" s="302">
        <v>0</v>
      </c>
      <c r="D16" s="302">
        <v>0</v>
      </c>
      <c r="E16" s="302">
        <v>3612</v>
      </c>
      <c r="F16" s="302">
        <v>0</v>
      </c>
      <c r="G16" s="302">
        <v>0</v>
      </c>
      <c r="H16" s="302">
        <v>0</v>
      </c>
      <c r="I16" s="302">
        <v>0</v>
      </c>
      <c r="J16" s="302">
        <v>0</v>
      </c>
      <c r="K16" s="304">
        <f>SUM(C16:J16)</f>
        <v>3612</v>
      </c>
    </row>
    <row r="17" spans="1:11" ht="24.75" customHeight="1" thickBot="1">
      <c r="A17" s="305" t="s">
        <v>434</v>
      </c>
      <c r="B17" s="306">
        <v>999000</v>
      </c>
      <c r="C17" s="299">
        <v>0</v>
      </c>
      <c r="D17" s="299">
        <v>0</v>
      </c>
      <c r="E17" s="299">
        <v>2760</v>
      </c>
      <c r="F17" s="299">
        <v>0</v>
      </c>
      <c r="G17" s="299">
        <v>0</v>
      </c>
      <c r="H17" s="299">
        <v>0</v>
      </c>
      <c r="I17" s="299">
        <v>0</v>
      </c>
      <c r="J17" s="299">
        <v>0</v>
      </c>
      <c r="K17" s="308">
        <f t="shared" si="0"/>
        <v>2760</v>
      </c>
    </row>
    <row r="18" spans="1:11" ht="24.75" customHeight="1" thickBot="1">
      <c r="A18" s="217" t="s">
        <v>404</v>
      </c>
      <c r="B18" s="218"/>
      <c r="C18" s="219">
        <f>SUM(C16:C17)</f>
        <v>0</v>
      </c>
      <c r="D18" s="219">
        <f t="shared" ref="D18:J18" si="4">SUM(D16:D17)</f>
        <v>0</v>
      </c>
      <c r="E18" s="219">
        <f t="shared" si="4"/>
        <v>6372</v>
      </c>
      <c r="F18" s="219">
        <f t="shared" si="4"/>
        <v>0</v>
      </c>
      <c r="G18" s="219">
        <f t="shared" si="4"/>
        <v>0</v>
      </c>
      <c r="H18" s="219">
        <f t="shared" si="4"/>
        <v>0</v>
      </c>
      <c r="I18" s="219">
        <f t="shared" si="4"/>
        <v>0</v>
      </c>
      <c r="J18" s="219">
        <f t="shared" si="4"/>
        <v>0</v>
      </c>
      <c r="K18" s="220">
        <f t="shared" si="0"/>
        <v>6372</v>
      </c>
    </row>
    <row r="19" spans="1:11" ht="24.75" customHeight="1" thickBot="1">
      <c r="A19" s="34" t="s">
        <v>403</v>
      </c>
      <c r="B19" s="61"/>
      <c r="C19" s="23">
        <f t="shared" ref="C19:J19" si="5">C13+C15+C18</f>
        <v>271441</v>
      </c>
      <c r="D19" s="23">
        <f t="shared" si="5"/>
        <v>40258</v>
      </c>
      <c r="E19" s="23">
        <f t="shared" si="5"/>
        <v>16245</v>
      </c>
      <c r="F19" s="23">
        <f t="shared" si="5"/>
        <v>0</v>
      </c>
      <c r="G19" s="23">
        <f t="shared" si="5"/>
        <v>30000</v>
      </c>
      <c r="H19" s="23">
        <f t="shared" si="5"/>
        <v>8640</v>
      </c>
      <c r="I19" s="23">
        <f t="shared" si="5"/>
        <v>35036</v>
      </c>
      <c r="J19" s="23">
        <f t="shared" si="5"/>
        <v>22608</v>
      </c>
      <c r="K19" s="19">
        <f t="shared" si="0"/>
        <v>424228</v>
      </c>
    </row>
  </sheetData>
  <mergeCells count="6">
    <mergeCell ref="A1:K1"/>
    <mergeCell ref="A2:K2"/>
    <mergeCell ref="A4:A6"/>
    <mergeCell ref="B4:B6"/>
    <mergeCell ref="C4:K4"/>
    <mergeCell ref="K5:K6"/>
  </mergeCells>
  <printOptions horizontalCentered="1"/>
  <pageMargins left="0.15748031496062992" right="0.15748031496062992" top="0.6692913385826772" bottom="0.15748031496062992" header="0.27559055118110237" footer="0.15748031496062992"/>
  <pageSetup paperSize="9" orientation="portrait" r:id="rId1"/>
  <headerFooter alignWithMargins="0">
    <oddHeader>&amp;R&amp;"Times New Roman,Normál"3. melléklet a 1/2015. (II.10.)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topLeftCell="A19" workbookViewId="0">
      <selection activeCell="I60" sqref="I60"/>
    </sheetView>
  </sheetViews>
  <sheetFormatPr defaultRowHeight="12.75"/>
  <cols>
    <col min="1" max="1" width="3" customWidth="1"/>
    <col min="2" max="2" width="2.5703125" customWidth="1"/>
    <col min="3" max="3" width="2.7109375" customWidth="1"/>
    <col min="4" max="4" width="41.5703125" customWidth="1"/>
    <col min="5" max="5" width="8.42578125" customWidth="1"/>
    <col min="6" max="9" width="11" customWidth="1"/>
  </cols>
  <sheetData>
    <row r="1" spans="1:9">
      <c r="A1" s="346" t="s">
        <v>492</v>
      </c>
      <c r="B1" s="346"/>
      <c r="C1" s="346"/>
      <c r="D1" s="346"/>
      <c r="E1" s="346"/>
      <c r="F1" s="346"/>
      <c r="G1" s="346"/>
      <c r="H1" s="346"/>
      <c r="I1" s="346"/>
    </row>
    <row r="2" spans="1:9">
      <c r="A2" s="346" t="s">
        <v>14</v>
      </c>
      <c r="B2" s="346"/>
      <c r="C2" s="346"/>
      <c r="D2" s="346"/>
      <c r="E2" s="346"/>
      <c r="F2" s="346"/>
      <c r="G2" s="346"/>
      <c r="H2" s="346"/>
      <c r="I2" s="346"/>
    </row>
    <row r="3" spans="1:9" ht="13.5" thickBot="1">
      <c r="A3" s="3"/>
      <c r="B3" s="3"/>
      <c r="C3" s="16"/>
      <c r="D3" s="16"/>
      <c r="E3" s="38"/>
      <c r="F3" s="26"/>
      <c r="G3" s="26"/>
      <c r="H3" s="26"/>
      <c r="I3" s="26" t="s">
        <v>33</v>
      </c>
    </row>
    <row r="4" spans="1:9" ht="18" customHeight="1">
      <c r="A4" s="347" t="s">
        <v>43</v>
      </c>
      <c r="B4" s="348"/>
      <c r="C4" s="348"/>
      <c r="D4" s="348"/>
      <c r="E4" s="356" t="s">
        <v>137</v>
      </c>
      <c r="F4" s="354" t="s">
        <v>518</v>
      </c>
      <c r="G4" s="355"/>
      <c r="H4" s="355"/>
      <c r="I4" s="351" t="s">
        <v>44</v>
      </c>
    </row>
    <row r="5" spans="1:9" ht="26.25" customHeight="1" thickBot="1">
      <c r="A5" s="371"/>
      <c r="B5" s="372"/>
      <c r="C5" s="372"/>
      <c r="D5" s="372"/>
      <c r="E5" s="373"/>
      <c r="F5" s="74" t="s">
        <v>103</v>
      </c>
      <c r="G5" s="74" t="s">
        <v>133</v>
      </c>
      <c r="H5" s="145" t="s">
        <v>110</v>
      </c>
      <c r="I5" s="367"/>
    </row>
    <row r="6" spans="1:9" ht="14.45" customHeight="1">
      <c r="A6" s="377" t="s">
        <v>45</v>
      </c>
      <c r="B6" s="114" t="s">
        <v>23</v>
      </c>
      <c r="C6" s="115"/>
      <c r="D6" s="115"/>
      <c r="E6" s="115"/>
      <c r="F6" s="115"/>
      <c r="G6" s="115"/>
      <c r="H6" s="115"/>
      <c r="I6" s="116"/>
    </row>
    <row r="7" spans="1:9" ht="14.45" customHeight="1">
      <c r="A7" s="326"/>
      <c r="B7" s="342" t="s">
        <v>45</v>
      </c>
      <c r="C7" s="328" t="s">
        <v>96</v>
      </c>
      <c r="D7" s="328"/>
      <c r="E7" s="221" t="s">
        <v>136</v>
      </c>
      <c r="F7" s="211">
        <f>SUM(F8:F9)</f>
        <v>36566</v>
      </c>
      <c r="G7" s="211">
        <f>SUM(G8:G9)</f>
        <v>47434</v>
      </c>
      <c r="H7" s="211">
        <f>SUM(H8:H9)</f>
        <v>43576</v>
      </c>
      <c r="I7" s="212">
        <f t="shared" ref="I7:I14" si="0">SUM(F7:H7)</f>
        <v>127576</v>
      </c>
    </row>
    <row r="8" spans="1:9" ht="14.45" customHeight="1">
      <c r="A8" s="326"/>
      <c r="B8" s="342"/>
      <c r="C8" s="10" t="s">
        <v>45</v>
      </c>
      <c r="D8" s="8" t="s">
        <v>134</v>
      </c>
      <c r="E8" s="35" t="s">
        <v>135</v>
      </c>
      <c r="F8" s="5">
        <v>20615</v>
      </c>
      <c r="G8" s="5">
        <v>47434</v>
      </c>
      <c r="H8" s="5">
        <v>43576</v>
      </c>
      <c r="I8" s="105">
        <f t="shared" si="0"/>
        <v>111625</v>
      </c>
    </row>
    <row r="9" spans="1:9" ht="14.45" customHeight="1">
      <c r="A9" s="326"/>
      <c r="B9" s="342"/>
      <c r="C9" s="10" t="s">
        <v>46</v>
      </c>
      <c r="D9" s="170" t="s">
        <v>138</v>
      </c>
      <c r="E9" s="35" t="s">
        <v>139</v>
      </c>
      <c r="F9" s="5">
        <v>15951</v>
      </c>
      <c r="G9" s="5">
        <v>0</v>
      </c>
      <c r="H9" s="5">
        <v>0</v>
      </c>
      <c r="I9" s="105">
        <f t="shared" si="0"/>
        <v>15951</v>
      </c>
    </row>
    <row r="10" spans="1:9" ht="14.45" customHeight="1">
      <c r="A10" s="326"/>
      <c r="B10" s="173" t="s">
        <v>46</v>
      </c>
      <c r="C10" s="328" t="s">
        <v>382</v>
      </c>
      <c r="D10" s="328"/>
      <c r="E10" s="221" t="s">
        <v>140</v>
      </c>
      <c r="F10" s="211">
        <v>9044</v>
      </c>
      <c r="G10" s="211">
        <v>13100</v>
      </c>
      <c r="H10" s="211">
        <v>11984</v>
      </c>
      <c r="I10" s="212">
        <f t="shared" si="0"/>
        <v>34128</v>
      </c>
    </row>
    <row r="11" spans="1:9" ht="14.45" customHeight="1">
      <c r="A11" s="326"/>
      <c r="B11" s="342" t="s">
        <v>47</v>
      </c>
      <c r="C11" s="328" t="s">
        <v>40</v>
      </c>
      <c r="D11" s="328"/>
      <c r="E11" s="221" t="s">
        <v>141</v>
      </c>
      <c r="F11" s="211">
        <f>SUM(F12:F16)</f>
        <v>85845</v>
      </c>
      <c r="G11" s="211">
        <f>SUM(G12:G16)</f>
        <v>11380</v>
      </c>
      <c r="H11" s="211">
        <f>SUM(H12:H16)</f>
        <v>17517</v>
      </c>
      <c r="I11" s="212">
        <f t="shared" si="0"/>
        <v>114742</v>
      </c>
    </row>
    <row r="12" spans="1:9" ht="14.45" customHeight="1">
      <c r="A12" s="326"/>
      <c r="B12" s="342"/>
      <c r="C12" s="10" t="s">
        <v>45</v>
      </c>
      <c r="D12" s="8" t="s">
        <v>142</v>
      </c>
      <c r="E12" s="35" t="s">
        <v>143</v>
      </c>
      <c r="F12" s="5">
        <v>2174</v>
      </c>
      <c r="G12" s="5">
        <v>1986</v>
      </c>
      <c r="H12" s="5">
        <v>862</v>
      </c>
      <c r="I12" s="11">
        <f t="shared" si="0"/>
        <v>5022</v>
      </c>
    </row>
    <row r="13" spans="1:9" ht="14.45" customHeight="1">
      <c r="A13" s="326"/>
      <c r="B13" s="342"/>
      <c r="C13" s="10" t="s">
        <v>46</v>
      </c>
      <c r="D13" s="8" t="s">
        <v>145</v>
      </c>
      <c r="E13" s="35" t="s">
        <v>144</v>
      </c>
      <c r="F13" s="5">
        <v>640</v>
      </c>
      <c r="G13" s="5">
        <v>807</v>
      </c>
      <c r="H13" s="5">
        <v>145</v>
      </c>
      <c r="I13" s="11">
        <f t="shared" si="0"/>
        <v>1592</v>
      </c>
    </row>
    <row r="14" spans="1:9" ht="14.45" customHeight="1">
      <c r="A14" s="326"/>
      <c r="B14" s="342"/>
      <c r="C14" s="10" t="s">
        <v>47</v>
      </c>
      <c r="D14" s="8" t="s">
        <v>146</v>
      </c>
      <c r="E14" s="35" t="s">
        <v>147</v>
      </c>
      <c r="F14" s="5">
        <v>73858</v>
      </c>
      <c r="G14" s="5">
        <v>4912</v>
      </c>
      <c r="H14" s="5">
        <v>13018</v>
      </c>
      <c r="I14" s="11">
        <f t="shared" si="0"/>
        <v>91788</v>
      </c>
    </row>
    <row r="15" spans="1:9" ht="14.45" customHeight="1">
      <c r="A15" s="326"/>
      <c r="B15" s="173"/>
      <c r="C15" s="10" t="s">
        <v>86</v>
      </c>
      <c r="D15" s="8" t="s">
        <v>381</v>
      </c>
      <c r="E15" s="35" t="s">
        <v>148</v>
      </c>
      <c r="F15" s="5">
        <v>700</v>
      </c>
      <c r="G15" s="5">
        <v>1025</v>
      </c>
      <c r="H15" s="5">
        <v>50</v>
      </c>
      <c r="I15" s="11">
        <f t="shared" ref="I15:I25" si="1">SUM(F15:H15)</f>
        <v>1775</v>
      </c>
    </row>
    <row r="16" spans="1:9" ht="14.45" customHeight="1">
      <c r="A16" s="326"/>
      <c r="B16" s="173"/>
      <c r="C16" s="10" t="s">
        <v>87</v>
      </c>
      <c r="D16" s="8" t="s">
        <v>383</v>
      </c>
      <c r="E16" s="35" t="s">
        <v>149</v>
      </c>
      <c r="F16" s="5">
        <v>8473</v>
      </c>
      <c r="G16" s="5">
        <v>2650</v>
      </c>
      <c r="H16" s="5">
        <v>3442</v>
      </c>
      <c r="I16" s="11">
        <f t="shared" si="1"/>
        <v>14565</v>
      </c>
    </row>
    <row r="17" spans="1:9" ht="14.45" customHeight="1">
      <c r="A17" s="326"/>
      <c r="B17" s="22" t="s">
        <v>86</v>
      </c>
      <c r="C17" s="328" t="s">
        <v>107</v>
      </c>
      <c r="D17" s="328"/>
      <c r="E17" s="221" t="s">
        <v>150</v>
      </c>
      <c r="F17" s="211">
        <f>SUM(F18:F25)</f>
        <v>7890</v>
      </c>
      <c r="G17" s="211">
        <f t="shared" ref="G17:H17" si="2">SUM(G18:G25)</f>
        <v>3821</v>
      </c>
      <c r="H17" s="211">
        <f t="shared" si="2"/>
        <v>0</v>
      </c>
      <c r="I17" s="212">
        <f>SUM(F17:H17)</f>
        <v>11711</v>
      </c>
    </row>
    <row r="18" spans="1:9" ht="14.45" customHeight="1">
      <c r="A18" s="326"/>
      <c r="B18" s="175"/>
      <c r="C18" s="10" t="s">
        <v>45</v>
      </c>
      <c r="D18" s="8" t="s">
        <v>342</v>
      </c>
      <c r="E18" s="35" t="s">
        <v>334</v>
      </c>
      <c r="F18" s="5">
        <v>0</v>
      </c>
      <c r="G18" s="5">
        <v>0</v>
      </c>
      <c r="H18" s="5">
        <v>0</v>
      </c>
      <c r="I18" s="11">
        <f t="shared" si="1"/>
        <v>0</v>
      </c>
    </row>
    <row r="19" spans="1:9" ht="14.45" customHeight="1">
      <c r="A19" s="326"/>
      <c r="B19" s="175"/>
      <c r="C19" s="10" t="s">
        <v>46</v>
      </c>
      <c r="D19" s="8" t="s">
        <v>343</v>
      </c>
      <c r="E19" s="35" t="s">
        <v>335</v>
      </c>
      <c r="F19" s="5">
        <v>0</v>
      </c>
      <c r="G19" s="5">
        <v>0</v>
      </c>
      <c r="H19" s="5">
        <v>0</v>
      </c>
      <c r="I19" s="11">
        <f t="shared" si="1"/>
        <v>0</v>
      </c>
    </row>
    <row r="20" spans="1:9" ht="14.45" customHeight="1">
      <c r="A20" s="326"/>
      <c r="B20" s="175"/>
      <c r="C20" s="10" t="s">
        <v>47</v>
      </c>
      <c r="D20" s="8" t="s">
        <v>344</v>
      </c>
      <c r="E20" s="35" t="s">
        <v>336</v>
      </c>
      <c r="F20" s="5">
        <v>0</v>
      </c>
      <c r="G20" s="5">
        <v>0</v>
      </c>
      <c r="H20" s="5">
        <v>0</v>
      </c>
      <c r="I20" s="11">
        <f t="shared" si="1"/>
        <v>0</v>
      </c>
    </row>
    <row r="21" spans="1:9" ht="14.45" customHeight="1">
      <c r="A21" s="326"/>
      <c r="B21" s="175"/>
      <c r="C21" s="10" t="s">
        <v>86</v>
      </c>
      <c r="D21" s="8" t="s">
        <v>347</v>
      </c>
      <c r="E21" s="35" t="s">
        <v>337</v>
      </c>
      <c r="F21" s="5">
        <v>630</v>
      </c>
      <c r="G21" s="5">
        <v>0</v>
      </c>
      <c r="H21" s="5">
        <v>0</v>
      </c>
      <c r="I21" s="11">
        <f t="shared" si="1"/>
        <v>630</v>
      </c>
    </row>
    <row r="22" spans="1:9" ht="14.45" customHeight="1">
      <c r="A22" s="326"/>
      <c r="B22" s="175"/>
      <c r="C22" s="10" t="s">
        <v>87</v>
      </c>
      <c r="D22" s="8" t="s">
        <v>385</v>
      </c>
      <c r="E22" s="35" t="s">
        <v>338</v>
      </c>
      <c r="F22" s="5">
        <v>0</v>
      </c>
      <c r="G22" s="5">
        <v>1203</v>
      </c>
      <c r="H22" s="5">
        <v>0</v>
      </c>
      <c r="I22" s="11">
        <f t="shared" si="1"/>
        <v>1203</v>
      </c>
    </row>
    <row r="23" spans="1:9" ht="14.45" customHeight="1">
      <c r="A23" s="326"/>
      <c r="B23" s="175"/>
      <c r="C23" s="10" t="s">
        <v>51</v>
      </c>
      <c r="D23" s="8" t="s">
        <v>345</v>
      </c>
      <c r="E23" s="35" t="s">
        <v>339</v>
      </c>
      <c r="F23" s="5">
        <v>1500</v>
      </c>
      <c r="G23" s="5">
        <v>2365</v>
      </c>
      <c r="H23" s="5">
        <v>0</v>
      </c>
      <c r="I23" s="11">
        <f t="shared" si="1"/>
        <v>3865</v>
      </c>
    </row>
    <row r="24" spans="1:9" ht="14.45" customHeight="1">
      <c r="A24" s="326"/>
      <c r="B24" s="175"/>
      <c r="C24" s="10" t="s">
        <v>53</v>
      </c>
      <c r="D24" s="8" t="s">
        <v>384</v>
      </c>
      <c r="E24" s="35" t="s">
        <v>340</v>
      </c>
      <c r="F24" s="5">
        <v>480</v>
      </c>
      <c r="G24" s="5">
        <v>0</v>
      </c>
      <c r="H24" s="5">
        <v>0</v>
      </c>
      <c r="I24" s="11">
        <f t="shared" si="1"/>
        <v>480</v>
      </c>
    </row>
    <row r="25" spans="1:9" ht="14.45" customHeight="1">
      <c r="A25" s="326"/>
      <c r="B25" s="175"/>
      <c r="C25" s="10" t="s">
        <v>54</v>
      </c>
      <c r="D25" s="8" t="s">
        <v>346</v>
      </c>
      <c r="E25" s="35" t="s">
        <v>341</v>
      </c>
      <c r="F25" s="5">
        <v>5280</v>
      </c>
      <c r="G25" s="5">
        <v>253</v>
      </c>
      <c r="H25" s="5">
        <v>0</v>
      </c>
      <c r="I25" s="11">
        <f t="shared" si="1"/>
        <v>5533</v>
      </c>
    </row>
    <row r="26" spans="1:9" ht="14.45" customHeight="1">
      <c r="A26" s="326"/>
      <c r="B26" s="22" t="s">
        <v>87</v>
      </c>
      <c r="C26" s="328" t="s">
        <v>151</v>
      </c>
      <c r="D26" s="328"/>
      <c r="E26" s="221" t="s">
        <v>152</v>
      </c>
      <c r="F26" s="211">
        <v>24833</v>
      </c>
      <c r="G26" s="211">
        <v>0</v>
      </c>
      <c r="H26" s="211">
        <v>0</v>
      </c>
      <c r="I26" s="212">
        <f>SUM(F26:H26)</f>
        <v>24833</v>
      </c>
    </row>
    <row r="27" spans="1:9" ht="14.45" customHeight="1" thickBot="1">
      <c r="A27" s="327"/>
      <c r="B27" s="329" t="s">
        <v>19</v>
      </c>
      <c r="C27" s="330"/>
      <c r="D27" s="331"/>
      <c r="E27" s="41"/>
      <c r="F27" s="106">
        <f>F7+F10+F11+F17+F26</f>
        <v>164178</v>
      </c>
      <c r="G27" s="106">
        <f>G7+G10+G11+G17+G26</f>
        <v>75735</v>
      </c>
      <c r="H27" s="106">
        <f>H7+H10+H11+H17+H26</f>
        <v>73077</v>
      </c>
      <c r="I27" s="13">
        <f>SUM(F27:H27)</f>
        <v>312990</v>
      </c>
    </row>
    <row r="28" spans="1:9" ht="14.45" customHeight="1">
      <c r="A28" s="325" t="s">
        <v>46</v>
      </c>
      <c r="B28" s="333" t="s">
        <v>52</v>
      </c>
      <c r="C28" s="369"/>
      <c r="D28" s="369"/>
      <c r="E28" s="369"/>
      <c r="F28" s="369"/>
      <c r="G28" s="369"/>
      <c r="H28" s="369"/>
      <c r="I28" s="370"/>
    </row>
    <row r="29" spans="1:9" ht="14.45" customHeight="1">
      <c r="A29" s="326"/>
      <c r="B29" s="335" t="s">
        <v>45</v>
      </c>
      <c r="C29" s="328" t="s">
        <v>31</v>
      </c>
      <c r="D29" s="328"/>
      <c r="E29" s="221" t="s">
        <v>156</v>
      </c>
      <c r="F29" s="211">
        <f>SUM(F30:F36)</f>
        <v>11567</v>
      </c>
      <c r="G29" s="211">
        <f t="shared" ref="G29:H29" si="3">SUM(G30:G36)</f>
        <v>109</v>
      </c>
      <c r="H29" s="211">
        <f t="shared" si="3"/>
        <v>1055</v>
      </c>
      <c r="I29" s="212">
        <f>SUM(F29:H29)</f>
        <v>12731</v>
      </c>
    </row>
    <row r="30" spans="1:9" ht="14.45" customHeight="1">
      <c r="A30" s="326"/>
      <c r="B30" s="336"/>
      <c r="C30" s="10" t="s">
        <v>45</v>
      </c>
      <c r="D30" s="170" t="s">
        <v>378</v>
      </c>
      <c r="E30" s="35" t="s">
        <v>166</v>
      </c>
      <c r="F30" s="5">
        <v>7</v>
      </c>
      <c r="G30" s="5">
        <v>0</v>
      </c>
      <c r="H30" s="5">
        <v>6</v>
      </c>
      <c r="I30" s="11">
        <f t="shared" ref="I30:I41" si="4">SUM(F30:H30)</f>
        <v>13</v>
      </c>
    </row>
    <row r="31" spans="1:9" ht="14.45" customHeight="1">
      <c r="A31" s="326"/>
      <c r="B31" s="336"/>
      <c r="C31" s="10" t="s">
        <v>46</v>
      </c>
      <c r="D31" s="170" t="s">
        <v>330</v>
      </c>
      <c r="E31" s="35" t="s">
        <v>167</v>
      </c>
      <c r="F31" s="5">
        <v>0</v>
      </c>
      <c r="G31" s="5">
        <v>0</v>
      </c>
      <c r="H31" s="5">
        <v>0</v>
      </c>
      <c r="I31" s="11">
        <f t="shared" si="4"/>
        <v>0</v>
      </c>
    </row>
    <row r="32" spans="1:9" ht="14.45" customHeight="1">
      <c r="A32" s="326"/>
      <c r="B32" s="336"/>
      <c r="C32" s="10" t="s">
        <v>47</v>
      </c>
      <c r="D32" s="170" t="s">
        <v>377</v>
      </c>
      <c r="E32" s="35" t="s">
        <v>170</v>
      </c>
      <c r="F32" s="5">
        <v>5362</v>
      </c>
      <c r="G32" s="5">
        <v>0</v>
      </c>
      <c r="H32" s="5">
        <v>94</v>
      </c>
      <c r="I32" s="11">
        <f t="shared" si="4"/>
        <v>5456</v>
      </c>
    </row>
    <row r="33" spans="1:9" ht="14.45" customHeight="1">
      <c r="A33" s="326"/>
      <c r="B33" s="336"/>
      <c r="C33" s="10" t="s">
        <v>86</v>
      </c>
      <c r="D33" s="170" t="s">
        <v>379</v>
      </c>
      <c r="E33" s="35" t="s">
        <v>172</v>
      </c>
      <c r="F33" s="5">
        <v>4210</v>
      </c>
      <c r="G33" s="5">
        <v>109</v>
      </c>
      <c r="H33" s="5">
        <v>817</v>
      </c>
      <c r="I33" s="11">
        <f t="shared" si="4"/>
        <v>5136</v>
      </c>
    </row>
    <row r="34" spans="1:9" ht="14.45" customHeight="1">
      <c r="A34" s="326"/>
      <c r="B34" s="336"/>
      <c r="C34" s="10" t="s">
        <v>87</v>
      </c>
      <c r="D34" s="170" t="s">
        <v>173</v>
      </c>
      <c r="E34" s="35" t="s">
        <v>174</v>
      </c>
      <c r="F34" s="5">
        <v>0</v>
      </c>
      <c r="G34" s="5">
        <v>0</v>
      </c>
      <c r="H34" s="5">
        <v>0</v>
      </c>
      <c r="I34" s="11">
        <f t="shared" si="4"/>
        <v>0</v>
      </c>
    </row>
    <row r="35" spans="1:9" ht="14.45" customHeight="1">
      <c r="A35" s="326"/>
      <c r="B35" s="336"/>
      <c r="C35" s="10" t="s">
        <v>51</v>
      </c>
      <c r="D35" s="170" t="s">
        <v>380</v>
      </c>
      <c r="E35" s="35" t="s">
        <v>176</v>
      </c>
      <c r="F35" s="5">
        <v>0</v>
      </c>
      <c r="G35" s="5">
        <v>0</v>
      </c>
      <c r="H35" s="5">
        <v>0</v>
      </c>
      <c r="I35" s="11">
        <f t="shared" si="4"/>
        <v>0</v>
      </c>
    </row>
    <row r="36" spans="1:9" ht="14.45" customHeight="1">
      <c r="A36" s="326"/>
      <c r="B36" s="337"/>
      <c r="C36" s="10" t="s">
        <v>53</v>
      </c>
      <c r="D36" s="170" t="s">
        <v>331</v>
      </c>
      <c r="E36" s="35" t="s">
        <v>177</v>
      </c>
      <c r="F36" s="5">
        <v>1988</v>
      </c>
      <c r="G36" s="5">
        <v>0</v>
      </c>
      <c r="H36" s="5">
        <v>138</v>
      </c>
      <c r="I36" s="11">
        <f t="shared" si="4"/>
        <v>2126</v>
      </c>
    </row>
    <row r="37" spans="1:9" ht="14.45" customHeight="1">
      <c r="A37" s="326"/>
      <c r="B37" s="175" t="s">
        <v>46</v>
      </c>
      <c r="C37" s="328" t="s">
        <v>32</v>
      </c>
      <c r="D37" s="328"/>
      <c r="E37" s="221" t="s">
        <v>155</v>
      </c>
      <c r="F37" s="211">
        <f>SUM(F38:F41)</f>
        <v>80489</v>
      </c>
      <c r="G37" s="211">
        <f t="shared" ref="G37:H37" si="5">SUM(G38:G41)</f>
        <v>0</v>
      </c>
      <c r="H37" s="211">
        <f t="shared" si="5"/>
        <v>0</v>
      </c>
      <c r="I37" s="212">
        <f>SUM(F37:H37)</f>
        <v>80489</v>
      </c>
    </row>
    <row r="38" spans="1:9" ht="14.45" customHeight="1">
      <c r="A38" s="326"/>
      <c r="B38" s="175"/>
      <c r="C38" s="10" t="s">
        <v>45</v>
      </c>
      <c r="D38" s="170" t="s">
        <v>99</v>
      </c>
      <c r="E38" s="35" t="s">
        <v>179</v>
      </c>
      <c r="F38" s="5">
        <v>63429</v>
      </c>
      <c r="G38" s="5">
        <v>0</v>
      </c>
      <c r="H38" s="5">
        <v>0</v>
      </c>
      <c r="I38" s="11">
        <f t="shared" si="4"/>
        <v>63429</v>
      </c>
    </row>
    <row r="39" spans="1:9" ht="14.45" customHeight="1">
      <c r="A39" s="326"/>
      <c r="B39" s="175"/>
      <c r="C39" s="10" t="s">
        <v>46</v>
      </c>
      <c r="D39" s="170" t="s">
        <v>181</v>
      </c>
      <c r="E39" s="35" t="s">
        <v>183</v>
      </c>
      <c r="F39" s="5">
        <v>0</v>
      </c>
      <c r="G39" s="5">
        <v>0</v>
      </c>
      <c r="H39" s="5">
        <v>0</v>
      </c>
      <c r="I39" s="11">
        <f t="shared" si="4"/>
        <v>0</v>
      </c>
    </row>
    <row r="40" spans="1:9" ht="14.45" customHeight="1">
      <c r="A40" s="326"/>
      <c r="B40" s="175"/>
      <c r="C40" s="10" t="s">
        <v>47</v>
      </c>
      <c r="D40" s="170" t="s">
        <v>332</v>
      </c>
      <c r="E40" s="35" t="s">
        <v>184</v>
      </c>
      <c r="F40" s="5">
        <v>0</v>
      </c>
      <c r="G40" s="5">
        <v>0</v>
      </c>
      <c r="H40" s="5">
        <v>0</v>
      </c>
      <c r="I40" s="11">
        <f t="shared" si="4"/>
        <v>0</v>
      </c>
    </row>
    <row r="41" spans="1:9" ht="14.45" customHeight="1">
      <c r="A41" s="326"/>
      <c r="B41" s="175"/>
      <c r="C41" s="10" t="s">
        <v>86</v>
      </c>
      <c r="D41" s="170" t="s">
        <v>333</v>
      </c>
      <c r="E41" s="35" t="s">
        <v>185</v>
      </c>
      <c r="F41" s="5">
        <v>17060</v>
      </c>
      <c r="G41" s="5">
        <v>0</v>
      </c>
      <c r="H41" s="5">
        <v>0</v>
      </c>
      <c r="I41" s="11">
        <f t="shared" si="4"/>
        <v>17060</v>
      </c>
    </row>
    <row r="42" spans="1:9" ht="14.45" customHeight="1">
      <c r="A42" s="326"/>
      <c r="B42" s="175" t="s">
        <v>47</v>
      </c>
      <c r="C42" s="328" t="s">
        <v>153</v>
      </c>
      <c r="D42" s="328"/>
      <c r="E42" s="221" t="s">
        <v>154</v>
      </c>
      <c r="F42" s="211">
        <v>12609</v>
      </c>
      <c r="G42" s="211">
        <v>0</v>
      </c>
      <c r="H42" s="211">
        <v>0</v>
      </c>
      <c r="I42" s="212">
        <f>SUM(F42:H42)</f>
        <v>12609</v>
      </c>
    </row>
    <row r="43" spans="1:9" ht="14.45" customHeight="1" thickBot="1">
      <c r="A43" s="327"/>
      <c r="B43" s="368" t="s">
        <v>95</v>
      </c>
      <c r="C43" s="368"/>
      <c r="D43" s="368"/>
      <c r="E43" s="41"/>
      <c r="F43" s="106">
        <f>F29+F37+F42</f>
        <v>104665</v>
      </c>
      <c r="G43" s="106">
        <f t="shared" ref="G43:H43" si="6">G29+G37+G42</f>
        <v>109</v>
      </c>
      <c r="H43" s="106">
        <f t="shared" si="6"/>
        <v>1055</v>
      </c>
      <c r="I43" s="13">
        <f>SUM(F43:H43)</f>
        <v>105829</v>
      </c>
    </row>
    <row r="44" spans="1:9" ht="14.45" customHeight="1" thickBot="1">
      <c r="A44" s="213" t="s">
        <v>47</v>
      </c>
      <c r="B44" s="338" t="s">
        <v>160</v>
      </c>
      <c r="C44" s="339"/>
      <c r="D44" s="340"/>
      <c r="E44" s="214" t="s">
        <v>161</v>
      </c>
      <c r="F44" s="215">
        <f>F27+F43</f>
        <v>268843</v>
      </c>
      <c r="G44" s="215">
        <f t="shared" ref="G44:H44" si="7">G27+G43</f>
        <v>75844</v>
      </c>
      <c r="H44" s="215">
        <f t="shared" si="7"/>
        <v>74132</v>
      </c>
      <c r="I44" s="216">
        <f>SUM(F44:H44)</f>
        <v>418819</v>
      </c>
    </row>
    <row r="45" spans="1:9" ht="14.45" customHeight="1">
      <c r="A45" s="323" t="s">
        <v>86</v>
      </c>
      <c r="B45" s="333" t="s">
        <v>157</v>
      </c>
      <c r="C45" s="369"/>
      <c r="D45" s="369"/>
      <c r="E45" s="369"/>
      <c r="F45" s="369"/>
      <c r="G45" s="369"/>
      <c r="H45" s="369"/>
      <c r="I45" s="370"/>
    </row>
    <row r="46" spans="1:9" ht="14.45" customHeight="1">
      <c r="A46" s="324"/>
      <c r="B46" s="335" t="s">
        <v>45</v>
      </c>
      <c r="C46" s="328" t="s">
        <v>158</v>
      </c>
      <c r="D46" s="328"/>
      <c r="E46" s="221" t="s">
        <v>162</v>
      </c>
      <c r="F46" s="211">
        <f>SUM(F47:F55)</f>
        <v>5409</v>
      </c>
      <c r="G46" s="211">
        <f t="shared" ref="G46:H46" si="8">SUM(G47:G55)</f>
        <v>0</v>
      </c>
      <c r="H46" s="211">
        <f t="shared" si="8"/>
        <v>0</v>
      </c>
      <c r="I46" s="212">
        <f>SUM(F46:H46)</f>
        <v>5409</v>
      </c>
    </row>
    <row r="47" spans="1:9" ht="14.45" customHeight="1">
      <c r="A47" s="324"/>
      <c r="B47" s="336"/>
      <c r="C47" s="10" t="s">
        <v>45</v>
      </c>
      <c r="D47" s="170" t="s">
        <v>415</v>
      </c>
      <c r="E47" s="35" t="s">
        <v>327</v>
      </c>
      <c r="F47" s="5">
        <v>0</v>
      </c>
      <c r="G47" s="5">
        <v>0</v>
      </c>
      <c r="H47" s="5">
        <v>0</v>
      </c>
      <c r="I47" s="11">
        <f t="shared" ref="I47" si="9">SUM(F47:H47)</f>
        <v>0</v>
      </c>
    </row>
    <row r="48" spans="1:9" ht="14.45" customHeight="1">
      <c r="A48" s="324"/>
      <c r="B48" s="336"/>
      <c r="C48" s="10" t="s">
        <v>46</v>
      </c>
      <c r="D48" s="170" t="s">
        <v>329</v>
      </c>
      <c r="E48" s="35" t="s">
        <v>328</v>
      </c>
      <c r="F48" s="5">
        <v>0</v>
      </c>
      <c r="G48" s="5">
        <v>0</v>
      </c>
      <c r="H48" s="5">
        <v>0</v>
      </c>
      <c r="I48" s="11">
        <f t="shared" ref="I48" si="10">SUM(F48:H48)</f>
        <v>0</v>
      </c>
    </row>
    <row r="49" spans="1:9" ht="14.45" customHeight="1">
      <c r="A49" s="324"/>
      <c r="B49" s="336"/>
      <c r="C49" s="10" t="s">
        <v>47</v>
      </c>
      <c r="D49" s="170" t="s">
        <v>531</v>
      </c>
      <c r="E49" s="35" t="s">
        <v>524</v>
      </c>
      <c r="F49" s="5">
        <v>0</v>
      </c>
      <c r="G49" s="5">
        <v>0</v>
      </c>
      <c r="H49" s="5">
        <v>0</v>
      </c>
      <c r="I49" s="11">
        <f t="shared" ref="I49:I55" si="11">SUM(F49:H49)</f>
        <v>0</v>
      </c>
    </row>
    <row r="50" spans="1:9" ht="14.45" customHeight="1">
      <c r="A50" s="324"/>
      <c r="B50" s="336"/>
      <c r="C50" s="10" t="s">
        <v>86</v>
      </c>
      <c r="D50" s="170" t="s">
        <v>532</v>
      </c>
      <c r="E50" s="35" t="s">
        <v>525</v>
      </c>
      <c r="F50" s="5">
        <v>5409</v>
      </c>
      <c r="G50" s="5">
        <v>0</v>
      </c>
      <c r="H50" s="5">
        <v>0</v>
      </c>
      <c r="I50" s="11">
        <f t="shared" si="11"/>
        <v>5409</v>
      </c>
    </row>
    <row r="51" spans="1:9" ht="14.45" customHeight="1">
      <c r="A51" s="324"/>
      <c r="B51" s="336"/>
      <c r="C51" s="10" t="s">
        <v>87</v>
      </c>
      <c r="D51" s="170" t="s">
        <v>533</v>
      </c>
      <c r="E51" s="35" t="s">
        <v>526</v>
      </c>
      <c r="F51" s="5">
        <v>0</v>
      </c>
      <c r="G51" s="5">
        <v>0</v>
      </c>
      <c r="H51" s="5">
        <v>0</v>
      </c>
      <c r="I51" s="11">
        <f t="shared" si="11"/>
        <v>0</v>
      </c>
    </row>
    <row r="52" spans="1:9" ht="14.45" customHeight="1">
      <c r="A52" s="324"/>
      <c r="B52" s="336"/>
      <c r="C52" s="10" t="s">
        <v>51</v>
      </c>
      <c r="D52" s="170" t="s">
        <v>534</v>
      </c>
      <c r="E52" s="35" t="s">
        <v>527</v>
      </c>
      <c r="F52" s="5">
        <v>0</v>
      </c>
      <c r="G52" s="5">
        <v>0</v>
      </c>
      <c r="H52" s="5">
        <v>0</v>
      </c>
      <c r="I52" s="11">
        <f t="shared" si="11"/>
        <v>0</v>
      </c>
    </row>
    <row r="53" spans="1:9" ht="14.45" customHeight="1">
      <c r="A53" s="324"/>
      <c r="B53" s="336"/>
      <c r="C53" s="10" t="s">
        <v>53</v>
      </c>
      <c r="D53" s="170" t="s">
        <v>535</v>
      </c>
      <c r="E53" s="35" t="s">
        <v>528</v>
      </c>
      <c r="F53" s="5">
        <v>0</v>
      </c>
      <c r="G53" s="5">
        <v>0</v>
      </c>
      <c r="H53" s="5">
        <v>0</v>
      </c>
      <c r="I53" s="11">
        <f t="shared" si="11"/>
        <v>0</v>
      </c>
    </row>
    <row r="54" spans="1:9" ht="14.45" customHeight="1">
      <c r="A54" s="324"/>
      <c r="B54" s="336"/>
      <c r="C54" s="10" t="s">
        <v>54</v>
      </c>
      <c r="D54" s="170" t="s">
        <v>536</v>
      </c>
      <c r="E54" s="35" t="s">
        <v>529</v>
      </c>
      <c r="F54" s="5">
        <v>0</v>
      </c>
      <c r="G54" s="5">
        <v>0</v>
      </c>
      <c r="H54" s="5">
        <v>0</v>
      </c>
      <c r="I54" s="11">
        <f t="shared" si="11"/>
        <v>0</v>
      </c>
    </row>
    <row r="55" spans="1:9" ht="14.45" customHeight="1">
      <c r="A55" s="324"/>
      <c r="B55" s="336"/>
      <c r="C55" s="10" t="s">
        <v>55</v>
      </c>
      <c r="D55" s="170" t="s">
        <v>537</v>
      </c>
      <c r="E55" s="35" t="s">
        <v>530</v>
      </c>
      <c r="F55" s="5">
        <v>0</v>
      </c>
      <c r="G55" s="5">
        <v>0</v>
      </c>
      <c r="H55" s="5">
        <v>0</v>
      </c>
      <c r="I55" s="11">
        <f t="shared" si="11"/>
        <v>0</v>
      </c>
    </row>
    <row r="56" spans="1:9" ht="14.45" customHeight="1">
      <c r="A56" s="324"/>
      <c r="B56" s="175" t="s">
        <v>46</v>
      </c>
      <c r="C56" s="328" t="s">
        <v>159</v>
      </c>
      <c r="D56" s="328"/>
      <c r="E56" s="221" t="s">
        <v>163</v>
      </c>
      <c r="F56" s="211">
        <v>0</v>
      </c>
      <c r="G56" s="211">
        <v>0</v>
      </c>
      <c r="H56" s="211">
        <v>0</v>
      </c>
      <c r="I56" s="212">
        <f t="shared" ref="I56:I58" si="12">SUM(F56:H56)</f>
        <v>0</v>
      </c>
    </row>
    <row r="57" spans="1:9" ht="14.45" customHeight="1">
      <c r="A57" s="324"/>
      <c r="B57" s="317" t="s">
        <v>47</v>
      </c>
      <c r="C57" s="328" t="s">
        <v>376</v>
      </c>
      <c r="D57" s="328"/>
      <c r="E57" s="221" t="s">
        <v>164</v>
      </c>
      <c r="F57" s="211">
        <v>0</v>
      </c>
      <c r="G57" s="211">
        <v>0</v>
      </c>
      <c r="H57" s="211">
        <v>0</v>
      </c>
      <c r="I57" s="212">
        <f t="shared" ref="I57" si="13">SUM(F57:H57)</f>
        <v>0</v>
      </c>
    </row>
    <row r="58" spans="1:9" ht="14.45" customHeight="1" thickBot="1">
      <c r="A58" s="324"/>
      <c r="B58" s="317" t="s">
        <v>86</v>
      </c>
      <c r="C58" s="328" t="s">
        <v>522</v>
      </c>
      <c r="D58" s="328"/>
      <c r="E58" s="221" t="s">
        <v>523</v>
      </c>
      <c r="F58" s="211">
        <v>0</v>
      </c>
      <c r="G58" s="211">
        <v>0</v>
      </c>
      <c r="H58" s="211">
        <v>0</v>
      </c>
      <c r="I58" s="212">
        <f t="shared" si="12"/>
        <v>0</v>
      </c>
    </row>
    <row r="59" spans="1:9" ht="14.45" customHeight="1" thickBot="1">
      <c r="A59" s="213" t="s">
        <v>87</v>
      </c>
      <c r="B59" s="338" t="s">
        <v>157</v>
      </c>
      <c r="C59" s="339"/>
      <c r="D59" s="340"/>
      <c r="E59" s="214" t="s">
        <v>165</v>
      </c>
      <c r="F59" s="215">
        <f>F46+F56+F57+F58</f>
        <v>5409</v>
      </c>
      <c r="G59" s="215">
        <f t="shared" ref="G59:H59" si="14">G46+G56+G57+G58</f>
        <v>0</v>
      </c>
      <c r="H59" s="215">
        <f t="shared" si="14"/>
        <v>0</v>
      </c>
      <c r="I59" s="222">
        <f>SUM(F59:H59)</f>
        <v>5409</v>
      </c>
    </row>
    <row r="60" spans="1:9" ht="21" customHeight="1" thickBot="1">
      <c r="A60" s="28" t="s">
        <v>51</v>
      </c>
      <c r="B60" s="374" t="s">
        <v>28</v>
      </c>
      <c r="C60" s="375"/>
      <c r="D60" s="376"/>
      <c r="E60" s="56"/>
      <c r="F60" s="30">
        <f>F44+F59</f>
        <v>274252</v>
      </c>
      <c r="G60" s="30">
        <f>G44+G59</f>
        <v>75844</v>
      </c>
      <c r="H60" s="30">
        <f>H44+H59</f>
        <v>74132</v>
      </c>
      <c r="I60" s="15">
        <f>SUM(F60:H60)</f>
        <v>424228</v>
      </c>
    </row>
  </sheetData>
  <mergeCells count="32">
    <mergeCell ref="B60:D60"/>
    <mergeCell ref="F4:H4"/>
    <mergeCell ref="C56:D56"/>
    <mergeCell ref="B59:D59"/>
    <mergeCell ref="A28:A43"/>
    <mergeCell ref="B28:I28"/>
    <mergeCell ref="C29:D29"/>
    <mergeCell ref="C37:D37"/>
    <mergeCell ref="C42:D42"/>
    <mergeCell ref="C58:D58"/>
    <mergeCell ref="B44:D44"/>
    <mergeCell ref="A45:A58"/>
    <mergeCell ref="B46:B55"/>
    <mergeCell ref="B29:B36"/>
    <mergeCell ref="A6:A27"/>
    <mergeCell ref="B7:B9"/>
    <mergeCell ref="A1:I1"/>
    <mergeCell ref="A2:I2"/>
    <mergeCell ref="A4:D5"/>
    <mergeCell ref="E4:E5"/>
    <mergeCell ref="I4:I5"/>
    <mergeCell ref="C7:D7"/>
    <mergeCell ref="C10:D10"/>
    <mergeCell ref="B11:B14"/>
    <mergeCell ref="C11:D11"/>
    <mergeCell ref="C17:D17"/>
    <mergeCell ref="C57:D57"/>
    <mergeCell ref="C26:D26"/>
    <mergeCell ref="B27:D27"/>
    <mergeCell ref="B43:D43"/>
    <mergeCell ref="B45:I45"/>
    <mergeCell ref="C46:D46"/>
  </mergeCells>
  <phoneticPr fontId="11" type="noConversion"/>
  <printOptions horizontalCentered="1"/>
  <pageMargins left="0.15748031496062992" right="0.15748031496062992" top="0.47244094488188981" bottom="0.27559055118110237" header="0.19685039370078741" footer="0.19685039370078741"/>
  <pageSetup paperSize="9" scale="90" orientation="portrait" r:id="rId1"/>
  <headerFooter alignWithMargins="0">
    <oddHeader>&amp;R&amp;"Times New Roman,Normál"4. melléklet a 1/2015. (II.10.) önkormányzati rendelethez</oddHeader>
  </headerFooter>
  <ignoredErrors>
    <ignoredError sqref="F37:H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L45"/>
  <sheetViews>
    <sheetView zoomScaleNormal="100" workbookViewId="0">
      <pane ySplit="6" topLeftCell="A7" activePane="bottomLeft" state="frozen"/>
      <selection activeCell="L55" sqref="L55"/>
      <selection pane="bottomLeft" activeCell="P43" sqref="P43"/>
    </sheetView>
  </sheetViews>
  <sheetFormatPr defaultRowHeight="12.75"/>
  <cols>
    <col min="1" max="1" width="16.5703125" customWidth="1"/>
    <col min="2" max="2" width="7.140625" customWidth="1"/>
    <col min="3" max="12" width="8.7109375" customWidth="1"/>
  </cols>
  <sheetData>
    <row r="1" spans="1:12" ht="15" customHeight="1">
      <c r="A1" s="346" t="s">
        <v>492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2" ht="15" customHeight="1">
      <c r="A2" s="346" t="s">
        <v>89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2" ht="13.5" thickBot="1">
      <c r="A3" s="3"/>
      <c r="B3" s="3"/>
      <c r="C3" s="75"/>
      <c r="D3" s="75"/>
      <c r="E3" s="75"/>
      <c r="F3" s="75"/>
      <c r="G3" s="75"/>
      <c r="H3" s="75"/>
      <c r="I3" s="75"/>
      <c r="J3" s="75"/>
      <c r="K3" s="75"/>
      <c r="L3" s="26" t="s">
        <v>33</v>
      </c>
    </row>
    <row r="4" spans="1:12" ht="12.75" customHeight="1">
      <c r="A4" s="358" t="s">
        <v>43</v>
      </c>
      <c r="B4" s="361" t="s">
        <v>395</v>
      </c>
      <c r="C4" s="378" t="s">
        <v>519</v>
      </c>
      <c r="D4" s="379"/>
      <c r="E4" s="379"/>
      <c r="F4" s="379"/>
      <c r="G4" s="379"/>
      <c r="H4" s="379"/>
      <c r="I4" s="379"/>
      <c r="J4" s="379"/>
      <c r="K4" s="379"/>
      <c r="L4" s="380"/>
    </row>
    <row r="5" spans="1:12" ht="63.75">
      <c r="A5" s="359"/>
      <c r="B5" s="362"/>
      <c r="C5" s="33" t="s">
        <v>9</v>
      </c>
      <c r="D5" s="142" t="s">
        <v>30</v>
      </c>
      <c r="E5" s="33" t="s">
        <v>50</v>
      </c>
      <c r="F5" s="33" t="s">
        <v>29</v>
      </c>
      <c r="G5" s="33" t="s">
        <v>151</v>
      </c>
      <c r="H5" s="33" t="s">
        <v>437</v>
      </c>
      <c r="I5" s="33" t="s">
        <v>438</v>
      </c>
      <c r="J5" s="33" t="s">
        <v>436</v>
      </c>
      <c r="K5" s="33" t="s">
        <v>439</v>
      </c>
      <c r="L5" s="381" t="s">
        <v>44</v>
      </c>
    </row>
    <row r="6" spans="1:12" ht="13.5" thickBot="1">
      <c r="A6" s="360"/>
      <c r="B6" s="363"/>
      <c r="C6" s="103" t="s">
        <v>136</v>
      </c>
      <c r="D6" s="103" t="s">
        <v>140</v>
      </c>
      <c r="E6" s="103" t="s">
        <v>141</v>
      </c>
      <c r="F6" s="103" t="s">
        <v>150</v>
      </c>
      <c r="G6" s="103" t="s">
        <v>152</v>
      </c>
      <c r="H6" s="103" t="s">
        <v>156</v>
      </c>
      <c r="I6" s="103" t="s">
        <v>155</v>
      </c>
      <c r="J6" s="103" t="s">
        <v>154</v>
      </c>
      <c r="K6" s="103" t="s">
        <v>165</v>
      </c>
      <c r="L6" s="382"/>
    </row>
    <row r="7" spans="1:12" ht="24.75" customHeight="1">
      <c r="A7" s="233" t="s">
        <v>416</v>
      </c>
      <c r="B7" s="232" t="s">
        <v>417</v>
      </c>
      <c r="C7" s="29">
        <v>15353</v>
      </c>
      <c r="D7" s="29">
        <v>4102</v>
      </c>
      <c r="E7" s="29">
        <v>4210</v>
      </c>
      <c r="F7" s="29">
        <v>0</v>
      </c>
      <c r="G7" s="29">
        <v>658</v>
      </c>
      <c r="H7" s="29">
        <v>6277</v>
      </c>
      <c r="I7" s="29">
        <v>0</v>
      </c>
      <c r="J7" s="29">
        <v>0</v>
      </c>
      <c r="K7" s="60">
        <v>0</v>
      </c>
      <c r="L7" s="47">
        <f t="shared" ref="L7:L45" si="0">SUM(C7:K7)</f>
        <v>30600</v>
      </c>
    </row>
    <row r="8" spans="1:12" ht="24.75" customHeight="1">
      <c r="A8" s="147" t="s">
        <v>510</v>
      </c>
      <c r="B8" s="232" t="s">
        <v>509</v>
      </c>
      <c r="C8" s="5">
        <v>0</v>
      </c>
      <c r="D8" s="5">
        <v>0</v>
      </c>
      <c r="E8" s="168">
        <v>100</v>
      </c>
      <c r="F8" s="18">
        <v>0</v>
      </c>
      <c r="G8" s="5">
        <v>0</v>
      </c>
      <c r="H8" s="18">
        <v>0</v>
      </c>
      <c r="I8" s="18">
        <v>0</v>
      </c>
      <c r="J8" s="18">
        <v>0</v>
      </c>
      <c r="K8" s="18">
        <v>0</v>
      </c>
      <c r="L8" s="48">
        <f t="shared" si="0"/>
        <v>100</v>
      </c>
    </row>
    <row r="9" spans="1:12" ht="24.75" customHeight="1">
      <c r="A9" s="147" t="s">
        <v>560</v>
      </c>
      <c r="B9" s="232" t="s">
        <v>559</v>
      </c>
      <c r="C9" s="5">
        <v>0</v>
      </c>
      <c r="D9" s="5">
        <v>0</v>
      </c>
      <c r="E9" s="168">
        <v>0</v>
      </c>
      <c r="F9" s="18">
        <v>0</v>
      </c>
      <c r="G9" s="5">
        <v>0</v>
      </c>
      <c r="H9" s="18">
        <v>0</v>
      </c>
      <c r="I9" s="18">
        <v>0</v>
      </c>
      <c r="J9" s="18">
        <v>0</v>
      </c>
      <c r="K9" s="18">
        <v>5409</v>
      </c>
      <c r="L9" s="48">
        <f t="shared" ref="L9" si="1">SUM(C9:K9)</f>
        <v>5409</v>
      </c>
    </row>
    <row r="10" spans="1:12" ht="24.75" customHeight="1">
      <c r="A10" s="147" t="s">
        <v>451</v>
      </c>
      <c r="B10" s="232" t="s">
        <v>450</v>
      </c>
      <c r="C10" s="17">
        <v>0</v>
      </c>
      <c r="D10" s="17">
        <v>0</v>
      </c>
      <c r="E10" s="169">
        <v>0</v>
      </c>
      <c r="F10" s="17">
        <v>0</v>
      </c>
      <c r="G10" s="59">
        <v>77</v>
      </c>
      <c r="H10" s="17">
        <v>0</v>
      </c>
      <c r="I10" s="17">
        <v>0</v>
      </c>
      <c r="J10" s="17">
        <v>0</v>
      </c>
      <c r="K10" s="17">
        <v>0</v>
      </c>
      <c r="L10" s="48">
        <f t="shared" si="0"/>
        <v>77</v>
      </c>
    </row>
    <row r="11" spans="1:12" ht="24.75" customHeight="1">
      <c r="A11" s="147" t="s">
        <v>455</v>
      </c>
      <c r="B11" s="232" t="s">
        <v>452</v>
      </c>
      <c r="C11" s="17">
        <v>0</v>
      </c>
      <c r="D11" s="17">
        <v>0</v>
      </c>
      <c r="E11" s="169">
        <v>277</v>
      </c>
      <c r="F11" s="17">
        <v>0</v>
      </c>
      <c r="G11" s="59">
        <v>300</v>
      </c>
      <c r="H11" s="17">
        <v>0</v>
      </c>
      <c r="I11" s="17">
        <v>0</v>
      </c>
      <c r="J11" s="17">
        <v>0</v>
      </c>
      <c r="K11" s="17">
        <v>0</v>
      </c>
      <c r="L11" s="48">
        <f t="shared" si="0"/>
        <v>577</v>
      </c>
    </row>
    <row r="12" spans="1:12" ht="24.75" customHeight="1">
      <c r="A12" s="167" t="s">
        <v>449</v>
      </c>
      <c r="B12" s="232" t="s">
        <v>431</v>
      </c>
      <c r="C12" s="17">
        <v>0</v>
      </c>
      <c r="D12" s="17">
        <v>0</v>
      </c>
      <c r="E12" s="169">
        <v>0</v>
      </c>
      <c r="F12" s="17">
        <v>0</v>
      </c>
      <c r="G12" s="59">
        <v>4310</v>
      </c>
      <c r="H12" s="17">
        <v>0</v>
      </c>
      <c r="I12" s="17">
        <v>0</v>
      </c>
      <c r="J12" s="17">
        <v>12609</v>
      </c>
      <c r="K12" s="17">
        <v>0</v>
      </c>
      <c r="L12" s="48">
        <f t="shared" si="0"/>
        <v>16919</v>
      </c>
    </row>
    <row r="13" spans="1:12" ht="24.75" customHeight="1">
      <c r="A13" s="147" t="s">
        <v>424</v>
      </c>
      <c r="B13" s="232" t="s">
        <v>425</v>
      </c>
      <c r="C13" s="17">
        <v>8274</v>
      </c>
      <c r="D13" s="17">
        <v>1464</v>
      </c>
      <c r="E13" s="169">
        <v>150</v>
      </c>
      <c r="F13" s="17">
        <v>0</v>
      </c>
      <c r="G13" s="59">
        <v>0</v>
      </c>
      <c r="H13" s="17">
        <v>0</v>
      </c>
      <c r="I13" s="17">
        <v>0</v>
      </c>
      <c r="J13" s="17">
        <v>0</v>
      </c>
      <c r="K13" s="17">
        <v>0</v>
      </c>
      <c r="L13" s="48">
        <f t="shared" si="0"/>
        <v>9888</v>
      </c>
    </row>
    <row r="14" spans="1:12" ht="24.75" customHeight="1">
      <c r="A14" s="147" t="s">
        <v>419</v>
      </c>
      <c r="B14" s="232" t="s">
        <v>418</v>
      </c>
      <c r="C14" s="17">
        <v>0</v>
      </c>
      <c r="D14" s="17">
        <v>0</v>
      </c>
      <c r="E14" s="169">
        <v>15635</v>
      </c>
      <c r="F14" s="17">
        <v>0</v>
      </c>
      <c r="G14" s="59">
        <v>0</v>
      </c>
      <c r="H14" s="17">
        <v>0</v>
      </c>
      <c r="I14" s="17">
        <v>15349</v>
      </c>
      <c r="J14" s="17">
        <v>0</v>
      </c>
      <c r="K14" s="17">
        <v>0</v>
      </c>
      <c r="L14" s="48">
        <f t="shared" si="0"/>
        <v>30984</v>
      </c>
    </row>
    <row r="15" spans="1:12" ht="24.75" customHeight="1">
      <c r="A15" s="147" t="s">
        <v>41</v>
      </c>
      <c r="B15" s="232" t="s">
        <v>464</v>
      </c>
      <c r="C15" s="5">
        <v>0</v>
      </c>
      <c r="D15" s="5">
        <v>0</v>
      </c>
      <c r="E15" s="168">
        <v>4445</v>
      </c>
      <c r="F15" s="18">
        <v>0</v>
      </c>
      <c r="G15" s="5">
        <v>0</v>
      </c>
      <c r="H15" s="18">
        <v>0</v>
      </c>
      <c r="I15" s="18">
        <v>0</v>
      </c>
      <c r="J15" s="18">
        <v>0</v>
      </c>
      <c r="K15" s="18">
        <v>0</v>
      </c>
      <c r="L15" s="48">
        <f t="shared" si="0"/>
        <v>4445</v>
      </c>
    </row>
    <row r="16" spans="1:12" ht="24.75" customHeight="1">
      <c r="A16" s="147" t="s">
        <v>131</v>
      </c>
      <c r="B16" s="234" t="s">
        <v>463</v>
      </c>
      <c r="C16" s="17">
        <v>4106</v>
      </c>
      <c r="D16" s="17">
        <v>1109</v>
      </c>
      <c r="E16" s="169">
        <v>2540</v>
      </c>
      <c r="F16" s="17">
        <v>0</v>
      </c>
      <c r="G16" s="59">
        <v>0</v>
      </c>
      <c r="H16" s="17">
        <v>0</v>
      </c>
      <c r="I16" s="17">
        <v>0</v>
      </c>
      <c r="J16" s="17">
        <v>0</v>
      </c>
      <c r="K16" s="17">
        <v>0</v>
      </c>
      <c r="L16" s="48">
        <f t="shared" si="0"/>
        <v>7755</v>
      </c>
    </row>
    <row r="17" spans="1:12" ht="24.75" customHeight="1">
      <c r="A17" s="147" t="s">
        <v>465</v>
      </c>
      <c r="B17" s="234" t="s">
        <v>428</v>
      </c>
      <c r="C17" s="17">
        <v>0</v>
      </c>
      <c r="D17" s="17">
        <v>0</v>
      </c>
      <c r="E17" s="169">
        <v>9478</v>
      </c>
      <c r="F17" s="17">
        <v>0</v>
      </c>
      <c r="G17" s="59">
        <v>0</v>
      </c>
      <c r="H17" s="17">
        <v>5290</v>
      </c>
      <c r="I17" s="17">
        <v>65140</v>
      </c>
      <c r="J17" s="17">
        <v>0</v>
      </c>
      <c r="K17" s="17">
        <v>0</v>
      </c>
      <c r="L17" s="48">
        <f t="shared" si="0"/>
        <v>79908</v>
      </c>
    </row>
    <row r="18" spans="1:12" ht="24.75" customHeight="1">
      <c r="A18" s="147" t="s">
        <v>456</v>
      </c>
      <c r="B18" s="232" t="s">
        <v>457</v>
      </c>
      <c r="C18" s="5">
        <v>0</v>
      </c>
      <c r="D18" s="5">
        <v>0</v>
      </c>
      <c r="E18" s="168">
        <v>599</v>
      </c>
      <c r="F18" s="5">
        <v>0</v>
      </c>
      <c r="G18" s="5">
        <v>0</v>
      </c>
      <c r="H18" s="5">
        <v>0</v>
      </c>
      <c r="I18" s="5">
        <v>0</v>
      </c>
      <c r="J18" s="18">
        <v>0</v>
      </c>
      <c r="K18" s="18">
        <v>0</v>
      </c>
      <c r="L18" s="48">
        <f t="shared" si="0"/>
        <v>599</v>
      </c>
    </row>
    <row r="19" spans="1:12" ht="24.75" customHeight="1">
      <c r="A19" s="147" t="s">
        <v>111</v>
      </c>
      <c r="B19" s="232" t="s">
        <v>458</v>
      </c>
      <c r="C19" s="5">
        <v>0</v>
      </c>
      <c r="D19" s="5">
        <v>0</v>
      </c>
      <c r="E19" s="168">
        <v>0</v>
      </c>
      <c r="F19" s="5">
        <v>0</v>
      </c>
      <c r="G19" s="5">
        <v>2491</v>
      </c>
      <c r="H19" s="5">
        <v>0</v>
      </c>
      <c r="I19" s="5">
        <v>0</v>
      </c>
      <c r="J19" s="18">
        <v>0</v>
      </c>
      <c r="K19" s="18">
        <v>0</v>
      </c>
      <c r="L19" s="48">
        <f t="shared" si="0"/>
        <v>2491</v>
      </c>
    </row>
    <row r="20" spans="1:12" ht="24.75" customHeight="1">
      <c r="A20" s="147" t="s">
        <v>469</v>
      </c>
      <c r="B20" s="232" t="s">
        <v>470</v>
      </c>
      <c r="C20" s="5">
        <v>0</v>
      </c>
      <c r="D20" s="5">
        <v>0</v>
      </c>
      <c r="E20" s="168">
        <v>298</v>
      </c>
      <c r="F20" s="5">
        <v>0</v>
      </c>
      <c r="G20" s="5">
        <v>0</v>
      </c>
      <c r="H20" s="5">
        <v>0</v>
      </c>
      <c r="I20" s="5">
        <v>0</v>
      </c>
      <c r="J20" s="18">
        <v>0</v>
      </c>
      <c r="K20" s="18">
        <v>0</v>
      </c>
      <c r="L20" s="48">
        <f t="shared" si="0"/>
        <v>298</v>
      </c>
    </row>
    <row r="21" spans="1:12" ht="24.75" customHeight="1">
      <c r="A21" s="148" t="s">
        <v>112</v>
      </c>
      <c r="B21" s="232" t="s">
        <v>423</v>
      </c>
      <c r="C21" s="5">
        <v>3591</v>
      </c>
      <c r="D21" s="5">
        <v>973</v>
      </c>
      <c r="E21" s="168">
        <v>716</v>
      </c>
      <c r="F21" s="5">
        <v>0</v>
      </c>
      <c r="G21" s="5">
        <v>0</v>
      </c>
      <c r="H21" s="5">
        <v>0</v>
      </c>
      <c r="I21" s="5">
        <v>0</v>
      </c>
      <c r="J21" s="18">
        <v>0</v>
      </c>
      <c r="K21" s="18">
        <v>0</v>
      </c>
      <c r="L21" s="48">
        <f t="shared" si="0"/>
        <v>5280</v>
      </c>
    </row>
    <row r="22" spans="1:12" ht="24.75" customHeight="1">
      <c r="A22" s="148" t="s">
        <v>545</v>
      </c>
      <c r="B22" s="232" t="s">
        <v>544</v>
      </c>
      <c r="C22" s="5">
        <v>0</v>
      </c>
      <c r="D22" s="5">
        <v>0</v>
      </c>
      <c r="E22" s="168">
        <v>0</v>
      </c>
      <c r="F22" s="5">
        <v>0</v>
      </c>
      <c r="G22" s="5">
        <v>3500</v>
      </c>
      <c r="H22" s="5">
        <v>0</v>
      </c>
      <c r="I22" s="5">
        <v>0</v>
      </c>
      <c r="J22" s="18">
        <v>0</v>
      </c>
      <c r="K22" s="18">
        <v>0</v>
      </c>
      <c r="L22" s="48">
        <f t="shared" ref="L22" si="2">SUM(C22:K22)</f>
        <v>3500</v>
      </c>
    </row>
    <row r="23" spans="1:12" ht="24.75" customHeight="1">
      <c r="A23" s="147" t="s">
        <v>453</v>
      </c>
      <c r="B23" s="232" t="s">
        <v>454</v>
      </c>
      <c r="C23" s="5">
        <v>0</v>
      </c>
      <c r="D23" s="5">
        <v>0</v>
      </c>
      <c r="E23" s="168">
        <v>0</v>
      </c>
      <c r="F23" s="18">
        <v>0</v>
      </c>
      <c r="G23" s="5">
        <v>1000</v>
      </c>
      <c r="H23" s="18">
        <v>0</v>
      </c>
      <c r="I23" s="18">
        <v>0</v>
      </c>
      <c r="J23" s="18">
        <v>0</v>
      </c>
      <c r="K23" s="18">
        <v>0</v>
      </c>
      <c r="L23" s="48">
        <f t="shared" si="0"/>
        <v>1000</v>
      </c>
    </row>
    <row r="24" spans="1:12" ht="24.75" customHeight="1">
      <c r="A24" s="147" t="s">
        <v>460</v>
      </c>
      <c r="B24" s="232" t="s">
        <v>459</v>
      </c>
      <c r="C24" s="5">
        <v>1930</v>
      </c>
      <c r="D24" s="5">
        <v>521</v>
      </c>
      <c r="E24" s="168">
        <v>245</v>
      </c>
      <c r="F24" s="18">
        <v>0</v>
      </c>
      <c r="G24" s="5">
        <v>0</v>
      </c>
      <c r="H24" s="18">
        <v>0</v>
      </c>
      <c r="I24" s="18">
        <v>0</v>
      </c>
      <c r="J24" s="18">
        <v>0</v>
      </c>
      <c r="K24" s="18">
        <v>0</v>
      </c>
      <c r="L24" s="48">
        <f t="shared" si="0"/>
        <v>2696</v>
      </c>
    </row>
    <row r="25" spans="1:12" ht="24.75" customHeight="1">
      <c r="A25" s="147" t="s">
        <v>462</v>
      </c>
      <c r="B25" s="232" t="s">
        <v>461</v>
      </c>
      <c r="C25" s="5">
        <v>0</v>
      </c>
      <c r="D25" s="5">
        <v>0</v>
      </c>
      <c r="E25" s="168">
        <v>2680</v>
      </c>
      <c r="F25" s="18">
        <v>0</v>
      </c>
      <c r="G25" s="5">
        <v>0</v>
      </c>
      <c r="H25" s="18">
        <v>0</v>
      </c>
      <c r="I25" s="18">
        <v>0</v>
      </c>
      <c r="J25" s="18">
        <v>0</v>
      </c>
      <c r="K25" s="18">
        <v>0</v>
      </c>
      <c r="L25" s="48">
        <f t="shared" si="0"/>
        <v>2680</v>
      </c>
    </row>
    <row r="26" spans="1:12" ht="24.75" customHeight="1">
      <c r="A26" s="147" t="s">
        <v>508</v>
      </c>
      <c r="B26" s="232" t="s">
        <v>504</v>
      </c>
      <c r="C26" s="18">
        <v>3240</v>
      </c>
      <c r="D26" s="18">
        <v>875</v>
      </c>
      <c r="E26" s="168">
        <v>33326</v>
      </c>
      <c r="F26" s="18">
        <v>0</v>
      </c>
      <c r="G26" s="5">
        <v>0</v>
      </c>
      <c r="H26" s="18">
        <v>0</v>
      </c>
      <c r="I26" s="18">
        <v>0</v>
      </c>
      <c r="J26" s="18">
        <v>0</v>
      </c>
      <c r="K26" s="18">
        <v>0</v>
      </c>
      <c r="L26" s="48">
        <f t="shared" ref="L26" si="3">SUM(C26:K26)</f>
        <v>37441</v>
      </c>
    </row>
    <row r="27" spans="1:12" ht="24.75" customHeight="1">
      <c r="A27" s="147" t="s">
        <v>429</v>
      </c>
      <c r="B27" s="232" t="s">
        <v>430</v>
      </c>
      <c r="C27" s="18">
        <v>0</v>
      </c>
      <c r="D27" s="18">
        <v>0</v>
      </c>
      <c r="E27" s="168">
        <v>10091</v>
      </c>
      <c r="F27" s="18">
        <v>0</v>
      </c>
      <c r="G27" s="5">
        <v>0</v>
      </c>
      <c r="H27" s="18">
        <v>0</v>
      </c>
      <c r="I27" s="18">
        <v>0</v>
      </c>
      <c r="J27" s="18">
        <v>0</v>
      </c>
      <c r="K27" s="18">
        <v>0</v>
      </c>
      <c r="L27" s="48">
        <f t="shared" si="0"/>
        <v>10091</v>
      </c>
    </row>
    <row r="28" spans="1:12" ht="24.75" customHeight="1">
      <c r="A28" s="147" t="s">
        <v>447</v>
      </c>
      <c r="B28" s="99">
        <v>101150</v>
      </c>
      <c r="C28" s="5">
        <v>0</v>
      </c>
      <c r="D28" s="5">
        <v>0</v>
      </c>
      <c r="E28" s="5">
        <v>0</v>
      </c>
      <c r="F28" s="5">
        <v>630</v>
      </c>
      <c r="G28" s="5">
        <v>0</v>
      </c>
      <c r="H28" s="5">
        <v>0</v>
      </c>
      <c r="I28" s="5">
        <v>0</v>
      </c>
      <c r="J28" s="18">
        <v>0</v>
      </c>
      <c r="K28" s="18">
        <v>0</v>
      </c>
      <c r="L28" s="48">
        <f t="shared" si="0"/>
        <v>630</v>
      </c>
    </row>
    <row r="29" spans="1:12" ht="24.75" customHeight="1">
      <c r="A29" s="147" t="s">
        <v>467</v>
      </c>
      <c r="B29" s="99">
        <v>104042</v>
      </c>
      <c r="C29" s="5">
        <v>0</v>
      </c>
      <c r="D29" s="5">
        <v>0</v>
      </c>
      <c r="E29" s="168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8">
        <f t="shared" si="0"/>
        <v>0</v>
      </c>
    </row>
    <row r="30" spans="1:12" ht="24.75" customHeight="1">
      <c r="A30" s="147" t="s">
        <v>549</v>
      </c>
      <c r="B30" s="99">
        <v>106020</v>
      </c>
      <c r="C30" s="5">
        <v>0</v>
      </c>
      <c r="D30" s="5">
        <v>0</v>
      </c>
      <c r="E30" s="168">
        <v>0</v>
      </c>
      <c r="F30" s="5">
        <v>1500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48">
        <f t="shared" ref="L30" si="4">SUM(C30:K30)</f>
        <v>1500</v>
      </c>
    </row>
    <row r="31" spans="1:12" ht="24.75" customHeight="1">
      <c r="A31" s="148" t="s">
        <v>115</v>
      </c>
      <c r="B31" s="101">
        <v>107051</v>
      </c>
      <c r="C31" s="5">
        <v>0</v>
      </c>
      <c r="D31" s="5">
        <v>0</v>
      </c>
      <c r="E31" s="168">
        <v>1055</v>
      </c>
      <c r="F31" s="5">
        <v>0</v>
      </c>
      <c r="G31" s="5">
        <v>0</v>
      </c>
      <c r="H31" s="5">
        <v>0</v>
      </c>
      <c r="I31" s="5">
        <v>0</v>
      </c>
      <c r="J31" s="18">
        <v>0</v>
      </c>
      <c r="K31" s="18">
        <v>0</v>
      </c>
      <c r="L31" s="48">
        <f t="shared" si="0"/>
        <v>1055</v>
      </c>
    </row>
    <row r="32" spans="1:12" ht="24.75" customHeight="1">
      <c r="A32" s="148" t="s">
        <v>113</v>
      </c>
      <c r="B32" s="101">
        <v>107054</v>
      </c>
      <c r="C32" s="5">
        <v>0</v>
      </c>
      <c r="D32" s="5">
        <v>0</v>
      </c>
      <c r="E32" s="168">
        <v>0</v>
      </c>
      <c r="F32" s="5">
        <v>0</v>
      </c>
      <c r="G32" s="5">
        <v>3035</v>
      </c>
      <c r="H32" s="5">
        <v>0</v>
      </c>
      <c r="I32" s="5">
        <v>0</v>
      </c>
      <c r="J32" s="18">
        <v>0</v>
      </c>
      <c r="K32" s="18">
        <v>0</v>
      </c>
      <c r="L32" s="48">
        <f t="shared" si="0"/>
        <v>3035</v>
      </c>
    </row>
    <row r="33" spans="1:12" ht="24.75" customHeight="1">
      <c r="A33" s="148" t="s">
        <v>466</v>
      </c>
      <c r="B33" s="101">
        <v>107060</v>
      </c>
      <c r="C33" s="18">
        <v>72</v>
      </c>
      <c r="D33" s="18">
        <v>0</v>
      </c>
      <c r="E33" s="18">
        <v>0</v>
      </c>
      <c r="F33" s="18">
        <v>5760</v>
      </c>
      <c r="G33" s="5">
        <v>0</v>
      </c>
      <c r="H33" s="18">
        <v>0</v>
      </c>
      <c r="I33" s="18">
        <v>0</v>
      </c>
      <c r="J33" s="18">
        <v>0</v>
      </c>
      <c r="K33" s="18">
        <v>0</v>
      </c>
      <c r="L33" s="48">
        <f t="shared" si="0"/>
        <v>5832</v>
      </c>
    </row>
    <row r="34" spans="1:12" ht="24.75" customHeight="1" thickBot="1">
      <c r="A34" s="147" t="s">
        <v>125</v>
      </c>
      <c r="B34" s="101">
        <v>900070</v>
      </c>
      <c r="C34" s="18">
        <v>0</v>
      </c>
      <c r="D34" s="18">
        <v>0</v>
      </c>
      <c r="E34" s="18">
        <v>0</v>
      </c>
      <c r="F34" s="18">
        <v>0</v>
      </c>
      <c r="G34" s="5">
        <v>9462</v>
      </c>
      <c r="H34" s="18">
        <v>0</v>
      </c>
      <c r="I34" s="18">
        <v>0</v>
      </c>
      <c r="J34" s="18">
        <v>0</v>
      </c>
      <c r="K34" s="18">
        <v>0</v>
      </c>
      <c r="L34" s="48">
        <f t="shared" si="0"/>
        <v>9462</v>
      </c>
    </row>
    <row r="35" spans="1:12" ht="24.75" customHeight="1" thickBot="1">
      <c r="A35" s="235" t="s">
        <v>440</v>
      </c>
      <c r="B35" s="218"/>
      <c r="C35" s="219">
        <f t="shared" ref="C35:K35" si="5">SUM(C7:C34)</f>
        <v>36566</v>
      </c>
      <c r="D35" s="219">
        <f t="shared" si="5"/>
        <v>9044</v>
      </c>
      <c r="E35" s="219">
        <f t="shared" si="5"/>
        <v>85845</v>
      </c>
      <c r="F35" s="219">
        <f t="shared" si="5"/>
        <v>7890</v>
      </c>
      <c r="G35" s="219">
        <f t="shared" si="5"/>
        <v>24833</v>
      </c>
      <c r="H35" s="219">
        <f t="shared" si="5"/>
        <v>11567</v>
      </c>
      <c r="I35" s="219">
        <f t="shared" si="5"/>
        <v>80489</v>
      </c>
      <c r="J35" s="219">
        <f t="shared" si="5"/>
        <v>12609</v>
      </c>
      <c r="K35" s="219">
        <f t="shared" si="5"/>
        <v>5409</v>
      </c>
      <c r="L35" s="220">
        <f t="shared" si="0"/>
        <v>274252</v>
      </c>
    </row>
    <row r="36" spans="1:12" ht="24.75" customHeight="1">
      <c r="A36" s="233" t="s">
        <v>416</v>
      </c>
      <c r="B36" s="232" t="s">
        <v>417</v>
      </c>
      <c r="C36" s="59">
        <v>47434</v>
      </c>
      <c r="D36" s="59">
        <v>13100</v>
      </c>
      <c r="E36" s="59">
        <v>11380</v>
      </c>
      <c r="F36" s="59">
        <v>0</v>
      </c>
      <c r="G36" s="59">
        <v>0</v>
      </c>
      <c r="H36" s="59">
        <v>109</v>
      </c>
      <c r="I36" s="59">
        <v>0</v>
      </c>
      <c r="J36" s="59">
        <v>0</v>
      </c>
      <c r="K36" s="59">
        <v>0</v>
      </c>
      <c r="L36" s="48">
        <f t="shared" si="0"/>
        <v>72023</v>
      </c>
    </row>
    <row r="37" spans="1:12" ht="24.75" customHeight="1">
      <c r="A37" s="233" t="s">
        <v>446</v>
      </c>
      <c r="B37" s="99">
        <v>104051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48">
        <f t="shared" si="0"/>
        <v>0</v>
      </c>
    </row>
    <row r="38" spans="1:12" ht="24.75" customHeight="1">
      <c r="A38" s="147" t="s">
        <v>444</v>
      </c>
      <c r="B38" s="99">
        <v>105010</v>
      </c>
      <c r="C38" s="59">
        <v>0</v>
      </c>
      <c r="D38" s="59">
        <v>0</v>
      </c>
      <c r="E38" s="59">
        <v>0</v>
      </c>
      <c r="F38" s="59">
        <v>1456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48">
        <f t="shared" si="0"/>
        <v>1456</v>
      </c>
    </row>
    <row r="39" spans="1:12" ht="24.75" customHeight="1" thickBot="1">
      <c r="A39" s="147" t="s">
        <v>445</v>
      </c>
      <c r="B39" s="99">
        <v>106020</v>
      </c>
      <c r="C39" s="59">
        <v>0</v>
      </c>
      <c r="D39" s="59">
        <v>0</v>
      </c>
      <c r="E39" s="59">
        <v>0</v>
      </c>
      <c r="F39" s="59">
        <v>2365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48">
        <f t="shared" si="0"/>
        <v>2365</v>
      </c>
    </row>
    <row r="40" spans="1:12" ht="24.75" customHeight="1" thickBot="1">
      <c r="A40" s="235" t="s">
        <v>441</v>
      </c>
      <c r="B40" s="218"/>
      <c r="C40" s="219">
        <f t="shared" ref="C40:K40" si="6">SUM(C36:C39)</f>
        <v>47434</v>
      </c>
      <c r="D40" s="219">
        <f t="shared" si="6"/>
        <v>13100</v>
      </c>
      <c r="E40" s="219">
        <f t="shared" si="6"/>
        <v>11380</v>
      </c>
      <c r="F40" s="219">
        <f t="shared" si="6"/>
        <v>3821</v>
      </c>
      <c r="G40" s="219">
        <f t="shared" si="6"/>
        <v>0</v>
      </c>
      <c r="H40" s="219">
        <f t="shared" si="6"/>
        <v>109</v>
      </c>
      <c r="I40" s="219">
        <f t="shared" si="6"/>
        <v>0</v>
      </c>
      <c r="J40" s="219">
        <f t="shared" si="6"/>
        <v>0</v>
      </c>
      <c r="K40" s="219">
        <f t="shared" si="6"/>
        <v>0</v>
      </c>
      <c r="L40" s="220">
        <f t="shared" si="0"/>
        <v>75844</v>
      </c>
    </row>
    <row r="41" spans="1:12" ht="24.75" customHeight="1">
      <c r="A41" s="147" t="s">
        <v>129</v>
      </c>
      <c r="B41" s="232" t="s">
        <v>443</v>
      </c>
      <c r="C41" s="59">
        <v>43576</v>
      </c>
      <c r="D41" s="59">
        <v>11984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48">
        <f t="shared" si="0"/>
        <v>55560</v>
      </c>
    </row>
    <row r="42" spans="1:12" ht="24.75" customHeight="1">
      <c r="A42" s="147" t="s">
        <v>503</v>
      </c>
      <c r="B42" s="232" t="s">
        <v>511</v>
      </c>
      <c r="C42" s="309">
        <v>0</v>
      </c>
      <c r="D42" s="309">
        <v>0</v>
      </c>
      <c r="E42" s="309">
        <v>6865</v>
      </c>
      <c r="F42" s="309">
        <v>0</v>
      </c>
      <c r="G42" s="309">
        <v>0</v>
      </c>
      <c r="H42" s="309">
        <v>1055</v>
      </c>
      <c r="I42" s="309">
        <v>0</v>
      </c>
      <c r="J42" s="309">
        <v>0</v>
      </c>
      <c r="K42" s="309">
        <v>0</v>
      </c>
      <c r="L42" s="48">
        <f t="shared" si="0"/>
        <v>7920</v>
      </c>
    </row>
    <row r="43" spans="1:12" ht="24.75" customHeight="1" thickBot="1">
      <c r="A43" s="147" t="s">
        <v>448</v>
      </c>
      <c r="B43" s="232" t="s">
        <v>420</v>
      </c>
      <c r="C43" s="59">
        <v>0</v>
      </c>
      <c r="D43" s="59">
        <v>0</v>
      </c>
      <c r="E43" s="59">
        <v>10652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48">
        <f t="shared" si="0"/>
        <v>10652</v>
      </c>
    </row>
    <row r="44" spans="1:12" ht="24.75" customHeight="1" thickBot="1">
      <c r="A44" s="217" t="s">
        <v>124</v>
      </c>
      <c r="B44" s="218"/>
      <c r="C44" s="219">
        <f t="shared" ref="C44:K44" si="7">SUM(C41:C43)</f>
        <v>43576</v>
      </c>
      <c r="D44" s="219">
        <f t="shared" si="7"/>
        <v>11984</v>
      </c>
      <c r="E44" s="219">
        <f t="shared" si="7"/>
        <v>17517</v>
      </c>
      <c r="F44" s="219">
        <f t="shared" si="7"/>
        <v>0</v>
      </c>
      <c r="G44" s="219">
        <f t="shared" si="7"/>
        <v>0</v>
      </c>
      <c r="H44" s="219">
        <f t="shared" si="7"/>
        <v>1055</v>
      </c>
      <c r="I44" s="219">
        <f t="shared" si="7"/>
        <v>0</v>
      </c>
      <c r="J44" s="219">
        <f t="shared" si="7"/>
        <v>0</v>
      </c>
      <c r="K44" s="219">
        <f t="shared" si="7"/>
        <v>0</v>
      </c>
      <c r="L44" s="220">
        <f t="shared" si="0"/>
        <v>74132</v>
      </c>
    </row>
    <row r="45" spans="1:12" ht="24.75" customHeight="1" thickBot="1">
      <c r="A45" s="34" t="s">
        <v>0</v>
      </c>
      <c r="B45" s="61"/>
      <c r="C45" s="23">
        <f t="shared" ref="C45:K45" si="8">C35+C40+C44</f>
        <v>127576</v>
      </c>
      <c r="D45" s="23">
        <f t="shared" si="8"/>
        <v>34128</v>
      </c>
      <c r="E45" s="23">
        <f t="shared" si="8"/>
        <v>114742</v>
      </c>
      <c r="F45" s="23">
        <f t="shared" si="8"/>
        <v>11711</v>
      </c>
      <c r="G45" s="23">
        <f t="shared" si="8"/>
        <v>24833</v>
      </c>
      <c r="H45" s="23">
        <f t="shared" si="8"/>
        <v>12731</v>
      </c>
      <c r="I45" s="23">
        <f t="shared" si="8"/>
        <v>80489</v>
      </c>
      <c r="J45" s="23">
        <f t="shared" si="8"/>
        <v>12609</v>
      </c>
      <c r="K45" s="23">
        <f t="shared" si="8"/>
        <v>5409</v>
      </c>
      <c r="L45" s="19">
        <f t="shared" si="0"/>
        <v>424228</v>
      </c>
    </row>
  </sheetData>
  <mergeCells count="6">
    <mergeCell ref="A1:L1"/>
    <mergeCell ref="A2:L2"/>
    <mergeCell ref="A4:A6"/>
    <mergeCell ref="B4:B6"/>
    <mergeCell ref="C4:L4"/>
    <mergeCell ref="L5:L6"/>
  </mergeCells>
  <phoneticPr fontId="11" type="noConversion"/>
  <printOptions horizontalCentered="1"/>
  <pageMargins left="0.15748031496062992" right="0.15748031496062992" top="0.74803149606299213" bottom="0.51181102362204722" header="0.23622047244094491" footer="0.31496062992125984"/>
  <pageSetup paperSize="9" scale="90" orientation="portrait" r:id="rId1"/>
  <headerFooter alignWithMargins="0">
    <oddHeader>&amp;R&amp;"Times New Roman,Normál"5. melléklet a 1/2015. (II.10.) önkormányzati rendelethez</oddHeader>
  </headerFooter>
  <rowBreaks count="1" manualBreakCount="1"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20"/>
  <sheetViews>
    <sheetView zoomScaleNormal="100" workbookViewId="0">
      <pane ySplit="6" topLeftCell="A7" activePane="bottomLeft" state="frozen"/>
      <selection activeCell="L55" sqref="L55"/>
      <selection pane="bottomLeft" activeCell="G14" sqref="G14"/>
    </sheetView>
  </sheetViews>
  <sheetFormatPr defaultRowHeight="12.75"/>
  <cols>
    <col min="1" max="1" width="16.5703125" customWidth="1"/>
    <col min="2" max="2" width="7.140625" customWidth="1"/>
    <col min="3" max="12" width="8.7109375" customWidth="1"/>
  </cols>
  <sheetData>
    <row r="1" spans="1:12" ht="15" customHeight="1">
      <c r="A1" s="346" t="s">
        <v>492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2" ht="15" customHeight="1">
      <c r="A2" s="346" t="s">
        <v>89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2" ht="13.5" thickBot="1">
      <c r="A3" s="177"/>
      <c r="B3" s="177"/>
      <c r="C3" s="75"/>
      <c r="D3" s="75"/>
      <c r="E3" s="75"/>
      <c r="F3" s="75"/>
      <c r="G3" s="75"/>
      <c r="H3" s="75"/>
      <c r="I3" s="75"/>
      <c r="J3" s="75"/>
      <c r="K3" s="75"/>
      <c r="L3" s="26" t="s">
        <v>33</v>
      </c>
    </row>
    <row r="4" spans="1:12">
      <c r="A4" s="358" t="s">
        <v>43</v>
      </c>
      <c r="B4" s="361" t="s">
        <v>106</v>
      </c>
      <c r="C4" s="378" t="s">
        <v>519</v>
      </c>
      <c r="D4" s="379"/>
      <c r="E4" s="379"/>
      <c r="F4" s="379"/>
      <c r="G4" s="379"/>
      <c r="H4" s="379"/>
      <c r="I4" s="379"/>
      <c r="J4" s="379"/>
      <c r="K4" s="379"/>
      <c r="L4" s="380"/>
    </row>
    <row r="5" spans="1:12" ht="63.75">
      <c r="A5" s="359"/>
      <c r="B5" s="362"/>
      <c r="C5" s="33" t="s">
        <v>9</v>
      </c>
      <c r="D5" s="142" t="s">
        <v>30</v>
      </c>
      <c r="E5" s="33" t="s">
        <v>50</v>
      </c>
      <c r="F5" s="33" t="s">
        <v>29</v>
      </c>
      <c r="G5" s="33" t="s">
        <v>151</v>
      </c>
      <c r="H5" s="33" t="s">
        <v>437</v>
      </c>
      <c r="I5" s="33" t="s">
        <v>438</v>
      </c>
      <c r="J5" s="33" t="s">
        <v>436</v>
      </c>
      <c r="K5" s="33" t="s">
        <v>439</v>
      </c>
      <c r="L5" s="381" t="s">
        <v>44</v>
      </c>
    </row>
    <row r="6" spans="1:12">
      <c r="A6" s="359"/>
      <c r="B6" s="362"/>
      <c r="C6" s="103" t="s">
        <v>136</v>
      </c>
      <c r="D6" s="103" t="s">
        <v>140</v>
      </c>
      <c r="E6" s="103" t="s">
        <v>141</v>
      </c>
      <c r="F6" s="103" t="s">
        <v>150</v>
      </c>
      <c r="G6" s="103" t="s">
        <v>152</v>
      </c>
      <c r="H6" s="103" t="s">
        <v>156</v>
      </c>
      <c r="I6" s="103" t="s">
        <v>155</v>
      </c>
      <c r="J6" s="103" t="s">
        <v>154</v>
      </c>
      <c r="K6" s="103" t="s">
        <v>165</v>
      </c>
      <c r="L6" s="382"/>
    </row>
    <row r="7" spans="1:12" ht="24.75" customHeight="1">
      <c r="A7" s="149" t="s">
        <v>116</v>
      </c>
      <c r="B7" s="101">
        <v>562913</v>
      </c>
      <c r="C7" s="17">
        <v>0</v>
      </c>
      <c r="D7" s="17">
        <v>0</v>
      </c>
      <c r="E7" s="169">
        <v>10091</v>
      </c>
      <c r="F7" s="169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48">
        <f t="shared" ref="L7:L20" si="0">SUM(C7:K7)</f>
        <v>10091</v>
      </c>
    </row>
    <row r="8" spans="1:12" ht="24.75" customHeight="1">
      <c r="A8" s="147" t="s">
        <v>131</v>
      </c>
      <c r="B8" s="101">
        <v>813000</v>
      </c>
      <c r="C8" s="5">
        <v>4106</v>
      </c>
      <c r="D8" s="5">
        <v>540</v>
      </c>
      <c r="E8" s="168">
        <v>2540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48">
        <f t="shared" si="0"/>
        <v>7186</v>
      </c>
    </row>
    <row r="9" spans="1:12" ht="24.75" customHeight="1">
      <c r="A9" s="147" t="s">
        <v>469</v>
      </c>
      <c r="B9" s="100">
        <v>869031</v>
      </c>
      <c r="C9" s="18">
        <v>0</v>
      </c>
      <c r="D9" s="18">
        <v>0</v>
      </c>
      <c r="E9" s="18">
        <v>298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8">
        <f t="shared" si="0"/>
        <v>298</v>
      </c>
    </row>
    <row r="10" spans="1:12" ht="24.75" customHeight="1">
      <c r="A10" s="149" t="s">
        <v>113</v>
      </c>
      <c r="B10" s="101">
        <v>889924</v>
      </c>
      <c r="C10" s="18">
        <v>0</v>
      </c>
      <c r="D10" s="18">
        <v>0</v>
      </c>
      <c r="E10" s="18">
        <v>0</v>
      </c>
      <c r="F10" s="18">
        <v>0</v>
      </c>
      <c r="G10" s="18">
        <v>3035</v>
      </c>
      <c r="H10" s="18">
        <v>0</v>
      </c>
      <c r="I10" s="18">
        <v>0</v>
      </c>
      <c r="J10" s="18">
        <v>0</v>
      </c>
      <c r="K10" s="18">
        <v>0</v>
      </c>
      <c r="L10" s="48">
        <f t="shared" si="0"/>
        <v>3035</v>
      </c>
    </row>
    <row r="11" spans="1:12" ht="24.75" customHeight="1">
      <c r="A11" s="149" t="s">
        <v>115</v>
      </c>
      <c r="B11" s="101">
        <v>889921</v>
      </c>
      <c r="C11" s="18">
        <v>0</v>
      </c>
      <c r="D11" s="18">
        <v>0</v>
      </c>
      <c r="E11" s="18">
        <v>1055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8">
        <f t="shared" si="0"/>
        <v>1055</v>
      </c>
    </row>
    <row r="12" spans="1:12" ht="24.75" customHeight="1">
      <c r="A12" s="148" t="s">
        <v>468</v>
      </c>
      <c r="B12" s="101">
        <v>910501</v>
      </c>
      <c r="C12" s="18">
        <v>0</v>
      </c>
      <c r="D12" s="18">
        <v>0</v>
      </c>
      <c r="E12" s="18">
        <v>2680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8">
        <f t="shared" si="0"/>
        <v>2680</v>
      </c>
    </row>
    <row r="13" spans="1:12" ht="24.75" customHeight="1" thickBot="1">
      <c r="A13" s="147" t="s">
        <v>434</v>
      </c>
      <c r="B13" s="100">
        <v>999000</v>
      </c>
      <c r="C13" s="18">
        <v>32460</v>
      </c>
      <c r="D13" s="18">
        <v>8504</v>
      </c>
      <c r="E13" s="18">
        <v>69181</v>
      </c>
      <c r="F13" s="18">
        <v>6990</v>
      </c>
      <c r="G13" s="18">
        <v>21798</v>
      </c>
      <c r="H13" s="18">
        <v>11567</v>
      </c>
      <c r="I13" s="18">
        <v>80489</v>
      </c>
      <c r="J13" s="18">
        <v>12609</v>
      </c>
      <c r="K13" s="18">
        <v>5409</v>
      </c>
      <c r="L13" s="48">
        <f t="shared" si="0"/>
        <v>249007</v>
      </c>
    </row>
    <row r="14" spans="1:12" ht="24.75" customHeight="1" thickBot="1">
      <c r="A14" s="217" t="s">
        <v>123</v>
      </c>
      <c r="B14" s="218"/>
      <c r="C14" s="219">
        <f t="shared" ref="C14:K14" si="1">SUM(C7:C13)</f>
        <v>36566</v>
      </c>
      <c r="D14" s="219">
        <f t="shared" si="1"/>
        <v>9044</v>
      </c>
      <c r="E14" s="219">
        <f t="shared" si="1"/>
        <v>85845</v>
      </c>
      <c r="F14" s="219">
        <v>7890</v>
      </c>
      <c r="G14" s="219">
        <f t="shared" si="1"/>
        <v>24833</v>
      </c>
      <c r="H14" s="219">
        <f t="shared" si="1"/>
        <v>11567</v>
      </c>
      <c r="I14" s="219">
        <f t="shared" si="1"/>
        <v>80489</v>
      </c>
      <c r="J14" s="219">
        <f t="shared" si="1"/>
        <v>12609</v>
      </c>
      <c r="K14" s="219">
        <f t="shared" si="1"/>
        <v>5409</v>
      </c>
      <c r="L14" s="220">
        <f t="shared" si="0"/>
        <v>274252</v>
      </c>
    </row>
    <row r="15" spans="1:12" ht="24.75" customHeight="1" thickBot="1">
      <c r="A15" s="147" t="s">
        <v>434</v>
      </c>
      <c r="B15" s="100">
        <v>999000</v>
      </c>
      <c r="C15" s="59">
        <v>47434</v>
      </c>
      <c r="D15" s="59">
        <v>13100</v>
      </c>
      <c r="E15" s="59">
        <v>11380</v>
      </c>
      <c r="F15" s="59">
        <v>3821</v>
      </c>
      <c r="G15" s="59">
        <v>0</v>
      </c>
      <c r="H15" s="59">
        <v>109</v>
      </c>
      <c r="I15" s="59">
        <v>0</v>
      </c>
      <c r="J15" s="59">
        <v>0</v>
      </c>
      <c r="K15" s="59">
        <v>0</v>
      </c>
      <c r="L15" s="48">
        <f t="shared" si="0"/>
        <v>75844</v>
      </c>
    </row>
    <row r="16" spans="1:12" ht="24.75" customHeight="1" thickBot="1">
      <c r="A16" s="217" t="s">
        <v>441</v>
      </c>
      <c r="B16" s="218"/>
      <c r="C16" s="219">
        <f t="shared" ref="C16:K16" si="2">SUM(C15:C15)</f>
        <v>47434</v>
      </c>
      <c r="D16" s="219">
        <f t="shared" si="2"/>
        <v>13100</v>
      </c>
      <c r="E16" s="219">
        <f t="shared" si="2"/>
        <v>11380</v>
      </c>
      <c r="F16" s="219">
        <f t="shared" si="2"/>
        <v>3821</v>
      </c>
      <c r="G16" s="219">
        <f t="shared" si="2"/>
        <v>0</v>
      </c>
      <c r="H16" s="219">
        <f t="shared" si="2"/>
        <v>109</v>
      </c>
      <c r="I16" s="219">
        <f t="shared" si="2"/>
        <v>0</v>
      </c>
      <c r="J16" s="219">
        <f t="shared" si="2"/>
        <v>0</v>
      </c>
      <c r="K16" s="219">
        <f t="shared" si="2"/>
        <v>0</v>
      </c>
      <c r="L16" s="220">
        <f t="shared" si="0"/>
        <v>75844</v>
      </c>
    </row>
    <row r="17" spans="1:12" ht="24.75" customHeight="1">
      <c r="A17" s="149" t="s">
        <v>128</v>
      </c>
      <c r="B17" s="101">
        <v>562912</v>
      </c>
      <c r="C17" s="59">
        <v>0</v>
      </c>
      <c r="D17" s="59">
        <v>0</v>
      </c>
      <c r="E17" s="59">
        <v>10652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48">
        <f t="shared" si="0"/>
        <v>10652</v>
      </c>
    </row>
    <row r="18" spans="1:12" ht="24.75" customHeight="1" thickBot="1">
      <c r="A18" s="147" t="s">
        <v>434</v>
      </c>
      <c r="B18" s="100">
        <v>999000</v>
      </c>
      <c r="C18" s="59">
        <v>43576</v>
      </c>
      <c r="D18" s="59">
        <v>11984</v>
      </c>
      <c r="E18" s="59">
        <v>6865</v>
      </c>
      <c r="F18" s="59">
        <v>0</v>
      </c>
      <c r="G18" s="59">
        <v>0</v>
      </c>
      <c r="H18" s="59">
        <v>1055</v>
      </c>
      <c r="I18" s="59">
        <v>0</v>
      </c>
      <c r="J18" s="59">
        <v>0</v>
      </c>
      <c r="K18" s="59">
        <v>0</v>
      </c>
      <c r="L18" s="48">
        <f t="shared" si="0"/>
        <v>63480</v>
      </c>
    </row>
    <row r="19" spans="1:12" ht="24.75" customHeight="1" thickBot="1">
      <c r="A19" s="217" t="s">
        <v>124</v>
      </c>
      <c r="B19" s="218"/>
      <c r="C19" s="219">
        <f t="shared" ref="C19:K19" si="3">SUM(C17:C18)</f>
        <v>43576</v>
      </c>
      <c r="D19" s="219">
        <f t="shared" si="3"/>
        <v>11984</v>
      </c>
      <c r="E19" s="219">
        <f t="shared" si="3"/>
        <v>17517</v>
      </c>
      <c r="F19" s="219">
        <f t="shared" si="3"/>
        <v>0</v>
      </c>
      <c r="G19" s="219">
        <f t="shared" si="3"/>
        <v>0</v>
      </c>
      <c r="H19" s="219">
        <f t="shared" si="3"/>
        <v>1055</v>
      </c>
      <c r="I19" s="219">
        <f t="shared" si="3"/>
        <v>0</v>
      </c>
      <c r="J19" s="219">
        <f t="shared" si="3"/>
        <v>0</v>
      </c>
      <c r="K19" s="219">
        <f t="shared" si="3"/>
        <v>0</v>
      </c>
      <c r="L19" s="220">
        <f t="shared" si="0"/>
        <v>74132</v>
      </c>
    </row>
    <row r="20" spans="1:12" ht="24.75" customHeight="1" thickBot="1">
      <c r="A20" s="34" t="s">
        <v>0</v>
      </c>
      <c r="B20" s="61"/>
      <c r="C20" s="23">
        <f t="shared" ref="C20:K20" si="4">C14+C16+C19</f>
        <v>127576</v>
      </c>
      <c r="D20" s="23">
        <f t="shared" si="4"/>
        <v>34128</v>
      </c>
      <c r="E20" s="23">
        <f t="shared" si="4"/>
        <v>114742</v>
      </c>
      <c r="F20" s="23">
        <f t="shared" si="4"/>
        <v>11711</v>
      </c>
      <c r="G20" s="23">
        <f t="shared" si="4"/>
        <v>24833</v>
      </c>
      <c r="H20" s="23">
        <f t="shared" si="4"/>
        <v>12731</v>
      </c>
      <c r="I20" s="23">
        <f t="shared" si="4"/>
        <v>80489</v>
      </c>
      <c r="J20" s="23">
        <f t="shared" si="4"/>
        <v>12609</v>
      </c>
      <c r="K20" s="23">
        <f t="shared" si="4"/>
        <v>5409</v>
      </c>
      <c r="L20" s="19">
        <f t="shared" si="0"/>
        <v>424228</v>
      </c>
    </row>
  </sheetData>
  <mergeCells count="6">
    <mergeCell ref="A1:L1"/>
    <mergeCell ref="A2:L2"/>
    <mergeCell ref="A4:A6"/>
    <mergeCell ref="B4:B6"/>
    <mergeCell ref="C4:L4"/>
    <mergeCell ref="L5:L6"/>
  </mergeCells>
  <pageMargins left="0.31496062992125984" right="0.23622047244094491" top="0.78740157480314965" bottom="0.59055118110236227" header="0.51181102362204722" footer="0.51181102362204722"/>
  <pageSetup paperSize="9" scale="89" orientation="portrait" r:id="rId1"/>
  <headerFooter alignWithMargins="0">
    <oddHeader>&amp;R&amp;"Times New Roman,Normál"6. melléklet a 1/2015. (II.10.)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E21" sqref="E21"/>
    </sheetView>
  </sheetViews>
  <sheetFormatPr defaultRowHeight="12.75"/>
  <cols>
    <col min="1" max="1" width="36.5703125" style="195" customWidth="1"/>
    <col min="2" max="2" width="11.85546875" style="195" customWidth="1"/>
    <col min="3" max="3" width="36.5703125" style="195" customWidth="1"/>
    <col min="4" max="4" width="13" style="195" customWidth="1"/>
    <col min="5" max="16384" width="9.140625" style="195"/>
  </cols>
  <sheetData>
    <row r="1" spans="1:14" ht="20.25" customHeight="1">
      <c r="A1" s="346" t="s">
        <v>492</v>
      </c>
      <c r="B1" s="346"/>
      <c r="C1" s="346"/>
      <c r="D1" s="34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0.25" customHeight="1">
      <c r="A2" s="346" t="s">
        <v>373</v>
      </c>
      <c r="B2" s="346"/>
      <c r="C2" s="346"/>
      <c r="D2" s="34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3.5" thickBot="1">
      <c r="A3" s="196"/>
      <c r="B3" s="196"/>
      <c r="C3" s="383" t="s">
        <v>33</v>
      </c>
      <c r="D3" s="383"/>
    </row>
    <row r="4" spans="1:14" ht="18" customHeight="1" thickBot="1">
      <c r="A4" s="384" t="s">
        <v>369</v>
      </c>
      <c r="B4" s="385"/>
      <c r="C4" s="386" t="s">
        <v>370</v>
      </c>
      <c r="D4" s="385"/>
    </row>
    <row r="5" spans="1:14" ht="26.25" customHeight="1" thickBot="1">
      <c r="A5" s="277" t="s">
        <v>43</v>
      </c>
      <c r="B5" s="278" t="s">
        <v>493</v>
      </c>
      <c r="C5" s="270" t="s">
        <v>43</v>
      </c>
      <c r="D5" s="204" t="s">
        <v>494</v>
      </c>
    </row>
    <row r="6" spans="1:14">
      <c r="A6" s="205" t="s">
        <v>367</v>
      </c>
      <c r="B6" s="279">
        <f>'1.Bevételek'!I7</f>
        <v>271448</v>
      </c>
      <c r="C6" s="199" t="s">
        <v>96</v>
      </c>
      <c r="D6" s="197">
        <f>'4.Kiadások'!I7</f>
        <v>127576</v>
      </c>
    </row>
    <row r="7" spans="1:14">
      <c r="A7" s="205" t="s">
        <v>76</v>
      </c>
      <c r="B7" s="280">
        <f>'1.Bevételek'!I14</f>
        <v>40263</v>
      </c>
      <c r="C7" s="199" t="s">
        <v>363</v>
      </c>
      <c r="D7" s="197">
        <f>'4.Kiadások'!I10</f>
        <v>34128</v>
      </c>
    </row>
    <row r="8" spans="1:14">
      <c r="A8" s="205" t="s">
        <v>264</v>
      </c>
      <c r="B8" s="279">
        <f>'1.Bevételek'!I25</f>
        <v>11984</v>
      </c>
      <c r="C8" s="199" t="s">
        <v>50</v>
      </c>
      <c r="D8" s="197">
        <f>'4.Kiadások'!I11</f>
        <v>114742</v>
      </c>
    </row>
    <row r="9" spans="1:14">
      <c r="A9" s="281" t="s">
        <v>78</v>
      </c>
      <c r="B9" s="280">
        <v>0</v>
      </c>
      <c r="C9" s="271" t="s">
        <v>364</v>
      </c>
      <c r="D9" s="197">
        <f>'4.Kiadások'!I17</f>
        <v>11711</v>
      </c>
    </row>
    <row r="10" spans="1:14" ht="13.5" thickBot="1">
      <c r="A10" s="282"/>
      <c r="B10" s="280"/>
      <c r="C10" s="271" t="s">
        <v>151</v>
      </c>
      <c r="D10" s="197">
        <f>'4.Kiadások'!I26</f>
        <v>24833</v>
      </c>
    </row>
    <row r="11" spans="1:14" ht="13.5" thickBot="1">
      <c r="A11" s="283" t="s">
        <v>371</v>
      </c>
      <c r="B11" s="284">
        <f>SUM(B6:B10)</f>
        <v>323695</v>
      </c>
      <c r="C11" s="272" t="s">
        <v>372</v>
      </c>
      <c r="D11" s="223">
        <f>SUM(D6:D10)</f>
        <v>312990</v>
      </c>
    </row>
    <row r="12" spans="1:14">
      <c r="A12" s="205" t="s">
        <v>368</v>
      </c>
      <c r="B12" s="279">
        <f>'1.Bevételek'!I40</f>
        <v>30000</v>
      </c>
      <c r="C12" s="199" t="s">
        <v>386</v>
      </c>
      <c r="D12" s="197">
        <f>'4.Kiadások'!I29</f>
        <v>12731</v>
      </c>
    </row>
    <row r="13" spans="1:14">
      <c r="A13" s="205" t="s">
        <v>296</v>
      </c>
      <c r="B13" s="280">
        <f>'1.Bevételek'!I46</f>
        <v>8640</v>
      </c>
      <c r="C13" s="199" t="s">
        <v>387</v>
      </c>
      <c r="D13" s="197">
        <f>'4.Kiadások'!I37</f>
        <v>80489</v>
      </c>
    </row>
    <row r="14" spans="1:14" ht="13.5" thickBot="1">
      <c r="A14" s="206" t="s">
        <v>394</v>
      </c>
      <c r="B14" s="280">
        <f>'1.Bevételek'!I52</f>
        <v>35036</v>
      </c>
      <c r="C14" s="271" t="s">
        <v>153</v>
      </c>
      <c r="D14" s="200">
        <f>'4.Kiadások'!I42</f>
        <v>12609</v>
      </c>
    </row>
    <row r="15" spans="1:14" ht="13.5" thickBot="1">
      <c r="A15" s="283" t="s">
        <v>388</v>
      </c>
      <c r="B15" s="284">
        <f>SUM(B12:B14)</f>
        <v>73676</v>
      </c>
      <c r="C15" s="272" t="s">
        <v>389</v>
      </c>
      <c r="D15" s="223">
        <f>SUM(D12:D14)</f>
        <v>105829</v>
      </c>
    </row>
    <row r="16" spans="1:14" ht="13.5" thickBot="1">
      <c r="A16" s="224" t="s">
        <v>348</v>
      </c>
      <c r="B16" s="207">
        <f>B11+B15</f>
        <v>397371</v>
      </c>
      <c r="C16" s="273" t="s">
        <v>160</v>
      </c>
      <c r="D16" s="207">
        <f>D11+D15</f>
        <v>418819</v>
      </c>
    </row>
    <row r="17" spans="1:7" ht="15" customHeight="1">
      <c r="A17" s="209" t="s">
        <v>316</v>
      </c>
      <c r="B17" s="285">
        <f>'1.Bevételek'!I56</f>
        <v>26857</v>
      </c>
      <c r="C17" s="274" t="s">
        <v>158</v>
      </c>
      <c r="D17" s="208">
        <f>'4.Kiadások'!I46</f>
        <v>5409</v>
      </c>
    </row>
    <row r="18" spans="1:7" ht="15" customHeight="1">
      <c r="A18" s="205" t="s">
        <v>324</v>
      </c>
      <c r="B18" s="285">
        <f>'1.Bevételek'!I66</f>
        <v>0</v>
      </c>
      <c r="C18" s="275" t="s">
        <v>159</v>
      </c>
      <c r="D18" s="208">
        <v>0</v>
      </c>
      <c r="G18" s="198"/>
    </row>
    <row r="19" spans="1:7" ht="15" customHeight="1" thickBot="1">
      <c r="A19" s="205" t="s">
        <v>390</v>
      </c>
      <c r="B19" s="286">
        <f>'1.Bevételek'!I68</f>
        <v>0</v>
      </c>
      <c r="C19" s="275" t="s">
        <v>391</v>
      </c>
      <c r="D19" s="208">
        <v>0</v>
      </c>
    </row>
    <row r="20" spans="1:7" ht="13.5" thickBot="1">
      <c r="A20" s="283" t="s">
        <v>315</v>
      </c>
      <c r="B20" s="284">
        <f>SUM(B17:B19)</f>
        <v>26857</v>
      </c>
      <c r="C20" s="272" t="s">
        <v>157</v>
      </c>
      <c r="D20" s="223">
        <f>SUM(D17:D19)</f>
        <v>5409</v>
      </c>
    </row>
    <row r="21" spans="1:7" ht="21" customHeight="1" thickBot="1">
      <c r="A21" s="246" t="s">
        <v>392</v>
      </c>
      <c r="B21" s="287">
        <f>B16+B20</f>
        <v>424228</v>
      </c>
      <c r="C21" s="276" t="s">
        <v>393</v>
      </c>
      <c r="D21" s="247">
        <f>D16+D20</f>
        <v>424228</v>
      </c>
    </row>
    <row r="22" spans="1:7">
      <c r="A22" s="201"/>
      <c r="B22" s="201"/>
      <c r="C22" s="201"/>
      <c r="D22" s="201"/>
    </row>
  </sheetData>
  <mergeCells count="5">
    <mergeCell ref="A1:D1"/>
    <mergeCell ref="C3:D3"/>
    <mergeCell ref="A4:B4"/>
    <mergeCell ref="C4:D4"/>
    <mergeCell ref="A2:D2"/>
  </mergeCells>
  <pageMargins left="0.35433070866141736" right="0.35433070866141736" top="0.9055118110236221" bottom="0.59055118110236227" header="0.51181102362204722" footer="0.51181102362204722"/>
  <pageSetup paperSize="9" firstPageNumber="0" orientation="portrait" horizontalDpi="300" verticalDpi="300" r:id="rId1"/>
  <headerFooter alignWithMargins="0">
    <oddHeader>&amp;R&amp;"Times New Roman,Normál"7. melléklet a 1./2015. (II.10.)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39"/>
  <sheetViews>
    <sheetView topLeftCell="A10" zoomScaleNormal="100" workbookViewId="0">
      <selection activeCell="J28" sqref="J28"/>
    </sheetView>
  </sheetViews>
  <sheetFormatPr defaultRowHeight="12.75"/>
  <cols>
    <col min="1" max="1" width="16.7109375" customWidth="1"/>
    <col min="2" max="10" width="8.7109375" customWidth="1"/>
  </cols>
  <sheetData>
    <row r="1" spans="1:11" ht="15" customHeight="1">
      <c r="A1" s="346" t="s">
        <v>492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</row>
    <row r="3" spans="1:11" ht="15" customHeight="1">
      <c r="A3" s="346" t="s">
        <v>474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1" ht="15" customHeight="1" thickBot="1">
      <c r="A4" s="202"/>
      <c r="B4" s="75"/>
      <c r="C4" s="75"/>
      <c r="D4" s="75"/>
      <c r="E4" s="75"/>
      <c r="F4" s="75"/>
      <c r="G4" s="75"/>
      <c r="H4" s="75"/>
      <c r="I4" s="75"/>
      <c r="J4" s="26" t="s">
        <v>33</v>
      </c>
    </row>
    <row r="5" spans="1:11" ht="12.75" customHeight="1">
      <c r="A5" s="358" t="s">
        <v>43</v>
      </c>
      <c r="B5" s="364" t="s">
        <v>519</v>
      </c>
      <c r="C5" s="364"/>
      <c r="D5" s="364"/>
      <c r="E5" s="364"/>
      <c r="F5" s="364"/>
      <c r="G5" s="364"/>
      <c r="H5" s="364"/>
      <c r="I5" s="364"/>
      <c r="J5" s="365"/>
    </row>
    <row r="6" spans="1:11" ht="51">
      <c r="A6" s="359"/>
      <c r="B6" s="33" t="s">
        <v>405</v>
      </c>
      <c r="C6" s="33" t="s">
        <v>406</v>
      </c>
      <c r="D6" s="33" t="s">
        <v>264</v>
      </c>
      <c r="E6" s="33" t="s">
        <v>399</v>
      </c>
      <c r="F6" s="33" t="s">
        <v>396</v>
      </c>
      <c r="G6" s="33" t="s">
        <v>397</v>
      </c>
      <c r="H6" s="33" t="s">
        <v>398</v>
      </c>
      <c r="I6" s="33" t="s">
        <v>400</v>
      </c>
      <c r="J6" s="366" t="s">
        <v>44</v>
      </c>
    </row>
    <row r="7" spans="1:11" ht="13.5" thickBot="1">
      <c r="A7" s="360"/>
      <c r="B7" s="78" t="s">
        <v>236</v>
      </c>
      <c r="C7" s="78" t="s">
        <v>246</v>
      </c>
      <c r="D7" s="78" t="s">
        <v>265</v>
      </c>
      <c r="E7" s="78" t="s">
        <v>286</v>
      </c>
      <c r="F7" s="78" t="s">
        <v>308</v>
      </c>
      <c r="G7" s="78" t="s">
        <v>297</v>
      </c>
      <c r="H7" s="78" t="s">
        <v>310</v>
      </c>
      <c r="I7" s="78" t="s">
        <v>326</v>
      </c>
      <c r="J7" s="367"/>
    </row>
    <row r="8" spans="1:11" ht="15.75" customHeight="1">
      <c r="A8" s="149" t="s">
        <v>471</v>
      </c>
      <c r="B8" s="59">
        <v>5800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48">
        <f>SUM(B8:I8)</f>
        <v>5800</v>
      </c>
    </row>
    <row r="9" spans="1:11" ht="15.75" customHeight="1">
      <c r="A9" s="147" t="s">
        <v>473</v>
      </c>
      <c r="B9" s="59">
        <v>225701</v>
      </c>
      <c r="C9" s="59">
        <v>40258</v>
      </c>
      <c r="D9" s="59">
        <v>7631</v>
      </c>
      <c r="E9" s="59">
        <v>0</v>
      </c>
      <c r="F9" s="59">
        <v>30000</v>
      </c>
      <c r="G9" s="59">
        <v>8640</v>
      </c>
      <c r="H9" s="59">
        <v>8</v>
      </c>
      <c r="I9" s="59">
        <v>22608</v>
      </c>
      <c r="J9" s="48">
        <f>SUM(B9:I9)</f>
        <v>334846</v>
      </c>
    </row>
    <row r="10" spans="1:11" ht="15.75" customHeight="1" thickBot="1">
      <c r="A10" s="147" t="s">
        <v>472</v>
      </c>
      <c r="B10" s="59">
        <v>39940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35028</v>
      </c>
      <c r="I10" s="59">
        <v>0</v>
      </c>
      <c r="J10" s="48">
        <f>SUM(B10:I10)</f>
        <v>74968</v>
      </c>
    </row>
    <row r="11" spans="1:11" ht="24.75" customHeight="1" thickBot="1">
      <c r="A11" s="217" t="s">
        <v>442</v>
      </c>
      <c r="B11" s="219">
        <f t="shared" ref="B11:I11" si="0">SUM(B8:B10)</f>
        <v>271441</v>
      </c>
      <c r="C11" s="219">
        <f t="shared" si="0"/>
        <v>40258</v>
      </c>
      <c r="D11" s="219">
        <f t="shared" si="0"/>
        <v>7631</v>
      </c>
      <c r="E11" s="219">
        <f t="shared" si="0"/>
        <v>0</v>
      </c>
      <c r="F11" s="219">
        <f t="shared" si="0"/>
        <v>30000</v>
      </c>
      <c r="G11" s="219">
        <f t="shared" si="0"/>
        <v>8640</v>
      </c>
      <c r="H11" s="219">
        <f t="shared" si="0"/>
        <v>35036</v>
      </c>
      <c r="I11" s="219">
        <f t="shared" si="0"/>
        <v>22608</v>
      </c>
      <c r="J11" s="220">
        <f>SUM(B11:I11)</f>
        <v>415614</v>
      </c>
    </row>
    <row r="12" spans="1:11" ht="15.75" customHeight="1">
      <c r="A12" s="147" t="s">
        <v>471</v>
      </c>
      <c r="B12" s="5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48">
        <f t="shared" ref="J12:J13" si="1">SUM(B12:I12)</f>
        <v>7</v>
      </c>
    </row>
    <row r="13" spans="1:11" ht="15.75" customHeight="1">
      <c r="A13" s="147" t="s">
        <v>473</v>
      </c>
      <c r="B13" s="5">
        <v>0</v>
      </c>
      <c r="C13" s="5">
        <v>5</v>
      </c>
      <c r="D13" s="5">
        <v>150</v>
      </c>
      <c r="E13" s="5">
        <v>0</v>
      </c>
      <c r="F13" s="5">
        <v>0</v>
      </c>
      <c r="G13" s="5">
        <v>0</v>
      </c>
      <c r="H13" s="5">
        <v>0</v>
      </c>
      <c r="I13" s="5">
        <v>1949</v>
      </c>
      <c r="J13" s="48">
        <f t="shared" si="1"/>
        <v>2104</v>
      </c>
    </row>
    <row r="14" spans="1:11" ht="15.75" customHeight="1" thickBot="1">
      <c r="A14" s="238" t="s">
        <v>472</v>
      </c>
      <c r="B14" s="239">
        <v>0</v>
      </c>
      <c r="C14" s="239">
        <v>0</v>
      </c>
      <c r="D14" s="239">
        <v>131</v>
      </c>
      <c r="E14" s="239">
        <v>0</v>
      </c>
      <c r="F14" s="239">
        <v>0</v>
      </c>
      <c r="G14" s="239">
        <v>0</v>
      </c>
      <c r="H14" s="239">
        <v>0</v>
      </c>
      <c r="I14" s="239">
        <v>0</v>
      </c>
      <c r="J14" s="240">
        <f t="shared" ref="J14:J20" si="2">SUM(B14:I14)</f>
        <v>131</v>
      </c>
    </row>
    <row r="15" spans="1:11" ht="24.75" customHeight="1" thickBot="1">
      <c r="A15" s="217" t="s">
        <v>401</v>
      </c>
      <c r="B15" s="219">
        <f>SUM(B12:B14)</f>
        <v>7</v>
      </c>
      <c r="C15" s="219">
        <f t="shared" ref="C15:H15" si="3">SUM(C12:C14)</f>
        <v>5</v>
      </c>
      <c r="D15" s="219">
        <f t="shared" si="3"/>
        <v>281</v>
      </c>
      <c r="E15" s="219">
        <f t="shared" si="3"/>
        <v>0</v>
      </c>
      <c r="F15" s="219">
        <f t="shared" si="3"/>
        <v>0</v>
      </c>
      <c r="G15" s="219">
        <f t="shared" si="3"/>
        <v>0</v>
      </c>
      <c r="H15" s="219">
        <f t="shared" si="3"/>
        <v>0</v>
      </c>
      <c r="I15" s="219">
        <f>SUM(I12:I14)</f>
        <v>1949</v>
      </c>
      <c r="J15" s="220">
        <f t="shared" si="2"/>
        <v>2242</v>
      </c>
    </row>
    <row r="16" spans="1:11" ht="15.75" customHeight="1">
      <c r="A16" s="147" t="s">
        <v>471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48">
        <f t="shared" si="2"/>
        <v>0</v>
      </c>
    </row>
    <row r="17" spans="1:11" ht="15.75" customHeight="1">
      <c r="A17" s="147" t="s">
        <v>473</v>
      </c>
      <c r="B17" s="5">
        <v>0</v>
      </c>
      <c r="C17" s="5">
        <v>0</v>
      </c>
      <c r="D17" s="5">
        <v>3612</v>
      </c>
      <c r="E17" s="5">
        <v>0</v>
      </c>
      <c r="F17" s="5">
        <v>0</v>
      </c>
      <c r="G17" s="5">
        <v>0</v>
      </c>
      <c r="H17" s="5">
        <v>0</v>
      </c>
      <c r="I17" s="5">
        <v>2300</v>
      </c>
      <c r="J17" s="48">
        <f t="shared" si="2"/>
        <v>5912</v>
      </c>
    </row>
    <row r="18" spans="1:11" ht="15.75" customHeight="1" thickBot="1">
      <c r="A18" s="238" t="s">
        <v>472</v>
      </c>
      <c r="B18" s="239">
        <v>0</v>
      </c>
      <c r="C18" s="239">
        <v>0</v>
      </c>
      <c r="D18" s="239">
        <v>460</v>
      </c>
      <c r="E18" s="239">
        <v>0</v>
      </c>
      <c r="F18" s="239">
        <v>0</v>
      </c>
      <c r="G18" s="239">
        <v>0</v>
      </c>
      <c r="H18" s="239">
        <v>0</v>
      </c>
      <c r="I18" s="239">
        <v>0</v>
      </c>
      <c r="J18" s="240">
        <f t="shared" si="2"/>
        <v>460</v>
      </c>
    </row>
    <row r="19" spans="1:11" ht="24.75" customHeight="1" thickBot="1">
      <c r="A19" s="217" t="s">
        <v>404</v>
      </c>
      <c r="B19" s="219">
        <f>SUM(B16:B18)</f>
        <v>0</v>
      </c>
      <c r="C19" s="219">
        <f t="shared" ref="C19:I19" si="4">SUM(C16:C18)</f>
        <v>0</v>
      </c>
      <c r="D19" s="219">
        <f t="shared" si="4"/>
        <v>4072</v>
      </c>
      <c r="E19" s="219">
        <f t="shared" si="4"/>
        <v>0</v>
      </c>
      <c r="F19" s="219">
        <f t="shared" si="4"/>
        <v>0</v>
      </c>
      <c r="G19" s="219">
        <f t="shared" si="4"/>
        <v>0</v>
      </c>
      <c r="H19" s="219">
        <f t="shared" si="4"/>
        <v>0</v>
      </c>
      <c r="I19" s="219">
        <f t="shared" si="4"/>
        <v>2300</v>
      </c>
      <c r="J19" s="220">
        <f t="shared" si="2"/>
        <v>6372</v>
      </c>
    </row>
    <row r="20" spans="1:11" ht="24.75" customHeight="1" thickBot="1">
      <c r="A20" s="34" t="s">
        <v>403</v>
      </c>
      <c r="B20" s="23">
        <f t="shared" ref="B20:I20" si="5">B11+B15+B19</f>
        <v>271448</v>
      </c>
      <c r="C20" s="23">
        <f t="shared" si="5"/>
        <v>40263</v>
      </c>
      <c r="D20" s="23">
        <f t="shared" si="5"/>
        <v>11984</v>
      </c>
      <c r="E20" s="23">
        <f t="shared" si="5"/>
        <v>0</v>
      </c>
      <c r="F20" s="23">
        <f t="shared" si="5"/>
        <v>30000</v>
      </c>
      <c r="G20" s="23">
        <f t="shared" si="5"/>
        <v>8640</v>
      </c>
      <c r="H20" s="23">
        <f t="shared" si="5"/>
        <v>35036</v>
      </c>
      <c r="I20" s="23">
        <f t="shared" si="5"/>
        <v>26857</v>
      </c>
      <c r="J20" s="19">
        <f t="shared" si="2"/>
        <v>424228</v>
      </c>
    </row>
    <row r="21" spans="1:11" ht="15" customHeight="1"/>
    <row r="22" spans="1:11" ht="15" customHeight="1">
      <c r="A22" s="346" t="s">
        <v>475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6"/>
    </row>
    <row r="23" spans="1:11" ht="15" customHeight="1" thickBot="1"/>
    <row r="24" spans="1:11" ht="12.75" customHeight="1">
      <c r="A24" s="358" t="s">
        <v>43</v>
      </c>
      <c r="B24" s="378" t="s">
        <v>519</v>
      </c>
      <c r="C24" s="379"/>
      <c r="D24" s="379"/>
      <c r="E24" s="379"/>
      <c r="F24" s="379"/>
      <c r="G24" s="379"/>
      <c r="H24" s="379"/>
      <c r="I24" s="379"/>
      <c r="J24" s="379"/>
      <c r="K24" s="380"/>
    </row>
    <row r="25" spans="1:11" ht="63.75">
      <c r="A25" s="359"/>
      <c r="B25" s="33" t="s">
        <v>9</v>
      </c>
      <c r="C25" s="142" t="s">
        <v>30</v>
      </c>
      <c r="D25" s="33" t="s">
        <v>50</v>
      </c>
      <c r="E25" s="33" t="s">
        <v>29</v>
      </c>
      <c r="F25" s="33" t="s">
        <v>151</v>
      </c>
      <c r="G25" s="33" t="s">
        <v>437</v>
      </c>
      <c r="H25" s="33" t="s">
        <v>438</v>
      </c>
      <c r="I25" s="33" t="s">
        <v>436</v>
      </c>
      <c r="J25" s="33" t="s">
        <v>439</v>
      </c>
      <c r="K25" s="381" t="s">
        <v>44</v>
      </c>
    </row>
    <row r="26" spans="1:11" ht="13.5" thickBot="1">
      <c r="A26" s="360"/>
      <c r="B26" s="241" t="s">
        <v>136</v>
      </c>
      <c r="C26" s="241" t="s">
        <v>140</v>
      </c>
      <c r="D26" s="241" t="s">
        <v>141</v>
      </c>
      <c r="E26" s="241" t="s">
        <v>150</v>
      </c>
      <c r="F26" s="241" t="s">
        <v>152</v>
      </c>
      <c r="G26" s="241" t="s">
        <v>156</v>
      </c>
      <c r="H26" s="241" t="s">
        <v>155</v>
      </c>
      <c r="I26" s="241" t="s">
        <v>154</v>
      </c>
      <c r="J26" s="241" t="s">
        <v>165</v>
      </c>
      <c r="K26" s="387"/>
    </row>
    <row r="27" spans="1:11" ht="15.75" customHeight="1">
      <c r="A27" s="242" t="s">
        <v>471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43">
        <f>SUM(B27:J27)</f>
        <v>0</v>
      </c>
    </row>
    <row r="28" spans="1:11" ht="15.75" customHeight="1">
      <c r="A28" s="147" t="s">
        <v>473</v>
      </c>
      <c r="B28" s="59">
        <v>33326</v>
      </c>
      <c r="C28" s="59">
        <v>8169</v>
      </c>
      <c r="D28" s="59">
        <v>52519</v>
      </c>
      <c r="E28" s="59">
        <v>7890</v>
      </c>
      <c r="F28" s="59">
        <v>24833</v>
      </c>
      <c r="G28" s="59">
        <v>11567</v>
      </c>
      <c r="H28" s="59">
        <v>80489</v>
      </c>
      <c r="I28" s="59">
        <v>0</v>
      </c>
      <c r="J28" s="59">
        <v>5409</v>
      </c>
      <c r="K28" s="244">
        <f t="shared" ref="K28:K39" si="6">SUM(B28:J28)</f>
        <v>224202</v>
      </c>
    </row>
    <row r="29" spans="1:11" ht="15.75" customHeight="1" thickBot="1">
      <c r="A29" s="147" t="s">
        <v>472</v>
      </c>
      <c r="B29" s="59">
        <v>3240</v>
      </c>
      <c r="C29" s="59">
        <v>875</v>
      </c>
      <c r="D29" s="59">
        <v>33326</v>
      </c>
      <c r="E29" s="59">
        <v>0</v>
      </c>
      <c r="F29" s="59">
        <v>0</v>
      </c>
      <c r="G29" s="59">
        <v>0</v>
      </c>
      <c r="H29" s="59">
        <v>0</v>
      </c>
      <c r="I29" s="59">
        <v>12609</v>
      </c>
      <c r="J29" s="59">
        <v>0</v>
      </c>
      <c r="K29" s="244">
        <f t="shared" si="6"/>
        <v>50050</v>
      </c>
    </row>
    <row r="30" spans="1:11" ht="24.75" customHeight="1" thickBot="1">
      <c r="A30" s="217" t="s">
        <v>442</v>
      </c>
      <c r="B30" s="219">
        <f t="shared" ref="B30:J30" si="7">SUM(B27:B29)</f>
        <v>36566</v>
      </c>
      <c r="C30" s="219">
        <f t="shared" si="7"/>
        <v>9044</v>
      </c>
      <c r="D30" s="219">
        <f t="shared" si="7"/>
        <v>85845</v>
      </c>
      <c r="E30" s="219">
        <f t="shared" si="7"/>
        <v>7890</v>
      </c>
      <c r="F30" s="219">
        <f t="shared" si="7"/>
        <v>24833</v>
      </c>
      <c r="G30" s="219">
        <f t="shared" si="7"/>
        <v>11567</v>
      </c>
      <c r="H30" s="219">
        <f t="shared" si="7"/>
        <v>80489</v>
      </c>
      <c r="I30" s="219">
        <f t="shared" si="7"/>
        <v>12609</v>
      </c>
      <c r="J30" s="219">
        <f t="shared" si="7"/>
        <v>5409</v>
      </c>
      <c r="K30" s="220">
        <f t="shared" si="6"/>
        <v>274252</v>
      </c>
    </row>
    <row r="31" spans="1:11" ht="15.75" customHeight="1">
      <c r="A31" s="147" t="s">
        <v>471</v>
      </c>
      <c r="B31" s="5">
        <v>2806</v>
      </c>
      <c r="C31" s="5">
        <v>758</v>
      </c>
      <c r="D31" s="5">
        <v>250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11">
        <f t="shared" si="6"/>
        <v>3814</v>
      </c>
    </row>
    <row r="32" spans="1:11" ht="15.75" customHeight="1">
      <c r="A32" s="147" t="s">
        <v>473</v>
      </c>
      <c r="B32" s="5">
        <v>44628</v>
      </c>
      <c r="C32" s="5">
        <v>12342</v>
      </c>
      <c r="D32" s="5">
        <v>11130</v>
      </c>
      <c r="E32" s="5">
        <v>3821</v>
      </c>
      <c r="F32" s="5">
        <v>0</v>
      </c>
      <c r="G32" s="5">
        <v>109</v>
      </c>
      <c r="H32" s="5">
        <v>0</v>
      </c>
      <c r="I32" s="5">
        <v>0</v>
      </c>
      <c r="J32" s="5">
        <v>0</v>
      </c>
      <c r="K32" s="11">
        <f t="shared" si="6"/>
        <v>72030</v>
      </c>
    </row>
    <row r="33" spans="1:11" ht="15.75" customHeight="1" thickBot="1">
      <c r="A33" s="238" t="s">
        <v>472</v>
      </c>
      <c r="B33" s="239">
        <v>0</v>
      </c>
      <c r="C33" s="239">
        <v>0</v>
      </c>
      <c r="D33" s="239">
        <v>0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45">
        <f t="shared" si="6"/>
        <v>0</v>
      </c>
    </row>
    <row r="34" spans="1:11" ht="24.75" customHeight="1" thickBot="1">
      <c r="A34" s="217" t="s">
        <v>401</v>
      </c>
      <c r="B34" s="219">
        <f>SUM(B31:B33)</f>
        <v>47434</v>
      </c>
      <c r="C34" s="219">
        <f t="shared" ref="C34" si="8">SUM(C31:C33)</f>
        <v>13100</v>
      </c>
      <c r="D34" s="219">
        <f t="shared" ref="D34" si="9">SUM(D31:D33)</f>
        <v>11380</v>
      </c>
      <c r="E34" s="219">
        <f t="shared" ref="E34" si="10">SUM(E31:E33)</f>
        <v>3821</v>
      </c>
      <c r="F34" s="219">
        <f t="shared" ref="F34" si="11">SUM(F31:F33)</f>
        <v>0</v>
      </c>
      <c r="G34" s="219">
        <f t="shared" ref="G34" si="12">SUM(G31:G33)</f>
        <v>109</v>
      </c>
      <c r="H34" s="219">
        <f t="shared" ref="H34" si="13">SUM(H31:H33)</f>
        <v>0</v>
      </c>
      <c r="I34" s="219">
        <f>SUM(I31:I33)</f>
        <v>0</v>
      </c>
      <c r="J34" s="219">
        <f>SUM(J31:J33)</f>
        <v>0</v>
      </c>
      <c r="K34" s="220">
        <f t="shared" si="6"/>
        <v>75844</v>
      </c>
    </row>
    <row r="35" spans="1:11" ht="15.75" customHeight="1">
      <c r="A35" s="147" t="s">
        <v>471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11">
        <f t="shared" si="6"/>
        <v>0</v>
      </c>
    </row>
    <row r="36" spans="1:11" ht="15.75" customHeight="1">
      <c r="A36" s="147" t="s">
        <v>473</v>
      </c>
      <c r="B36" s="5">
        <v>43576</v>
      </c>
      <c r="C36" s="5">
        <v>11984</v>
      </c>
      <c r="D36" s="5">
        <v>17517</v>
      </c>
      <c r="E36" s="5">
        <v>0</v>
      </c>
      <c r="F36" s="5">
        <v>0</v>
      </c>
      <c r="G36" s="5">
        <v>1055</v>
      </c>
      <c r="H36" s="5">
        <v>0</v>
      </c>
      <c r="I36" s="5">
        <v>0</v>
      </c>
      <c r="J36" s="5">
        <v>0</v>
      </c>
      <c r="K36" s="11">
        <f t="shared" si="6"/>
        <v>74132</v>
      </c>
    </row>
    <row r="37" spans="1:11" ht="15.75" customHeight="1" thickBot="1">
      <c r="A37" s="238" t="s">
        <v>472</v>
      </c>
      <c r="B37" s="239">
        <v>0</v>
      </c>
      <c r="C37" s="239">
        <v>0</v>
      </c>
      <c r="D37" s="239">
        <v>0</v>
      </c>
      <c r="E37" s="239">
        <v>0</v>
      </c>
      <c r="F37" s="239">
        <v>0</v>
      </c>
      <c r="G37" s="239">
        <v>0</v>
      </c>
      <c r="H37" s="239">
        <v>0</v>
      </c>
      <c r="I37" s="239">
        <v>0</v>
      </c>
      <c r="J37" s="239">
        <v>0</v>
      </c>
      <c r="K37" s="245">
        <f t="shared" si="6"/>
        <v>0</v>
      </c>
    </row>
    <row r="38" spans="1:11" ht="24.75" customHeight="1" thickBot="1">
      <c r="A38" s="217" t="s">
        <v>404</v>
      </c>
      <c r="B38" s="219">
        <f>SUM(B35:B37)</f>
        <v>43576</v>
      </c>
      <c r="C38" s="219">
        <f t="shared" ref="C38:J38" si="14">SUM(C35:C37)</f>
        <v>11984</v>
      </c>
      <c r="D38" s="219">
        <f t="shared" si="14"/>
        <v>17517</v>
      </c>
      <c r="E38" s="219">
        <f t="shared" si="14"/>
        <v>0</v>
      </c>
      <c r="F38" s="219">
        <f t="shared" si="14"/>
        <v>0</v>
      </c>
      <c r="G38" s="219">
        <f t="shared" si="14"/>
        <v>1055</v>
      </c>
      <c r="H38" s="219">
        <f t="shared" si="14"/>
        <v>0</v>
      </c>
      <c r="I38" s="219">
        <f t="shared" si="14"/>
        <v>0</v>
      </c>
      <c r="J38" s="219">
        <f t="shared" si="14"/>
        <v>0</v>
      </c>
      <c r="K38" s="220">
        <f t="shared" si="6"/>
        <v>74132</v>
      </c>
    </row>
    <row r="39" spans="1:11" ht="24.75" customHeight="1" thickBot="1">
      <c r="A39" s="34" t="s">
        <v>403</v>
      </c>
      <c r="B39" s="23">
        <f t="shared" ref="B39:J39" si="15">B30+B34+B38</f>
        <v>127576</v>
      </c>
      <c r="C39" s="23">
        <f t="shared" si="15"/>
        <v>34128</v>
      </c>
      <c r="D39" s="23">
        <f t="shared" si="15"/>
        <v>114742</v>
      </c>
      <c r="E39" s="23">
        <f t="shared" si="15"/>
        <v>11711</v>
      </c>
      <c r="F39" s="23">
        <f t="shared" si="15"/>
        <v>24833</v>
      </c>
      <c r="G39" s="23">
        <f t="shared" si="15"/>
        <v>12731</v>
      </c>
      <c r="H39" s="23">
        <f t="shared" si="15"/>
        <v>80489</v>
      </c>
      <c r="I39" s="23">
        <f t="shared" si="15"/>
        <v>12609</v>
      </c>
      <c r="J39" s="23">
        <f t="shared" si="15"/>
        <v>5409</v>
      </c>
      <c r="K39" s="19">
        <f t="shared" si="6"/>
        <v>424228</v>
      </c>
    </row>
  </sheetData>
  <mergeCells count="9">
    <mergeCell ref="A3:K3"/>
    <mergeCell ref="A1:K1"/>
    <mergeCell ref="A24:A26"/>
    <mergeCell ref="B24:K24"/>
    <mergeCell ref="K25:K26"/>
    <mergeCell ref="A22:K22"/>
    <mergeCell ref="A5:A7"/>
    <mergeCell ref="B5:J5"/>
    <mergeCell ref="J6:J7"/>
  </mergeCells>
  <printOptions horizontalCentered="1"/>
  <pageMargins left="0.15748031496062992" right="0.15748031496062992" top="0.6692913385826772" bottom="0.15748031496062992" header="0.27559055118110237" footer="0.15748031496062992"/>
  <pageSetup paperSize="9" scale="97" orientation="portrait" r:id="rId1"/>
  <headerFooter alignWithMargins="0">
    <oddHeader>&amp;R&amp;"Times New Roman,Normál"8. melléklet a 1/2015. (II.10.)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63"/>
  <sheetViews>
    <sheetView topLeftCell="A20" zoomScaleNormal="100" workbookViewId="0">
      <selection activeCell="D62" sqref="D62"/>
    </sheetView>
  </sheetViews>
  <sheetFormatPr defaultRowHeight="12.75"/>
  <cols>
    <col min="1" max="1" width="3" customWidth="1"/>
    <col min="2" max="2" width="51.42578125" customWidth="1"/>
    <col min="3" max="3" width="7.7109375" customWidth="1"/>
    <col min="4" max="4" width="26.7109375" customWidth="1"/>
  </cols>
  <sheetData>
    <row r="1" spans="1:4" ht="15" customHeight="1">
      <c r="A1" s="346" t="s">
        <v>492</v>
      </c>
      <c r="B1" s="346"/>
      <c r="C1" s="346"/>
      <c r="D1" s="346"/>
    </row>
    <row r="2" spans="1:4" ht="15" customHeight="1">
      <c r="A2" s="346" t="s">
        <v>90</v>
      </c>
      <c r="B2" s="346"/>
      <c r="C2" s="346"/>
      <c r="D2" s="346"/>
    </row>
    <row r="3" spans="1:4" ht="10.5" customHeight="1" thickBot="1">
      <c r="A3" s="16"/>
      <c r="B3" s="16"/>
      <c r="C3" s="38"/>
      <c r="D3" s="26" t="s">
        <v>33</v>
      </c>
    </row>
    <row r="4" spans="1:4" ht="17.25" customHeight="1">
      <c r="A4" s="395" t="s">
        <v>43</v>
      </c>
      <c r="B4" s="396"/>
      <c r="C4" s="399" t="s">
        <v>137</v>
      </c>
      <c r="D4" s="315" t="s">
        <v>518</v>
      </c>
    </row>
    <row r="5" spans="1:4" ht="17.25" customHeight="1" thickBot="1">
      <c r="A5" s="397"/>
      <c r="B5" s="398"/>
      <c r="C5" s="400"/>
      <c r="D5" s="73" t="s">
        <v>68</v>
      </c>
    </row>
    <row r="6" spans="1:4" ht="12.75" customHeight="1">
      <c r="A6" s="392" t="s">
        <v>199</v>
      </c>
      <c r="B6" s="393"/>
      <c r="C6" s="393"/>
      <c r="D6" s="394"/>
    </row>
    <row r="7" spans="1:4" ht="12.75" customHeight="1">
      <c r="A7" s="236" t="s">
        <v>45</v>
      </c>
      <c r="B7" s="237" t="s">
        <v>188</v>
      </c>
      <c r="C7" s="221" t="s">
        <v>186</v>
      </c>
      <c r="D7" s="212">
        <f>SUM(D8)</f>
        <v>0</v>
      </c>
    </row>
    <row r="8" spans="1:4" ht="12.75" customHeight="1">
      <c r="A8" s="179"/>
      <c r="B8" s="180"/>
      <c r="C8" s="62"/>
      <c r="D8" s="182"/>
    </row>
    <row r="9" spans="1:4" ht="12.75" customHeight="1">
      <c r="A9" s="236" t="s">
        <v>46</v>
      </c>
      <c r="B9" s="237" t="s">
        <v>189</v>
      </c>
      <c r="C9" s="221" t="s">
        <v>187</v>
      </c>
      <c r="D9" s="212">
        <f>SUM(D10)</f>
        <v>0</v>
      </c>
    </row>
    <row r="10" spans="1:4" ht="12.75" customHeight="1">
      <c r="A10" s="179"/>
      <c r="B10" s="180"/>
      <c r="C10" s="62"/>
      <c r="D10" s="182"/>
    </row>
    <row r="11" spans="1:4" ht="12.75" customHeight="1">
      <c r="A11" s="236" t="s">
        <v>47</v>
      </c>
      <c r="B11" s="237" t="s">
        <v>200</v>
      </c>
      <c r="C11" s="221" t="s">
        <v>190</v>
      </c>
      <c r="D11" s="212">
        <f>SUM(D12)</f>
        <v>0</v>
      </c>
    </row>
    <row r="12" spans="1:4" ht="12.75" customHeight="1">
      <c r="A12" s="179"/>
      <c r="B12" s="180"/>
      <c r="C12" s="62"/>
      <c r="D12" s="182"/>
    </row>
    <row r="13" spans="1:4" ht="12.75" customHeight="1">
      <c r="A13" s="236" t="s">
        <v>86</v>
      </c>
      <c r="B13" s="237" t="s">
        <v>191</v>
      </c>
      <c r="C13" s="221" t="s">
        <v>192</v>
      </c>
      <c r="D13" s="212">
        <f>SUM(D14)</f>
        <v>0</v>
      </c>
    </row>
    <row r="14" spans="1:4" ht="12.75" customHeight="1">
      <c r="A14" s="179"/>
      <c r="B14" s="180"/>
      <c r="C14" s="62"/>
      <c r="D14" s="182"/>
    </row>
    <row r="15" spans="1:4" ht="12.75" customHeight="1">
      <c r="A15" s="236" t="s">
        <v>87</v>
      </c>
      <c r="B15" s="237" t="s">
        <v>201</v>
      </c>
      <c r="C15" s="221" t="s">
        <v>195</v>
      </c>
      <c r="D15" s="212">
        <f>SUM(D16)</f>
        <v>0</v>
      </c>
    </row>
    <row r="16" spans="1:4" ht="12.75" customHeight="1">
      <c r="A16" s="179"/>
      <c r="B16" s="180"/>
      <c r="C16" s="62"/>
      <c r="D16" s="182"/>
    </row>
    <row r="17" spans="1:4" ht="12.75" customHeight="1">
      <c r="A17" s="236" t="s">
        <v>51</v>
      </c>
      <c r="B17" s="237" t="s">
        <v>194</v>
      </c>
      <c r="C17" s="221" t="s">
        <v>193</v>
      </c>
      <c r="D17" s="212">
        <f>SUM(D18:D24)</f>
        <v>10301</v>
      </c>
    </row>
    <row r="18" spans="1:4" ht="12.75" customHeight="1">
      <c r="A18" s="181" t="s">
        <v>45</v>
      </c>
      <c r="B18" s="180" t="s">
        <v>196</v>
      </c>
      <c r="C18" s="62"/>
      <c r="D18" s="182">
        <v>4310</v>
      </c>
    </row>
    <row r="19" spans="1:4" ht="12.75" customHeight="1">
      <c r="A19" s="181" t="s">
        <v>46</v>
      </c>
      <c r="B19" s="174" t="s">
        <v>118</v>
      </c>
      <c r="C19" s="62"/>
      <c r="D19" s="182">
        <v>252</v>
      </c>
    </row>
    <row r="20" spans="1:4" ht="12.75" customHeight="1">
      <c r="A20" s="181" t="s">
        <v>47</v>
      </c>
      <c r="B20" s="174" t="s">
        <v>119</v>
      </c>
      <c r="C20" s="62"/>
      <c r="D20" s="182">
        <v>80</v>
      </c>
    </row>
    <row r="21" spans="1:4" ht="12.75" customHeight="1">
      <c r="A21" s="181" t="s">
        <v>86</v>
      </c>
      <c r="B21" s="174" t="s">
        <v>120</v>
      </c>
      <c r="C21" s="62"/>
      <c r="D21" s="182">
        <v>55</v>
      </c>
    </row>
    <row r="22" spans="1:4" ht="12.75" customHeight="1">
      <c r="A22" s="181" t="s">
        <v>87</v>
      </c>
      <c r="B22" s="174" t="s">
        <v>132</v>
      </c>
      <c r="C22" s="62"/>
      <c r="D22" s="182">
        <v>77</v>
      </c>
    </row>
    <row r="23" spans="1:4" ht="12.75" customHeight="1">
      <c r="A23" s="181" t="s">
        <v>51</v>
      </c>
      <c r="B23" s="180" t="s">
        <v>197</v>
      </c>
      <c r="C23" s="62"/>
      <c r="D23" s="182">
        <v>3035</v>
      </c>
    </row>
    <row r="24" spans="1:4" ht="12.75" customHeight="1">
      <c r="A24" s="181" t="s">
        <v>53</v>
      </c>
      <c r="B24" s="180" t="s">
        <v>198</v>
      </c>
      <c r="C24" s="62"/>
      <c r="D24" s="182">
        <v>2492</v>
      </c>
    </row>
    <row r="25" spans="1:4" ht="12.75" customHeight="1">
      <c r="A25" s="236" t="s">
        <v>53</v>
      </c>
      <c r="B25" s="237" t="s">
        <v>203</v>
      </c>
      <c r="C25" s="221" t="s">
        <v>202</v>
      </c>
      <c r="D25" s="212">
        <f>SUM(D26)</f>
        <v>0</v>
      </c>
    </row>
    <row r="26" spans="1:4" ht="12.75" customHeight="1">
      <c r="A26" s="179"/>
      <c r="B26" s="180"/>
      <c r="C26" s="62"/>
      <c r="D26" s="182"/>
    </row>
    <row r="27" spans="1:4" ht="12.75" customHeight="1">
      <c r="A27" s="236" t="s">
        <v>54</v>
      </c>
      <c r="B27" s="237" t="s">
        <v>205</v>
      </c>
      <c r="C27" s="221" t="s">
        <v>204</v>
      </c>
      <c r="D27" s="212">
        <f>SUM(D28)</f>
        <v>0</v>
      </c>
    </row>
    <row r="28" spans="1:4" ht="12.75" customHeight="1">
      <c r="A28" s="179"/>
      <c r="B28" s="180"/>
      <c r="C28" s="62"/>
      <c r="D28" s="182"/>
    </row>
    <row r="29" spans="1:4" ht="12.75" customHeight="1">
      <c r="A29" s="236" t="s">
        <v>55</v>
      </c>
      <c r="B29" s="237" t="s">
        <v>206</v>
      </c>
      <c r="C29" s="221" t="s">
        <v>207</v>
      </c>
      <c r="D29" s="212">
        <f>SUM(D30)</f>
        <v>0</v>
      </c>
    </row>
    <row r="30" spans="1:4" ht="12.75" customHeight="1">
      <c r="A30" s="179"/>
      <c r="B30" s="180"/>
      <c r="C30" s="62"/>
      <c r="D30" s="182"/>
    </row>
    <row r="31" spans="1:4" ht="12.75" customHeight="1">
      <c r="A31" s="236" t="s">
        <v>56</v>
      </c>
      <c r="B31" s="237" t="s">
        <v>208</v>
      </c>
      <c r="C31" s="221" t="s">
        <v>209</v>
      </c>
      <c r="D31" s="212">
        <f>SUM(D32)</f>
        <v>0</v>
      </c>
    </row>
    <row r="32" spans="1:4" ht="12.75" customHeight="1">
      <c r="A32" s="179"/>
      <c r="B32" s="180"/>
      <c r="C32" s="62"/>
      <c r="D32" s="182"/>
    </row>
    <row r="33" spans="1:4" ht="12.75" customHeight="1">
      <c r="A33" s="236" t="s">
        <v>22</v>
      </c>
      <c r="B33" s="237" t="s">
        <v>210</v>
      </c>
      <c r="C33" s="221" t="s">
        <v>195</v>
      </c>
      <c r="D33" s="212">
        <f>SUM(D34:D40)</f>
        <v>5070</v>
      </c>
    </row>
    <row r="34" spans="1:4" ht="12.75" customHeight="1">
      <c r="A34" s="181" t="s">
        <v>45</v>
      </c>
      <c r="B34" s="180" t="s">
        <v>211</v>
      </c>
      <c r="C34" s="62"/>
      <c r="D34" s="182">
        <v>10</v>
      </c>
    </row>
    <row r="35" spans="1:4" ht="12.75" customHeight="1">
      <c r="A35" s="181" t="s">
        <v>46</v>
      </c>
      <c r="B35" s="180" t="s">
        <v>215</v>
      </c>
      <c r="C35" s="62"/>
      <c r="D35" s="182">
        <v>300</v>
      </c>
    </row>
    <row r="36" spans="1:4" ht="12.75" customHeight="1">
      <c r="A36" s="181" t="s">
        <v>47</v>
      </c>
      <c r="B36" s="180" t="s">
        <v>212</v>
      </c>
      <c r="C36" s="62"/>
      <c r="D36" s="182">
        <v>50</v>
      </c>
    </row>
    <row r="37" spans="1:4" ht="12.75" customHeight="1">
      <c r="A37" s="181" t="s">
        <v>86</v>
      </c>
      <c r="B37" s="180" t="s">
        <v>512</v>
      </c>
      <c r="C37" s="62"/>
      <c r="D37" s="182">
        <v>1000</v>
      </c>
    </row>
    <row r="38" spans="1:4" ht="12.75" customHeight="1">
      <c r="A38" s="181" t="s">
        <v>87</v>
      </c>
      <c r="B38" s="180" t="s">
        <v>514</v>
      </c>
      <c r="C38" s="62"/>
      <c r="D38" s="182">
        <v>60</v>
      </c>
    </row>
    <row r="39" spans="1:4" ht="12.75" customHeight="1">
      <c r="A39" s="181" t="s">
        <v>51</v>
      </c>
      <c r="B39" s="180" t="s">
        <v>513</v>
      </c>
      <c r="C39" s="62"/>
      <c r="D39" s="182">
        <v>3500</v>
      </c>
    </row>
    <row r="40" spans="1:4" ht="12.75" customHeight="1">
      <c r="A40" s="181" t="s">
        <v>53</v>
      </c>
      <c r="B40" s="180" t="s">
        <v>213</v>
      </c>
      <c r="C40" s="62"/>
      <c r="D40" s="182">
        <v>150</v>
      </c>
    </row>
    <row r="41" spans="1:4" ht="12.75" customHeight="1" thickBot="1">
      <c r="A41" s="390" t="s">
        <v>214</v>
      </c>
      <c r="B41" s="391"/>
      <c r="C41" s="46"/>
      <c r="D41" s="81">
        <f>D7+D9+D11+D13+D15+D17+D25+D27+D29+D31+D33</f>
        <v>15371</v>
      </c>
    </row>
    <row r="42" spans="1:4" ht="12.75" customHeight="1">
      <c r="A42" s="392" t="s">
        <v>216</v>
      </c>
      <c r="B42" s="393"/>
      <c r="C42" s="393"/>
      <c r="D42" s="394"/>
    </row>
    <row r="43" spans="1:4" ht="12.75" customHeight="1">
      <c r="A43" s="236" t="s">
        <v>45</v>
      </c>
      <c r="B43" s="237" t="s">
        <v>220</v>
      </c>
      <c r="C43" s="221" t="s">
        <v>217</v>
      </c>
      <c r="D43" s="212">
        <f>SUM(D44)</f>
        <v>0</v>
      </c>
    </row>
    <row r="44" spans="1:4" ht="12.75" customHeight="1">
      <c r="A44" s="179"/>
      <c r="B44" s="180"/>
      <c r="C44" s="62"/>
      <c r="D44" s="182"/>
    </row>
    <row r="45" spans="1:4" ht="12.75" customHeight="1">
      <c r="A45" s="236" t="s">
        <v>46</v>
      </c>
      <c r="B45" s="237" t="s">
        <v>218</v>
      </c>
      <c r="C45" s="221" t="s">
        <v>219</v>
      </c>
      <c r="D45" s="212">
        <f>SUM(D46)</f>
        <v>0</v>
      </c>
    </row>
    <row r="46" spans="1:4" ht="12.75" customHeight="1">
      <c r="A46" s="179"/>
      <c r="B46" s="180"/>
      <c r="C46" s="62"/>
      <c r="D46" s="182"/>
    </row>
    <row r="47" spans="1:4" ht="12.75" customHeight="1">
      <c r="A47" s="236" t="s">
        <v>47</v>
      </c>
      <c r="B47" s="237" t="s">
        <v>221</v>
      </c>
      <c r="C47" s="221" t="s">
        <v>222</v>
      </c>
      <c r="D47" s="212">
        <f>SUM(D48)</f>
        <v>0</v>
      </c>
    </row>
    <row r="48" spans="1:4" ht="12.75" customHeight="1">
      <c r="A48" s="179"/>
      <c r="B48" s="180"/>
      <c r="C48" s="62"/>
      <c r="D48" s="182"/>
    </row>
    <row r="49" spans="1:4" ht="12.75" customHeight="1">
      <c r="A49" s="236" t="s">
        <v>86</v>
      </c>
      <c r="B49" s="237" t="s">
        <v>223</v>
      </c>
      <c r="C49" s="221" t="s">
        <v>226</v>
      </c>
      <c r="D49" s="212">
        <f>SUM(D50)</f>
        <v>0</v>
      </c>
    </row>
    <row r="50" spans="1:4" ht="12.75" customHeight="1">
      <c r="A50" s="179"/>
      <c r="B50" s="180"/>
      <c r="C50" s="62"/>
      <c r="D50" s="182"/>
    </row>
    <row r="51" spans="1:4" ht="12.75" customHeight="1">
      <c r="A51" s="236" t="s">
        <v>87</v>
      </c>
      <c r="B51" s="237" t="s">
        <v>224</v>
      </c>
      <c r="C51" s="221" t="s">
        <v>225</v>
      </c>
      <c r="D51" s="212">
        <f>SUM(D52)</f>
        <v>0</v>
      </c>
    </row>
    <row r="52" spans="1:4" ht="12.75" customHeight="1">
      <c r="A52" s="179"/>
      <c r="B52" s="180"/>
      <c r="C52" s="62"/>
      <c r="D52" s="182"/>
    </row>
    <row r="53" spans="1:4" ht="12.75" customHeight="1">
      <c r="A53" s="236" t="s">
        <v>51</v>
      </c>
      <c r="B53" s="237" t="s">
        <v>227</v>
      </c>
      <c r="C53" s="221" t="s">
        <v>228</v>
      </c>
      <c r="D53" s="212">
        <f>SUM(D54:D55)</f>
        <v>10455</v>
      </c>
    </row>
    <row r="54" spans="1:4" ht="12.75" customHeight="1">
      <c r="A54" s="181" t="s">
        <v>45</v>
      </c>
      <c r="B54" s="180" t="s">
        <v>515</v>
      </c>
      <c r="C54" s="62"/>
      <c r="D54" s="182">
        <v>10455</v>
      </c>
    </row>
    <row r="55" spans="1:4" ht="12.75" customHeight="1">
      <c r="A55" s="181" t="s">
        <v>46</v>
      </c>
      <c r="B55" s="180"/>
      <c r="C55" s="62"/>
      <c r="D55" s="182"/>
    </row>
    <row r="56" spans="1:4" ht="12.75" customHeight="1">
      <c r="A56" s="236" t="s">
        <v>53</v>
      </c>
      <c r="B56" s="237" t="s">
        <v>229</v>
      </c>
      <c r="C56" s="221" t="s">
        <v>230</v>
      </c>
      <c r="D56" s="212">
        <f>SUM(D59)</f>
        <v>0</v>
      </c>
    </row>
    <row r="57" spans="1:4" ht="12.75" customHeight="1">
      <c r="A57" s="236"/>
      <c r="B57" s="237"/>
      <c r="C57" s="221"/>
      <c r="D57" s="212"/>
    </row>
    <row r="58" spans="1:4" ht="12.75" customHeight="1">
      <c r="A58" s="236" t="s">
        <v>54</v>
      </c>
      <c r="B58" s="237" t="s">
        <v>557</v>
      </c>
      <c r="C58" s="221" t="s">
        <v>231</v>
      </c>
      <c r="D58" s="212">
        <f>SUM(D59:D59)</f>
        <v>0</v>
      </c>
    </row>
    <row r="59" spans="1:4" ht="12.75" customHeight="1">
      <c r="A59" s="181" t="s">
        <v>45</v>
      </c>
      <c r="B59" s="180"/>
      <c r="C59" s="62"/>
      <c r="D59" s="182">
        <v>0</v>
      </c>
    </row>
    <row r="60" spans="1:4" ht="12.75" customHeight="1">
      <c r="A60" s="236" t="s">
        <v>55</v>
      </c>
      <c r="B60" s="237" t="s">
        <v>232</v>
      </c>
      <c r="C60" s="221" t="s">
        <v>558</v>
      </c>
      <c r="D60" s="212">
        <f>SUM(D61:D61)</f>
        <v>2154</v>
      </c>
    </row>
    <row r="61" spans="1:4" ht="12.75" customHeight="1">
      <c r="A61" s="181" t="s">
        <v>45</v>
      </c>
      <c r="B61" s="180" t="s">
        <v>515</v>
      </c>
      <c r="C61" s="62"/>
      <c r="D61" s="182">
        <v>2154</v>
      </c>
    </row>
    <row r="62" spans="1:4" ht="12.75" customHeight="1" thickBot="1">
      <c r="A62" s="390" t="s">
        <v>233</v>
      </c>
      <c r="B62" s="391"/>
      <c r="C62" s="46"/>
      <c r="D62" s="81">
        <f>D43+D45+D47+D49+D51+D53+D56+D60</f>
        <v>12609</v>
      </c>
    </row>
    <row r="63" spans="1:4" ht="12.75" customHeight="1" thickBot="1">
      <c r="A63" s="388" t="s">
        <v>8</v>
      </c>
      <c r="B63" s="389"/>
      <c r="C63" s="40"/>
      <c r="D63" s="19">
        <f>D41+D62</f>
        <v>27980</v>
      </c>
    </row>
  </sheetData>
  <mergeCells count="9">
    <mergeCell ref="A63:B63"/>
    <mergeCell ref="A41:B41"/>
    <mergeCell ref="A42:D42"/>
    <mergeCell ref="A62:B62"/>
    <mergeCell ref="A1:D1"/>
    <mergeCell ref="A2:D2"/>
    <mergeCell ref="A4:B5"/>
    <mergeCell ref="C4:C5"/>
    <mergeCell ref="A6:D6"/>
  </mergeCells>
  <phoneticPr fontId="11" type="noConversion"/>
  <pageMargins left="0.74803149606299213" right="0.74803149606299213" top="0.53" bottom="0.27559055118110237" header="0.31" footer="0.19685039370078741"/>
  <pageSetup paperSize="9" scale="97" orientation="portrait" r:id="rId1"/>
  <headerFooter alignWithMargins="0">
    <oddHeader>&amp;R&amp;"Times New Roman,Normál"9. melléklet a 1/2015. (II.10.)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7</vt:i4>
      </vt:variant>
    </vt:vector>
  </HeadingPairs>
  <TitlesOfParts>
    <vt:vector size="24" baseType="lpstr">
      <vt:lpstr>1.Bevételek</vt:lpstr>
      <vt:lpstr>2.BKfunkc</vt:lpstr>
      <vt:lpstr>3.BSzfel</vt:lpstr>
      <vt:lpstr>4.Kiadások</vt:lpstr>
      <vt:lpstr>5.KKfunkc</vt:lpstr>
      <vt:lpstr>6.KSzfel</vt:lpstr>
      <vt:lpstr>7.Ktgvet.mérleg</vt:lpstr>
      <vt:lpstr>8. Áll,önk,köt</vt:lpstr>
      <vt:lpstr>9.Tám,peá</vt:lpstr>
      <vt:lpstr>10.Felhalm</vt:lpstr>
      <vt:lpstr>11.Tart</vt:lpstr>
      <vt:lpstr>12.Létszám</vt:lpstr>
      <vt:lpstr> 13.Kötelez</vt:lpstr>
      <vt:lpstr>14.Pály</vt:lpstr>
      <vt:lpstr>15.Kvet.tám</vt:lpstr>
      <vt:lpstr>16.Ei-felh.</vt:lpstr>
      <vt:lpstr>17. Várható</vt:lpstr>
      <vt:lpstr>'1.Bevételek'!Nyomtatási_cím</vt:lpstr>
      <vt:lpstr>'5.KKfunkc'!Nyomtatási_cím</vt:lpstr>
      <vt:lpstr>'6.KSzfel'!Nyomtatási_cím</vt:lpstr>
      <vt:lpstr>'9.Tám,peá'!Nyomtatási_cím</vt:lpstr>
      <vt:lpstr>' 13.Kötelez'!Nyomtatási_terület</vt:lpstr>
      <vt:lpstr>'1.Bevételek'!Nyomtatási_terület</vt:lpstr>
      <vt:lpstr>'12.Létszám'!Nyomtatási_terület</vt:lpstr>
    </vt:vector>
  </TitlesOfParts>
  <Company>Budaörs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Csilla</cp:lastModifiedBy>
  <cp:lastPrinted>2015-11-19T09:38:45Z</cp:lastPrinted>
  <dcterms:created xsi:type="dcterms:W3CDTF">2005-12-27T13:42:28Z</dcterms:created>
  <dcterms:modified xsi:type="dcterms:W3CDTF">2015-11-19T09:38:53Z</dcterms:modified>
</cp:coreProperties>
</file>