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26" windowWidth="9720" windowHeight="5910" tabRatio="840" activeTab="0"/>
  </bookViews>
  <sheets>
    <sheet name="1.sz.m" sheetId="1" r:id="rId1"/>
    <sheet name="2.sz.m" sheetId="2" r:id="rId2"/>
    <sheet name="3.sz.m." sheetId="3" r:id="rId3"/>
    <sheet name="4.sz.m." sheetId="4" r:id="rId4"/>
    <sheet name="5.sz.m." sheetId="5" r:id="rId5"/>
    <sheet name="6.sz.m." sheetId="6" r:id="rId6"/>
    <sheet name="7sz.m." sheetId="7" r:id="rId7"/>
    <sheet name="8.sz.m." sheetId="8" r:id="rId8"/>
    <sheet name="9.sz.m" sheetId="9" r:id="rId9"/>
    <sheet name="11.sz.m." sheetId="10" r:id="rId10"/>
    <sheet name="12.sz.m." sheetId="11" r:id="rId11"/>
    <sheet name="13.sz.m." sheetId="12" r:id="rId12"/>
  </sheets>
  <definedNames>
    <definedName name="_xlnm.Print_Area" localSheetId="11">'13.sz.m.'!$A$1:$E$32</definedName>
    <definedName name="_xlnm.Print_Area" localSheetId="1">'2.sz.m'!$A$1:$E$190</definedName>
    <definedName name="_xlnm.Print_Area" localSheetId="2">'3.sz.m.'!$A$1:$K$45</definedName>
    <definedName name="_xlnm.Print_Area" localSheetId="3">'4.sz.m.'!$A$1:$B$35</definedName>
    <definedName name="_xlnm.Print_Area" localSheetId="4">'5.sz.m.'!$A$1:$J$31</definedName>
  </definedNames>
  <calcPr fullCalcOnLoad="1"/>
</workbook>
</file>

<file path=xl/sharedStrings.xml><?xml version="1.0" encoding="utf-8"?>
<sst xmlns="http://schemas.openxmlformats.org/spreadsheetml/2006/main" count="608" uniqueCount="436">
  <si>
    <t>KIADÁSOK ÖSSZESEN:</t>
  </si>
  <si>
    <t xml:space="preserve">     </t>
  </si>
  <si>
    <t>BEVÉTEL ÖSSZESEN:</t>
  </si>
  <si>
    <t>Pamuk  Községi Önkormányzat bevételei</t>
  </si>
  <si>
    <t>Egyéb Államházt. kívülről szárm kamatbev.</t>
  </si>
  <si>
    <t>Pamuk  Községi Önkormányzat kiadásai</t>
  </si>
  <si>
    <t>I.</t>
  </si>
  <si>
    <t>1.1</t>
  </si>
  <si>
    <t>1.</t>
  </si>
  <si>
    <t>1.2</t>
  </si>
  <si>
    <t>2.</t>
  </si>
  <si>
    <t>3.</t>
  </si>
  <si>
    <t>II.</t>
  </si>
  <si>
    <t>1.2.</t>
  </si>
  <si>
    <t>1.3.</t>
  </si>
  <si>
    <t>III.</t>
  </si>
  <si>
    <t>IV.</t>
  </si>
  <si>
    <t>V.</t>
  </si>
  <si>
    <t>VII.</t>
  </si>
  <si>
    <t>VIII.</t>
  </si>
  <si>
    <t>Működési bevételek:</t>
  </si>
  <si>
    <t>Intézményi működési bevételek</t>
  </si>
  <si>
    <t>Alaptevékenység bevételei</t>
  </si>
  <si>
    <t>Intézmények egyéb sajátos bevételei</t>
  </si>
  <si>
    <t>egyéb bevétel</t>
  </si>
  <si>
    <t>Önkormányzatok sajátos működési bevételei</t>
  </si>
  <si>
    <t>Helyi adók</t>
  </si>
  <si>
    <t>magánszemélyek kom adója</t>
  </si>
  <si>
    <t>Átengedett központi adók</t>
  </si>
  <si>
    <t>Önkormányzatok költségvetési támogatása</t>
  </si>
  <si>
    <t>1.1.</t>
  </si>
  <si>
    <t>Felhalmozási és tőke jellegű bevételek:</t>
  </si>
  <si>
    <t>Véglegesen átvett pénzeszközök</t>
  </si>
  <si>
    <t>Támogatási kölcsönök visszatérülése</t>
  </si>
  <si>
    <t>kölcsön visszatérülése</t>
  </si>
  <si>
    <t>VI.</t>
  </si>
  <si>
    <t>4.</t>
  </si>
  <si>
    <t>Működési célú kiadások</t>
  </si>
  <si>
    <t>A)</t>
  </si>
  <si>
    <t>Személyi juttatások</t>
  </si>
  <si>
    <t>polgármester alapillet.</t>
  </si>
  <si>
    <t>alpolgármet.tiszt.díja</t>
  </si>
  <si>
    <t xml:space="preserve">megáll.alapj. költségtérítés </t>
  </si>
  <si>
    <t>Járulékok</t>
  </si>
  <si>
    <t>Dologi kiadások</t>
  </si>
  <si>
    <t>irodaszer, nyomtatv.</t>
  </si>
  <si>
    <t xml:space="preserve">fénymásoló karbant.     </t>
  </si>
  <si>
    <t>telefondíjak</t>
  </si>
  <si>
    <t>reprezentáció</t>
  </si>
  <si>
    <t>tisztítószer</t>
  </si>
  <si>
    <t>áramdíj</t>
  </si>
  <si>
    <t>szállítási szolgáltatás</t>
  </si>
  <si>
    <t>hajtó és kenőanyag</t>
  </si>
  <si>
    <t>egyéb üzembentartási, fenntartási szolg.</t>
  </si>
  <si>
    <t>szemétsz.kéménysepr.</t>
  </si>
  <si>
    <t>vízdíjak</t>
  </si>
  <si>
    <t>Egyéb folyó kiadások</t>
  </si>
  <si>
    <t>foglalkoztási eü.</t>
  </si>
  <si>
    <t>vagyonbiztosítás</t>
  </si>
  <si>
    <t>étkezési hozz.</t>
  </si>
  <si>
    <t xml:space="preserve">ruházati klts.térítés  </t>
  </si>
  <si>
    <t xml:space="preserve">Dologi kiadások </t>
  </si>
  <si>
    <t>jármű karbantartás (szerviz)</t>
  </si>
  <si>
    <t>biztosítás (Renault)</t>
  </si>
  <si>
    <t>Rendszeres szoc.segély</t>
  </si>
  <si>
    <t>Közgyógyellátás</t>
  </si>
  <si>
    <t>Átmeneti szoc.segély</t>
  </si>
  <si>
    <t>Temetési segély</t>
  </si>
  <si>
    <t>TÖOSZ tagdíj</t>
  </si>
  <si>
    <t>B)</t>
  </si>
  <si>
    <t>Fejlesztési kiadások</t>
  </si>
  <si>
    <t>Működési bevételek</t>
  </si>
  <si>
    <t>Igazgatási</t>
  </si>
  <si>
    <t>Város és közs.</t>
  </si>
  <si>
    <t>Önkormányzati</t>
  </si>
  <si>
    <t>Közvilágítás</t>
  </si>
  <si>
    <t>Rendszeres</t>
  </si>
  <si>
    <t>Eseti</t>
  </si>
  <si>
    <t>Összesen</t>
  </si>
  <si>
    <t>tevékenység</t>
  </si>
  <si>
    <t>gazdálkodás</t>
  </si>
  <si>
    <t>Fel.ra nem terv elsz.</t>
  </si>
  <si>
    <t>péntb.ellátás</t>
  </si>
  <si>
    <t>Intézményi működési bevétel</t>
  </si>
  <si>
    <t>Önk sajátos működési bevétele</t>
  </si>
  <si>
    <t>Működési célú pénzeszk. átadás, egyéb tám.</t>
  </si>
  <si>
    <t>Rövid lejáratú hitel</t>
  </si>
  <si>
    <t>Működési célú bevételek összesen</t>
  </si>
  <si>
    <t>Felhalmozási bevételek</t>
  </si>
  <si>
    <t>felhalmozás célú bevételek összesen</t>
  </si>
  <si>
    <t>BEVÉTELEK MINDÖSSZESEN:</t>
  </si>
  <si>
    <t>Működési kiadások</t>
  </si>
  <si>
    <t>Családsegítés</t>
  </si>
  <si>
    <t>Személyi juttatás</t>
  </si>
  <si>
    <t>Munkaadót terhelő járulék</t>
  </si>
  <si>
    <t>Dologi kiadások, egyéb folyó kiadások</t>
  </si>
  <si>
    <t>Működési célú kiadások összesen</t>
  </si>
  <si>
    <t>Felhalmozási kiadások</t>
  </si>
  <si>
    <t>felújítási kiadások</t>
  </si>
  <si>
    <t>felhalmozási célú kiadások összesen</t>
  </si>
  <si>
    <t>KIADÁSOK MINDÖSSZESEN:</t>
  </si>
  <si>
    <t>Önk. Hivatala</t>
  </si>
  <si>
    <t>Működési célú pe. átadás, egyéb tám.</t>
  </si>
  <si>
    <t>Önk. hivatala</t>
  </si>
  <si>
    <t>Működési célú pénzeszköz átvétel</t>
  </si>
  <si>
    <t>Önk.hivatala</t>
  </si>
  <si>
    <t>Bevételek</t>
  </si>
  <si>
    <t>Kiadások</t>
  </si>
  <si>
    <t xml:space="preserve">Az önkormányzat működési és fejlesztési célú bevételeinek és kiadásainak </t>
  </si>
  <si>
    <t>(gördülő tervezés) (E Ft)</t>
  </si>
  <si>
    <t>Fejlesztési bevételek</t>
  </si>
  <si>
    <t>Bevételek összesen</t>
  </si>
  <si>
    <t>Finanszírozási kiadások</t>
  </si>
  <si>
    <t>Kiadások összesen</t>
  </si>
  <si>
    <t>Koncessziós bevétel</t>
  </si>
  <si>
    <t xml:space="preserve">egyéb készlet </t>
  </si>
  <si>
    <t>Köztemetés</t>
  </si>
  <si>
    <t>Faluház tetőszerkezete,tűzfal</t>
  </si>
  <si>
    <t>Kölcsönök</t>
  </si>
  <si>
    <t>ingatlan karbantartás</t>
  </si>
  <si>
    <t xml:space="preserve">illetménykiegészítés </t>
  </si>
  <si>
    <t>alapilletmény (PL)</t>
  </si>
  <si>
    <t>értékpapírok értékesítése</t>
  </si>
  <si>
    <t>kölcsönök visszatérülése</t>
  </si>
  <si>
    <t>ÁFA-kiadások</t>
  </si>
  <si>
    <t>Kölcsönök visszatérülése,értékp.értékesítés</t>
  </si>
  <si>
    <t>Működési célú pénzeszk. átvétel, egyéb tám.</t>
  </si>
  <si>
    <t>Értékpapírok értékesítése</t>
  </si>
  <si>
    <t>Lakásfentartási támogatás (90%)</t>
  </si>
  <si>
    <t>Újszülöttek támogatása (babacsomag)</t>
  </si>
  <si>
    <t>Rendszeres szociális segély (90%)</t>
  </si>
  <si>
    <t>Garázs,raktár felújítása</t>
  </si>
  <si>
    <t>IX.</t>
  </si>
  <si>
    <t>vásárolt közszolgáltatások</t>
  </si>
  <si>
    <t>belföldi kiküldetés</t>
  </si>
  <si>
    <t xml:space="preserve">       Fejlesztési célú bevételek összesen</t>
  </si>
  <si>
    <t>+</t>
  </si>
  <si>
    <t xml:space="preserve">       Fejlesztési célú hitel törlesztő részlete</t>
  </si>
  <si>
    <t>-</t>
  </si>
  <si>
    <t xml:space="preserve">    </t>
  </si>
  <si>
    <t xml:space="preserve"> Az Önkormányzat adósságot keletkeztető éves kötelezettségvállalásának ( hitelfelvételének)</t>
  </si>
  <si>
    <t>felső határa:</t>
  </si>
  <si>
    <t xml:space="preserve">Hivatali igazgatás </t>
  </si>
  <si>
    <t xml:space="preserve">Községgazdálkodás  </t>
  </si>
  <si>
    <t xml:space="preserve">Közvilágítás    </t>
  </si>
  <si>
    <t xml:space="preserve">Családsegítés   </t>
  </si>
  <si>
    <t>Rendszeres pénzbeli ell.</t>
  </si>
  <si>
    <t>Eseti pénzbeli ellátás</t>
  </si>
  <si>
    <t xml:space="preserve">Pénzeszközátadások </t>
  </si>
  <si>
    <t>utak felújítása</t>
  </si>
  <si>
    <t>gépjármű biztosítás (MTZ, Suzuki swift, pótkocsi)</t>
  </si>
  <si>
    <t>Szellemi tevékenység végzésére kifizetés</t>
  </si>
  <si>
    <t xml:space="preserve">Polgári védelem </t>
  </si>
  <si>
    <t>Önk.bérlakás felújítása</t>
  </si>
  <si>
    <t>Felh. és tőke jell.bev.</t>
  </si>
  <si>
    <t>2013.</t>
  </si>
  <si>
    <t>e Ft</t>
  </si>
  <si>
    <t>S.sz.</t>
  </si>
  <si>
    <t>Megnevezés</t>
  </si>
  <si>
    <t>Uniós támogatás</t>
  </si>
  <si>
    <t>Saját erő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</si>
  <si>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</si>
  <si>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</si>
  <si>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</si>
  <si>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</si>
  <si>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</si>
  <si>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</si>
  <si>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</si>
  <si>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</si>
  <si>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</si>
  <si>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</si>
  <si>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</si>
  <si>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</si>
  <si>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Beruházási kiadások</t>
  </si>
  <si>
    <t>Tartalékok</t>
  </si>
  <si>
    <t>Egyenleg</t>
  </si>
  <si>
    <t xml:space="preserve">             A támogatás </t>
  </si>
  <si>
    <t xml:space="preserve">        kedvezményezettje</t>
  </si>
  <si>
    <t>Jogcíme</t>
  </si>
  <si>
    <t>Mértéke</t>
  </si>
  <si>
    <t>Összege</t>
  </si>
  <si>
    <t>(jellege)</t>
  </si>
  <si>
    <t>%</t>
  </si>
  <si>
    <t>a.)  ellátottak térítési díja</t>
  </si>
  <si>
    <t>b.) lakásépítéshez, lakásfelújításhoz nyújtott kölcsönök elengedésének összege</t>
  </si>
  <si>
    <t>c.) helyi adónál kedvezmény, mentesség</t>
  </si>
  <si>
    <t xml:space="preserve"> - Termőföld bérbeadásából szárm.jöv.adó</t>
  </si>
  <si>
    <t xml:space="preserve"> - Kommunális adó (mgsz.)</t>
  </si>
  <si>
    <t xml:space="preserve"> - Bírság</t>
  </si>
  <si>
    <t xml:space="preserve"> - Pótlék</t>
  </si>
  <si>
    <t xml:space="preserve"> - Gépjárműadó</t>
  </si>
  <si>
    <t>d.) helyiségek, eszközök hasznosításából származó bevételből nyújtott kedvezmény, mentesség</t>
  </si>
  <si>
    <t>e.) egyéb nyújtott kedvezmények, mentességek</t>
  </si>
  <si>
    <t xml:space="preserve"> - </t>
  </si>
  <si>
    <t>KÖLTSÉGVETÉSI MÉRLEG</t>
  </si>
  <si>
    <t>BEVÉTELEK</t>
  </si>
  <si>
    <t>KIADÁSOK</t>
  </si>
  <si>
    <t>/e Ft</t>
  </si>
  <si>
    <t>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</si>
  <si>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</si>
  <si>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</si>
  <si>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</si>
  <si>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</si>
  <si>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</si>
  <si>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- Intézményi Működési bevételek</t>
  </si>
  <si>
    <t>Munkaadó terhelő járulékok</t>
  </si>
  <si>
    <t>- Egyéb saját bevétel</t>
  </si>
  <si>
    <t>Dologi és egyéb folyó kiadások</t>
  </si>
  <si>
    <t>- Önkormányzatok sajátos működési bevételei</t>
  </si>
  <si>
    <t>Kamatkiadások</t>
  </si>
  <si>
    <t>Előző évi maradvány átvétel</t>
  </si>
  <si>
    <t>Szociálpolitikai ellátások és egyéb juttatások</t>
  </si>
  <si>
    <t>Ellátottak pénzbeli juttatásai</t>
  </si>
  <si>
    <t>Előző évi maradvány átadás</t>
  </si>
  <si>
    <t>Működési célú pénzeszközátvétel</t>
  </si>
  <si>
    <t>Támogatásértékű működési kiadás</t>
  </si>
  <si>
    <t>Működési célú pénzeszközátadás</t>
  </si>
  <si>
    <t>Támogatási kölcsön igénybevétele, visszatérülése</t>
  </si>
  <si>
    <t>Működési célú kölcsön nyújtása, visszafizetése</t>
  </si>
  <si>
    <t>Felhalmozási célú</t>
  </si>
  <si>
    <t>Felhalmozási és tőke jellegű bevételek</t>
  </si>
  <si>
    <t>Támogatásértékű felhalmozási bevételek</t>
  </si>
  <si>
    <t>Felújítások</t>
  </si>
  <si>
    <t>Támogatásértékű felhalmozási kiadás</t>
  </si>
  <si>
    <t>Felhalmozási célú pénzeszközátadás</t>
  </si>
  <si>
    <t>Támogatási kölcsönök igénybevétele, visszatérülése</t>
  </si>
  <si>
    <t>Felhalmozási célú kölcsön</t>
  </si>
  <si>
    <t>Pénzügyi befektetések kiadásai</t>
  </si>
  <si>
    <t>Pénzforgalom nélküli kiadások</t>
  </si>
  <si>
    <t>Működési célú tartalékok</t>
  </si>
  <si>
    <t>Általános tartalék</t>
  </si>
  <si>
    <t>Céltartalék</t>
  </si>
  <si>
    <t>Felhalmozási célú tartalékok</t>
  </si>
  <si>
    <t>Fejlesztési céltartalék</t>
  </si>
  <si>
    <t>KÖLTSÉGVETÉSI HIÁNY</t>
  </si>
  <si>
    <t>Működési hiány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</si>
  <si>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</si>
  <si>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</si>
  <si>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</si>
  <si>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</si>
  <si>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BEVÉTELEK ÖSSZESEN 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</si>
  <si>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</si>
  <si>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</si>
  <si>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</si>
  <si>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</si>
  <si>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</si>
  <si>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</si>
  <si>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</si>
  <si>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</si>
  <si>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</si>
  <si>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</si>
  <si>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</si>
  <si>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Felhalmozási célú bevételek összesen</t>
  </si>
  <si>
    <t>Felhalmozási célú kiadások összesen</t>
  </si>
  <si>
    <t>Az önkormányzat több éves kihatással járó feladatai éves bontásban (e Ft)</t>
  </si>
  <si>
    <t>Beruházás megnevezése</t>
  </si>
  <si>
    <t>Tartalékok:</t>
  </si>
  <si>
    <t>Céltartalék (falunap, majális)</t>
  </si>
  <si>
    <t xml:space="preserve"> - szemétszállítási díj </t>
  </si>
  <si>
    <t>mentesség</t>
  </si>
  <si>
    <t>kedvezmény</t>
  </si>
  <si>
    <t>Polgármesteri Hivatal kezelésében lévő feladatok</t>
  </si>
  <si>
    <t>közutak,hídak,alagutak üzemeltetése,fenntartása</t>
  </si>
  <si>
    <t>Óvodai intézményi étkeztetés</t>
  </si>
  <si>
    <t>Iskolai intézményi étkeztetés</t>
  </si>
  <si>
    <t>Munkahelyi étkeztetés</t>
  </si>
  <si>
    <t>Lakó ingatlan bérbeadása,üzemeltetése</t>
  </si>
  <si>
    <t>Országgyűlési képviselő választás</t>
  </si>
  <si>
    <t>Önkormányzati képviselő választás</t>
  </si>
  <si>
    <t>Európai Parlamenti képv.vál.kapcs.tev.</t>
  </si>
  <si>
    <t>Országos és helyi népszavazáshoz kapcsolódó tev.</t>
  </si>
  <si>
    <t>Területi ált.végrahajtó igazgatási tev.</t>
  </si>
  <si>
    <t>Önkormányzat igazgatási tevékenysége</t>
  </si>
  <si>
    <t>Önkormányzatok és többc. kistérségi társulások ig.tevékenysége</t>
  </si>
  <si>
    <t>Helyi Cigány Kissebségi Önkormányzat</t>
  </si>
  <si>
    <t>Adó illeték kiszabása,beszedése adóellenőrzés</t>
  </si>
  <si>
    <t>Turizmus-fejlesztési támogatások és tevékenységek</t>
  </si>
  <si>
    <t>Közvilágítási feladatok</t>
  </si>
  <si>
    <t>Város és községgazdálkodás</t>
  </si>
  <si>
    <t>Önkormányzat többcélú kist.társ. elsz.</t>
  </si>
  <si>
    <t>Közterület rendjének fenntartása</t>
  </si>
  <si>
    <t>Szociális ösztöndíjak</t>
  </si>
  <si>
    <t xml:space="preserve">Egyéb pénzbeli hallgatói </t>
  </si>
  <si>
    <t>Háziorvosi alapellátás</t>
  </si>
  <si>
    <t>Fogorvosi alapellátás</t>
  </si>
  <si>
    <t>Rendszeres szociális pénzbeni ellátások</t>
  </si>
  <si>
    <t>Időskorúak járadéka</t>
  </si>
  <si>
    <t>Lakásfenntartási támogatás normatív alapon.</t>
  </si>
  <si>
    <t>Helyi rendszeres lakásfenntartási támogatás</t>
  </si>
  <si>
    <t>Ápolási díj alanyi jogon</t>
  </si>
  <si>
    <t>Ápolási díj méltányossági alapon</t>
  </si>
  <si>
    <t>Rendszeres gyermekvédelmi pénzbeli ellátások</t>
  </si>
  <si>
    <t xml:space="preserve"> Eseti gyermekvédelmi pénzbeli ellátások</t>
  </si>
  <si>
    <t>Óvodáztatási támogatás</t>
  </si>
  <si>
    <t>Helyi eseti lakásfenntartási tám.</t>
  </si>
  <si>
    <t xml:space="preserve"> Eseti pénzbeli ellátások</t>
  </si>
  <si>
    <t>Mozgáskorlátozottak közl.tám.</t>
  </si>
  <si>
    <t>Egyéb önkormányzati eseti pénzbeli ellátások</t>
  </si>
  <si>
    <t>Falugondnoki tanyagondnoki szolgáltatás</t>
  </si>
  <si>
    <t>Civil szervezetek működési támogatása</t>
  </si>
  <si>
    <t>Közcélú foglalkoztatás</t>
  </si>
  <si>
    <t>Közhasznú foglalkoztatás</t>
  </si>
  <si>
    <t xml:space="preserve">Közmunka </t>
  </si>
  <si>
    <t>Könyvtári állomány gyarapítása,nyilvántartása</t>
  </si>
  <si>
    <t>Történelmi hely,építmény,egyéb látványosság működtetése</t>
  </si>
  <si>
    <t>Köművelődési tevékenységek és támogatásuk</t>
  </si>
  <si>
    <t>Sportint., sportlétesítmények működtetése</t>
  </si>
  <si>
    <t>Köztemető fenntartási feladatok</t>
  </si>
  <si>
    <t>Köztemető fenntartása,működtetése</t>
  </si>
  <si>
    <t>Építményüzemeltetés</t>
  </si>
  <si>
    <t>Szociális hozzájárulási adó (27 %)</t>
  </si>
  <si>
    <t>Foglalkoztatást helyettesítő támogatás</t>
  </si>
  <si>
    <t>csapadékvíz - elvezetés (saját forrás)</t>
  </si>
  <si>
    <t>áramdíj (önkormányzat, kultúrház ,iskola épület, sportpálya)</t>
  </si>
  <si>
    <t>fejlesztési kiadások</t>
  </si>
  <si>
    <t>2014.</t>
  </si>
  <si>
    <t>2012, 2013. évre ÖSSZESEN</t>
  </si>
  <si>
    <t>Értékpapírok értékesítése,kibocsátása</t>
  </si>
  <si>
    <t>adatok eFt</t>
  </si>
  <si>
    <t xml:space="preserve">        Az önkormányzat  saját folyó bevétele</t>
  </si>
  <si>
    <t>Vagyon,vagyon értékű jog értékesítése,hasznosítása</t>
  </si>
  <si>
    <t xml:space="preserve">Osztalék ,koncessziós díj </t>
  </si>
  <si>
    <t>Tárgyi eszköz,immat jav,értékesítése</t>
  </si>
  <si>
    <t>Bírság,pótlék,díjbevétel</t>
  </si>
  <si>
    <t>Kezességvállalásal kapcsolatos megtérülés</t>
  </si>
  <si>
    <t>Saját bevételek összesen</t>
  </si>
  <si>
    <t>Adosságot keletkeztető ügyletek és az azokból eredő fizetési kötelezettségek</t>
  </si>
  <si>
    <t>Hitel,kölcsön</t>
  </si>
  <si>
    <t>Értékpapír</t>
  </si>
  <si>
    <t>Váltó</t>
  </si>
  <si>
    <t>Pénzügyi lízing</t>
  </si>
  <si>
    <t>Adásvételi szerződésmegkötése a visszavásárlási kötelezettség kikötésével</t>
  </si>
  <si>
    <t>Legalább 365 nap időtartamú halasztott fizetés,részletfizetés,és a még ki nem fizetett ellenérték</t>
  </si>
  <si>
    <t>Külföldi hitelintézet által elhelyezett fedezeti betét és azok összege</t>
  </si>
  <si>
    <t>Kötelezettségek összesen</t>
  </si>
  <si>
    <t>Pamuk Község Képviselőtestülete az államháztartásról szóló 2011. évi CXCV. törvény 29. § (3) bekezdése alapján a saját bevételek, valamint az adósságot keletkeztető ügyeletekből eredő fizetési kötelezettségek 2013-2015. évekre várható összegét az alábbiak szerint határozza meg:</t>
  </si>
  <si>
    <t>Normatív kötött felhasználású támogatások</t>
  </si>
  <si>
    <t>Tanyagondnoki támogatás</t>
  </si>
  <si>
    <t>Hozzájárulás pénzbeni szociális elátásokhoz</t>
  </si>
  <si>
    <t>Szociális és gyermekjóléti feladatok támogatása</t>
  </si>
  <si>
    <t xml:space="preserve">Egyéb kötelező feladatok támogatása </t>
  </si>
  <si>
    <t>3.4</t>
  </si>
  <si>
    <t>Beszámítás összege</t>
  </si>
  <si>
    <t>3.3</t>
  </si>
  <si>
    <t>Közút fenntartása</t>
  </si>
  <si>
    <t>Köztemető fenntartása</t>
  </si>
  <si>
    <t>Közvilágítás fenntartása</t>
  </si>
  <si>
    <t>Zöldterület fenntartása</t>
  </si>
  <si>
    <t>Település-üzemeltetéshez kapcsolódó feladatellátás</t>
  </si>
  <si>
    <t>3.2</t>
  </si>
  <si>
    <t>Önkormányzati hivatal működésének támogatása</t>
  </si>
  <si>
    <t>3.1.</t>
  </si>
  <si>
    <t>Helyi Önkormányzatok müködésének általános támogatása</t>
  </si>
  <si>
    <t>2013.terv</t>
  </si>
  <si>
    <t>képviselők tiszteletdíja 3*25*12</t>
  </si>
  <si>
    <t>cégautóadó</t>
  </si>
  <si>
    <t>kéményseprés</t>
  </si>
  <si>
    <t xml:space="preserve"> bérleti díjak (Telenor)</t>
  </si>
  <si>
    <t xml:space="preserve">Gépjárműadó </t>
  </si>
  <si>
    <t>Egyéb támogatás</t>
  </si>
  <si>
    <t>Működőképesség megőrzését szolg kieg.tám.</t>
  </si>
  <si>
    <t>Egyes jövedelempótló támogatások kiegészítése</t>
  </si>
  <si>
    <t>Foglalkoztatást helyettesítő támogatás (80%) (65 fő)</t>
  </si>
  <si>
    <t>Rendszeres gyvt.támogatás (90%)</t>
  </si>
  <si>
    <t>Könyvtári és közművelődésügyi feladatok támogatása</t>
  </si>
  <si>
    <t>Bérkompenzáció</t>
  </si>
  <si>
    <t xml:space="preserve">START-munkaprogram bér  támogatása   (100%) </t>
  </si>
  <si>
    <t xml:space="preserve">START-munkaprogram  járulékok támogatása   (50%) </t>
  </si>
  <si>
    <t xml:space="preserve">START-munkaprogram  dologi kiadások támogatása   (100%) </t>
  </si>
  <si>
    <t>Garázs,raktár felújítása (BM pályázat)</t>
  </si>
  <si>
    <t>internet</t>
  </si>
  <si>
    <t xml:space="preserve">áfa </t>
  </si>
  <si>
    <t>Mezőgazdasági projekt(2x10fő)</t>
  </si>
  <si>
    <t>Belvizelvezetési projekt (9fő)</t>
  </si>
  <si>
    <t>Téli egyéb értékmentő projekt (2x6 fő)</t>
  </si>
  <si>
    <t>karbantartási kiadás (kisgépek)</t>
  </si>
  <si>
    <t>mezőgazdasági projekt</t>
  </si>
  <si>
    <t xml:space="preserve">belvizelvezetési projekt </t>
  </si>
  <si>
    <t xml:space="preserve">téli egyéb értékmentő projekt </t>
  </si>
  <si>
    <t xml:space="preserve">Falugondnoki szolgálat </t>
  </si>
  <si>
    <t xml:space="preserve">Lakásfentartási támogatás </t>
  </si>
  <si>
    <t>Rendszeres.gyerm.véd.tám.</t>
  </si>
  <si>
    <t>Rendkívüli (eseti) gyerm.véd.tám.</t>
  </si>
  <si>
    <t>Gépjárműadó 60%</t>
  </si>
  <si>
    <t>Önkormányzati hivatal működésének támogatása (153e önk.hozz.)</t>
  </si>
  <si>
    <t xml:space="preserve">Civil szervezetek támogatása, Polgárőrség </t>
  </si>
  <si>
    <t xml:space="preserve">Óvodai ellátás </t>
  </si>
  <si>
    <t xml:space="preserve">Oktatás </t>
  </si>
  <si>
    <t>Ltóti Társulás PKT (Alapszolg, szoc.étk, társ tagdíj)</t>
  </si>
  <si>
    <t xml:space="preserve">Orvosi ügyelet  (Ltóti, Emergency Kft.) </t>
  </si>
  <si>
    <t>2.1</t>
  </si>
  <si>
    <t>2.4</t>
  </si>
  <si>
    <t>5.1</t>
  </si>
  <si>
    <t>5.1.1</t>
  </si>
  <si>
    <t>5.1.2</t>
  </si>
  <si>
    <t>5.1.3</t>
  </si>
  <si>
    <t>5.1.4</t>
  </si>
  <si>
    <t>5.2.1</t>
  </si>
  <si>
    <t>8.1</t>
  </si>
  <si>
    <t>9.1</t>
  </si>
  <si>
    <t xml:space="preserve">I. Az Önkormányzat adósságot keletkeztető éves kötelezettségvállalásának </t>
  </si>
  <si>
    <t>( hitelfelvételének) vizsgálata</t>
  </si>
  <si>
    <t xml:space="preserve">       Fejlesztési célú hitel felvétel előirányzata</t>
  </si>
  <si>
    <t>2013 terv</t>
  </si>
  <si>
    <t>Közmüvelődési tevékenység</t>
  </si>
  <si>
    <t>Intézményfinanszírozás</t>
  </si>
  <si>
    <t>Önk. Müködésének ált. támogatása</t>
  </si>
  <si>
    <t>Fejlesztési célú pénzesz.átvétel</t>
  </si>
  <si>
    <t>Önk.müködésének ált.támogatása</t>
  </si>
  <si>
    <t xml:space="preserve">2013-2014-2015. évi alakulását bemutató mérleg </t>
  </si>
  <si>
    <t>2015.</t>
  </si>
  <si>
    <t>Kölcsönök visszatérülése</t>
  </si>
  <si>
    <t xml:space="preserve">  1. Privatizációs és koncessziós bevétel</t>
  </si>
  <si>
    <t xml:space="preserve">  2. Helyi adók</t>
  </si>
  <si>
    <t xml:space="preserve">        Az önkormányzat 2013.évi saját folyó bevétele</t>
  </si>
  <si>
    <t xml:space="preserve">        Az önkormányzat 2013.évi korigált saját folyó bevétele</t>
  </si>
  <si>
    <t xml:space="preserve">  3. Értékpapírok értékesítése</t>
  </si>
  <si>
    <t>Pamuk Községi Önkormányzat 2013. évi előirányzat-felhasználási ütemterve</t>
  </si>
  <si>
    <t>Pamuk  2013. évi önkormányzati költségvetése
 címrendje</t>
  </si>
  <si>
    <t>Pamuk Község Önkormányzat 2013. évi összevont költségvetési mérlege</t>
  </si>
  <si>
    <t>Pamuk Község Önkormányzat 2013. évi Európai Uniós támogatással megvalósuló fejlesztései</t>
  </si>
  <si>
    <t>Pamuk Község Önkormányzat 2013. évi közvetett támogatásai</t>
  </si>
  <si>
    <t>Pamuk Községi Önkormányzat 2013. évi költségvetése</t>
  </si>
  <si>
    <t xml:space="preserve">   2013. évi költségvetési bevételének és kiadásának részletezése</t>
  </si>
  <si>
    <t>3. sz. melléklet a 2/2013 (II.23.) önkormányzati rendelethez</t>
  </si>
  <si>
    <t xml:space="preserve"> 1. sz. melléklet a 2/2013 (II.23.) önkormányzati rendelethez</t>
  </si>
  <si>
    <t>2. sz. melléklet a 2/2013.(II.23.) önkormányzati rendelethez</t>
  </si>
  <si>
    <t xml:space="preserve"> 4. sz. melléklet a 2/2013 (II.23.) önkormányzati rendelethez</t>
  </si>
  <si>
    <t>5. sz. melléklet a 2/2013 (II.23.) önkormányzati rendelethez</t>
  </si>
  <si>
    <r>
      <t xml:space="preserve">           </t>
    </r>
    <r>
      <rPr>
        <sz val="10"/>
        <rFont val="Arial CE"/>
        <family val="0"/>
      </rPr>
      <t>6. számú melléklet a 2/2013 (II.23.) önkormányzati rendelethez</t>
    </r>
  </si>
  <si>
    <t xml:space="preserve">           7. számú melléklet a 2/2013 (II.23.) önkormányzati rendelethez</t>
  </si>
  <si>
    <t xml:space="preserve">          8. számú melléklet a 2/2013 (II.23.) önkormányzati rendelethez</t>
  </si>
  <si>
    <t xml:space="preserve">            9. számú melléklet a 2/2013 (II.23.) önkormányzati rendelethez</t>
  </si>
  <si>
    <t xml:space="preserve">          11. számú melléklet a 2/2013 (II.23.) önkormányzati rendelethez</t>
  </si>
  <si>
    <t xml:space="preserve">            12. számú melléklet a 2/2013 (II.23.) önkormányzati rendelethez</t>
  </si>
  <si>
    <t>13. sz. melléklet a 2/2013 (II.23.)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</si>
</sst>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,"/>
    <numFmt numFmtId="170" formatCode="#,##0.0000"/>
  </numFmts>
  <fonts count="67">
    <font>
      <sz val="10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hair"/>
      <bottom style="thick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16" fontId="2" fillId="0" borderId="23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3" fontId="1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Fill="1" applyBorder="1" applyAlignment="1">
      <alignment vertical="center" shrinkToFit="1"/>
    </xf>
    <xf numFmtId="3" fontId="3" fillId="0" borderId="22" xfId="0" applyNumberFormat="1" applyFont="1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vertical="center" shrinkToFit="1"/>
    </xf>
    <xf numFmtId="3" fontId="7" fillId="0" borderId="22" xfId="0" applyNumberFormat="1" applyFont="1" applyFill="1" applyBorder="1" applyAlignment="1">
      <alignment vertical="center" shrinkToFit="1"/>
    </xf>
    <xf numFmtId="3" fontId="4" fillId="0" borderId="34" xfId="0" applyNumberFormat="1" applyFont="1" applyFill="1" applyBorder="1" applyAlignment="1">
      <alignment vertical="center" shrinkToFit="1"/>
    </xf>
    <xf numFmtId="0" fontId="1" fillId="0" borderId="35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1" fillId="0" borderId="30" xfId="0" applyNumberFormat="1" applyFont="1" applyFill="1" applyBorder="1" applyAlignment="1">
      <alignment vertical="center"/>
    </xf>
    <xf numFmtId="3" fontId="4" fillId="0" borderId="31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lef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13" fillId="0" borderId="27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13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3" fillId="0" borderId="47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3" fillId="0" borderId="34" xfId="0" applyFont="1" applyBorder="1" applyAlignment="1">
      <alignment/>
    </xf>
    <xf numFmtId="0" fontId="0" fillId="0" borderId="0" xfId="0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35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5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42" xfId="0" applyFont="1" applyBorder="1" applyAlignment="1">
      <alignment/>
    </xf>
    <xf numFmtId="0" fontId="0" fillId="0" borderId="0" xfId="0" applyBorder="1" applyAlignment="1">
      <alignment horizontal="right"/>
    </xf>
    <xf numFmtId="0" fontId="13" fillId="0" borderId="51" xfId="0" applyFont="1" applyBorder="1" applyAlignment="1">
      <alignment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47" xfId="0" applyFont="1" applyBorder="1" applyAlignment="1">
      <alignment wrapText="1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22" xfId="0" applyFont="1" applyFill="1" applyBorder="1" applyAlignment="1">
      <alignment vertical="center" wrapText="1" shrinkToFit="1"/>
    </xf>
    <xf numFmtId="0" fontId="14" fillId="0" borderId="75" xfId="0" applyFont="1" applyBorder="1" applyAlignment="1">
      <alignment horizontal="right"/>
    </xf>
    <xf numFmtId="0" fontId="14" fillId="0" borderId="76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47" xfId="0" applyFont="1" applyFill="1" applyBorder="1" applyAlignment="1">
      <alignment/>
    </xf>
    <xf numFmtId="0" fontId="14" fillId="0" borderId="72" xfId="0" applyFont="1" applyBorder="1" applyAlignment="1">
      <alignment/>
    </xf>
    <xf numFmtId="0" fontId="14" fillId="0" borderId="73" xfId="0" applyFont="1" applyBorder="1" applyAlignment="1">
      <alignment/>
    </xf>
    <xf numFmtId="0" fontId="14" fillId="0" borderId="76" xfId="0" applyFont="1" applyBorder="1" applyAlignment="1">
      <alignment/>
    </xf>
    <xf numFmtId="0" fontId="13" fillId="0" borderId="57" xfId="0" applyFont="1" applyBorder="1" applyAlignment="1">
      <alignment horizontal="right"/>
    </xf>
    <xf numFmtId="0" fontId="13" fillId="0" borderId="77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4" fillId="0" borderId="62" xfId="0" applyFont="1" applyBorder="1" applyAlignment="1">
      <alignment/>
    </xf>
    <xf numFmtId="0" fontId="14" fillId="0" borderId="63" xfId="0" applyFont="1" applyBorder="1" applyAlignment="1">
      <alignment horizontal="right"/>
    </xf>
    <xf numFmtId="0" fontId="14" fillId="0" borderId="61" xfId="0" applyFont="1" applyBorder="1" applyAlignment="1">
      <alignment/>
    </xf>
    <xf numFmtId="0" fontId="13" fillId="0" borderId="46" xfId="0" applyFont="1" applyBorder="1" applyAlignment="1">
      <alignment wrapText="1"/>
    </xf>
    <xf numFmtId="0" fontId="13" fillId="0" borderId="79" xfId="0" applyFont="1" applyFill="1" applyBorder="1" applyAlignment="1">
      <alignment/>
    </xf>
    <xf numFmtId="0" fontId="14" fillId="0" borderId="70" xfId="0" applyFont="1" applyBorder="1" applyAlignment="1">
      <alignment/>
    </xf>
    <xf numFmtId="0" fontId="14" fillId="0" borderId="70" xfId="0" applyFont="1" applyBorder="1" applyAlignment="1">
      <alignment horizontal="right"/>
    </xf>
    <xf numFmtId="0" fontId="14" fillId="0" borderId="80" xfId="0" applyFont="1" applyBorder="1" applyAlignment="1">
      <alignment horizontal="right"/>
    </xf>
    <xf numFmtId="0" fontId="13" fillId="0" borderId="53" xfId="0" applyFont="1" applyBorder="1" applyAlignment="1">
      <alignment horizontal="right"/>
    </xf>
    <xf numFmtId="0" fontId="13" fillId="0" borderId="72" xfId="0" applyFont="1" applyFill="1" applyBorder="1" applyAlignment="1">
      <alignment/>
    </xf>
    <xf numFmtId="0" fontId="14" fillId="0" borderId="73" xfId="0" applyFont="1" applyBorder="1" applyAlignment="1">
      <alignment horizontal="right"/>
    </xf>
    <xf numFmtId="0" fontId="13" fillId="0" borderId="81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3" xfId="0" applyFont="1" applyBorder="1" applyAlignment="1">
      <alignment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84" xfId="0" applyFont="1" applyBorder="1" applyAlignment="1">
      <alignment horizontal="left" vertical="center"/>
    </xf>
    <xf numFmtId="0" fontId="14" fillId="0" borderId="76" xfId="0" applyFont="1" applyBorder="1" applyAlignment="1">
      <alignment wrapText="1"/>
    </xf>
    <xf numFmtId="0" fontId="13" fillId="0" borderId="74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0" borderId="86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89" xfId="0" applyFont="1" applyFill="1" applyBorder="1" applyAlignment="1">
      <alignment vertical="center" shrinkToFit="1"/>
    </xf>
    <xf numFmtId="0" fontId="4" fillId="0" borderId="89" xfId="0" applyFont="1" applyFill="1" applyBorder="1" applyAlignment="1">
      <alignment vertical="center" shrinkToFit="1"/>
    </xf>
    <xf numFmtId="0" fontId="2" fillId="0" borderId="89" xfId="0" applyFont="1" applyFill="1" applyBorder="1" applyAlignment="1">
      <alignment vertical="center" shrinkToFit="1"/>
    </xf>
    <xf numFmtId="3" fontId="4" fillId="0" borderId="89" xfId="0" applyNumberFormat="1" applyFont="1" applyFill="1" applyBorder="1" applyAlignment="1">
      <alignment vertical="center" shrinkToFit="1"/>
    </xf>
    <xf numFmtId="0" fontId="6" fillId="0" borderId="89" xfId="0" applyFont="1" applyFill="1" applyBorder="1" applyAlignment="1">
      <alignment vertical="center" shrinkToFit="1"/>
    </xf>
    <xf numFmtId="0" fontId="3" fillId="0" borderId="89" xfId="0" applyFont="1" applyFill="1" applyBorder="1" applyAlignment="1">
      <alignment vertical="center" shrinkToFit="1"/>
    </xf>
    <xf numFmtId="3" fontId="21" fillId="0" borderId="88" xfId="0" applyNumberFormat="1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left" vertical="center"/>
    </xf>
    <xf numFmtId="0" fontId="21" fillId="0" borderId="91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center" vertical="center"/>
    </xf>
    <xf numFmtId="3" fontId="1" fillId="0" borderId="92" xfId="0" applyNumberFormat="1" applyFont="1" applyFill="1" applyBorder="1" applyAlignment="1">
      <alignment vertical="center" shrinkToFit="1"/>
    </xf>
    <xf numFmtId="0" fontId="22" fillId="0" borderId="9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" fillId="0" borderId="89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14" fontId="4" fillId="0" borderId="89" xfId="0" applyNumberFormat="1" applyFont="1" applyFill="1" applyBorder="1" applyAlignment="1">
      <alignment vertical="center"/>
    </xf>
    <xf numFmtId="14" fontId="1" fillId="0" borderId="89" xfId="0" applyNumberFormat="1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62" xfId="0" applyNumberFormat="1" applyFont="1" applyFill="1" applyBorder="1" applyAlignment="1">
      <alignment vertical="center"/>
    </xf>
    <xf numFmtId="0" fontId="1" fillId="0" borderId="66" xfId="0" applyFont="1" applyFill="1" applyBorder="1" applyAlignment="1">
      <alignment vertical="center" shrinkToFit="1"/>
    </xf>
    <xf numFmtId="49" fontId="3" fillId="0" borderId="66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49" fontId="4" fillId="0" borderId="95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vertical="center" shrinkToFit="1"/>
    </xf>
    <xf numFmtId="0" fontId="1" fillId="0" borderId="96" xfId="0" applyFont="1" applyFill="1" applyBorder="1" applyAlignment="1">
      <alignment vertical="center" shrinkToFit="1"/>
    </xf>
    <xf numFmtId="49" fontId="6" fillId="0" borderId="97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vertical="center" shrinkToFit="1"/>
    </xf>
    <xf numFmtId="49" fontId="6" fillId="0" borderId="99" xfId="0" applyNumberFormat="1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vertical="center" shrinkToFit="1"/>
    </xf>
    <xf numFmtId="49" fontId="2" fillId="0" borderId="99" xfId="0" applyNumberFormat="1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vertical="center" shrinkToFit="1"/>
    </xf>
    <xf numFmtId="0" fontId="1" fillId="0" borderId="99" xfId="0" applyFont="1" applyFill="1" applyBorder="1" applyAlignment="1">
      <alignment vertical="center" shrinkToFit="1"/>
    </xf>
    <xf numFmtId="16" fontId="2" fillId="0" borderId="99" xfId="0" applyNumberFormat="1" applyFont="1" applyFill="1" applyBorder="1" applyAlignment="1">
      <alignment vertical="center" shrinkToFit="1"/>
    </xf>
    <xf numFmtId="0" fontId="2" fillId="0" borderId="99" xfId="0" applyFont="1" applyFill="1" applyBorder="1" applyAlignment="1">
      <alignment horizontal="center" vertical="center" shrinkToFit="1"/>
    </xf>
    <xf numFmtId="49" fontId="6" fillId="0" borderId="99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vertical="center"/>
    </xf>
    <xf numFmtId="49" fontId="2" fillId="0" borderId="99" xfId="0" applyNumberFormat="1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49" fontId="1" fillId="0" borderId="9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98" xfId="0" applyFont="1" applyFill="1" applyBorder="1" applyAlignment="1">
      <alignment vertical="center"/>
    </xf>
    <xf numFmtId="49" fontId="4" fillId="0" borderId="99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vertical="center"/>
    </xf>
    <xf numFmtId="14" fontId="4" fillId="0" borderId="99" xfId="0" applyNumberFormat="1" applyFont="1" applyFill="1" applyBorder="1" applyAlignment="1">
      <alignment vertical="center"/>
    </xf>
    <xf numFmtId="14" fontId="1" fillId="0" borderId="23" xfId="0" applyNumberFormat="1" applyFont="1" applyFill="1" applyBorder="1" applyAlignment="1">
      <alignment vertical="center"/>
    </xf>
    <xf numFmtId="14" fontId="1" fillId="0" borderId="99" xfId="0" applyNumberFormat="1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2" fontId="25" fillId="0" borderId="99" xfId="0" applyNumberFormat="1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 shrinkToFit="1"/>
    </xf>
    <xf numFmtId="0" fontId="3" fillId="0" borderId="99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 shrinkToFit="1"/>
    </xf>
    <xf numFmtId="3" fontId="4" fillId="0" borderId="56" xfId="0" applyNumberFormat="1" applyFont="1" applyFill="1" applyBorder="1" applyAlignment="1">
      <alignment vertical="center" shrinkToFit="1"/>
    </xf>
    <xf numFmtId="0" fontId="24" fillId="0" borderId="62" xfId="0" applyFont="1" applyFill="1" applyBorder="1" applyAlignment="1">
      <alignment/>
    </xf>
    <xf numFmtId="0" fontId="24" fillId="0" borderId="100" xfId="0" applyFont="1" applyFill="1" applyBorder="1" applyAlignment="1">
      <alignment/>
    </xf>
    <xf numFmtId="49" fontId="6" fillId="0" borderId="101" xfId="0" applyNumberFormat="1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vertical="center" shrinkToFit="1"/>
    </xf>
    <xf numFmtId="0" fontId="4" fillId="0" borderId="103" xfId="0" applyFont="1" applyFill="1" applyBorder="1" applyAlignment="1">
      <alignment vertical="center" shrinkToFit="1"/>
    </xf>
    <xf numFmtId="0" fontId="4" fillId="0" borderId="104" xfId="0" applyFont="1" applyFill="1" applyBorder="1" applyAlignment="1">
      <alignment vertical="center" shrinkToFit="1"/>
    </xf>
    <xf numFmtId="0" fontId="3" fillId="0" borderId="105" xfId="0" applyFont="1" applyFill="1" applyBorder="1" applyAlignment="1">
      <alignment horizontal="center" vertical="center" wrapText="1" shrinkToFit="1"/>
    </xf>
    <xf numFmtId="49" fontId="6" fillId="0" borderId="98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98" xfId="0" applyFont="1" applyFill="1" applyBorder="1" applyAlignment="1">
      <alignment vertical="center" shrinkToFit="1"/>
    </xf>
    <xf numFmtId="0" fontId="4" fillId="0" borderId="94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3" fontId="1" fillId="0" borderId="23" xfId="0" applyNumberFormat="1" applyFont="1" applyFill="1" applyBorder="1" applyAlignment="1">
      <alignment vertical="center" shrinkToFit="1"/>
    </xf>
    <xf numFmtId="3" fontId="4" fillId="0" borderId="99" xfId="0" applyNumberFormat="1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horizontal="center" vertical="center" shrinkToFit="1"/>
    </xf>
    <xf numFmtId="49" fontId="1" fillId="0" borderId="99" xfId="0" applyNumberFormat="1" applyFont="1" applyFill="1" applyBorder="1" applyAlignment="1">
      <alignment horizontal="center" vertical="center" shrinkToFit="1"/>
    </xf>
    <xf numFmtId="49" fontId="6" fillId="0" borderId="106" xfId="0" applyNumberFormat="1" applyFont="1" applyFill="1" applyBorder="1" applyAlignment="1">
      <alignment horizontal="center" vertical="center" shrinkToFit="1"/>
    </xf>
    <xf numFmtId="3" fontId="1" fillId="0" borderId="35" xfId="0" applyNumberFormat="1" applyFont="1" applyFill="1" applyBorder="1" applyAlignment="1">
      <alignment vertical="center" shrinkToFit="1"/>
    </xf>
    <xf numFmtId="0" fontId="26" fillId="0" borderId="55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34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51" xfId="0" applyFont="1" applyBorder="1" applyAlignment="1">
      <alignment horizontal="right"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107" xfId="0" applyBorder="1" applyAlignment="1">
      <alignment/>
    </xf>
    <xf numFmtId="0" fontId="29" fillId="0" borderId="0" xfId="0" applyFont="1" applyAlignment="1">
      <alignment/>
    </xf>
    <xf numFmtId="0" fontId="0" fillId="0" borderId="92" xfId="0" applyBorder="1" applyAlignment="1">
      <alignment/>
    </xf>
    <xf numFmtId="3" fontId="0" fillId="0" borderId="92" xfId="0" applyNumberFormat="1" applyBorder="1" applyAlignment="1">
      <alignment/>
    </xf>
    <xf numFmtId="0" fontId="12" fillId="0" borderId="60" xfId="0" applyFont="1" applyBorder="1" applyAlignment="1">
      <alignment/>
    </xf>
    <xf numFmtId="0" fontId="12" fillId="0" borderId="108" xfId="0" applyFont="1" applyBorder="1" applyAlignment="1">
      <alignment/>
    </xf>
    <xf numFmtId="3" fontId="12" fillId="0" borderId="60" xfId="0" applyNumberFormat="1" applyFont="1" applyBorder="1" applyAlignment="1">
      <alignment/>
    </xf>
    <xf numFmtId="3" fontId="12" fillId="0" borderId="10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3" fontId="12" fillId="0" borderId="6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9" fontId="12" fillId="0" borderId="0" xfId="0" applyNumberFormat="1" applyFont="1" applyFill="1" applyAlignment="1">
      <alignment/>
    </xf>
    <xf numFmtId="0" fontId="0" fillId="0" borderId="60" xfId="0" applyFont="1" applyFill="1" applyBorder="1" applyAlignment="1">
      <alignment/>
    </xf>
    <xf numFmtId="0" fontId="31" fillId="0" borderId="0" xfId="0" applyFont="1" applyFill="1" applyBorder="1" applyAlignment="1">
      <alignment vertical="center" shrinkToFit="1"/>
    </xf>
    <xf numFmtId="3" fontId="32" fillId="0" borderId="0" xfId="0" applyNumberFormat="1" applyFont="1" applyFill="1" applyBorder="1" applyAlignment="1">
      <alignment horizontal="center" vertical="center" shrinkToFit="1"/>
    </xf>
    <xf numFmtId="3" fontId="11" fillId="0" borderId="110" xfId="0" applyNumberFormat="1" applyFont="1" applyFill="1" applyBorder="1" applyAlignment="1">
      <alignment vertical="center" shrinkToFit="1"/>
    </xf>
    <xf numFmtId="3" fontId="4" fillId="0" borderId="2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3" fontId="4" fillId="0" borderId="55" xfId="0" applyNumberFormat="1" applyFont="1" applyBorder="1" applyAlignment="1">
      <alignment horizontal="right" vertical="center"/>
    </xf>
    <xf numFmtId="0" fontId="1" fillId="0" borderId="112" xfId="0" applyFont="1" applyBorder="1" applyAlignment="1">
      <alignment vertical="center"/>
    </xf>
    <xf numFmtId="3" fontId="1" fillId="0" borderId="113" xfId="0" applyNumberFormat="1" applyFont="1" applyBorder="1" applyAlignment="1">
      <alignment horizontal="right" vertical="center"/>
    </xf>
    <xf numFmtId="3" fontId="1" fillId="0" borderId="114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3" fontId="4" fillId="0" borderId="11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1" fillId="0" borderId="112" xfId="0" applyFont="1" applyBorder="1" applyAlignment="1">
      <alignment horizontal="left" vertical="center"/>
    </xf>
    <xf numFmtId="3" fontId="1" fillId="0" borderId="37" xfId="0" applyNumberFormat="1" applyFont="1" applyBorder="1" applyAlignment="1">
      <alignment vertical="center"/>
    </xf>
    <xf numFmtId="3" fontId="1" fillId="0" borderId="112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12" fillId="0" borderId="57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/>
    </xf>
    <xf numFmtId="3" fontId="13" fillId="0" borderId="51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3" fontId="0" fillId="0" borderId="10" xfId="0" applyNumberFormat="1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4" fillId="0" borderId="49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77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4" fillId="0" borderId="42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4" fillId="0" borderId="116" xfId="0" applyNumberFormat="1" applyFont="1" applyBorder="1" applyAlignment="1">
      <alignment/>
    </xf>
    <xf numFmtId="3" fontId="14" fillId="0" borderId="117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88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4" fillId="0" borderId="117" xfId="0" applyNumberFormat="1" applyFont="1" applyFill="1" applyBorder="1" applyAlignment="1">
      <alignment horizontal="center" vertical="center" shrinkToFit="1"/>
    </xf>
    <xf numFmtId="49" fontId="4" fillId="0" borderId="118" xfId="0" applyNumberFormat="1" applyFont="1" applyFill="1" applyBorder="1" applyAlignment="1">
      <alignment horizontal="center" vertical="center" shrinkToFit="1"/>
    </xf>
    <xf numFmtId="49" fontId="4" fillId="0" borderId="54" xfId="0" applyNumberFormat="1" applyFont="1" applyFill="1" applyBorder="1" applyAlignment="1">
      <alignment horizontal="center" vertical="center" shrinkToFit="1"/>
    </xf>
    <xf numFmtId="49" fontId="4" fillId="0" borderId="119" xfId="0" applyNumberFormat="1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5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 horizontal="right"/>
    </xf>
    <xf numFmtId="0" fontId="13" fillId="0" borderId="12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121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15" fillId="0" borderId="55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3" fontId="16" fillId="0" borderId="56" xfId="0" applyNumberFormat="1" applyFont="1" applyBorder="1" applyAlignment="1">
      <alignment horizontal="center"/>
    </xf>
    <xf numFmtId="3" fontId="15" fillId="0" borderId="27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16" fillId="0" borderId="56" xfId="0" applyNumberFormat="1" applyFont="1" applyBorder="1" applyAlignment="1">
      <alignment/>
    </xf>
    <xf numFmtId="3" fontId="13" fillId="0" borderId="54" xfId="0" applyNumberFormat="1" applyFont="1" applyBorder="1" applyAlignment="1">
      <alignment horizontal="center"/>
    </xf>
    <xf numFmtId="3" fontId="14" fillId="0" borderId="52" xfId="0" applyNumberFormat="1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5" fillId="0" borderId="81" xfId="0" applyNumberFormat="1" applyFont="1" applyBorder="1" applyAlignment="1">
      <alignment horizontal="center"/>
    </xf>
    <xf numFmtId="3" fontId="16" fillId="0" borderId="82" xfId="0" applyNumberFormat="1" applyFont="1" applyBorder="1" applyAlignment="1">
      <alignment horizontal="center"/>
    </xf>
    <xf numFmtId="3" fontId="16" fillId="0" borderId="83" xfId="0" applyNumberFormat="1" applyFont="1" applyBorder="1" applyAlignment="1">
      <alignment horizontal="center"/>
    </xf>
    <xf numFmtId="3" fontId="15" fillId="0" borderId="56" xfId="0" applyNumberFormat="1" applyFont="1" applyBorder="1" applyAlignment="1">
      <alignment horizontal="center"/>
    </xf>
    <xf numFmtId="3" fontId="17" fillId="0" borderId="54" xfId="0" applyNumberFormat="1" applyFont="1" applyBorder="1" applyAlignment="1">
      <alignment horizontal="left"/>
    </xf>
    <xf numFmtId="3" fontId="18" fillId="0" borderId="52" xfId="0" applyNumberFormat="1" applyFont="1" applyBorder="1" applyAlignment="1">
      <alignment horizontal="left"/>
    </xf>
    <xf numFmtId="3" fontId="18" fillId="0" borderId="53" xfId="0" applyNumberFormat="1" applyFont="1" applyBorder="1" applyAlignment="1">
      <alignment horizontal="left"/>
    </xf>
    <xf numFmtId="3" fontId="17" fillId="0" borderId="122" xfId="0" applyNumberFormat="1" applyFont="1" applyBorder="1" applyAlignment="1">
      <alignment/>
    </xf>
    <xf numFmtId="3" fontId="17" fillId="0" borderId="95" xfId="0" applyNumberFormat="1" applyFont="1" applyBorder="1" applyAlignment="1">
      <alignment/>
    </xf>
    <xf numFmtId="3" fontId="17" fillId="0" borderId="123" xfId="0" applyNumberFormat="1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19" fillId="0" borderId="83" xfId="0" applyNumberFormat="1" applyFont="1" applyBorder="1" applyAlignment="1">
      <alignment/>
    </xf>
    <xf numFmtId="3" fontId="14" fillId="0" borderId="124" xfId="0" applyNumberFormat="1" applyFont="1" applyBorder="1" applyAlignment="1" quotePrefix="1">
      <alignment/>
    </xf>
    <xf numFmtId="3" fontId="14" fillId="0" borderId="70" xfId="0" applyNumberFormat="1" applyFont="1" applyBorder="1" applyAlignment="1">
      <alignment/>
    </xf>
    <xf numFmtId="3" fontId="14" fillId="0" borderId="80" xfId="0" applyNumberFormat="1" applyFont="1" applyBorder="1" applyAlignment="1">
      <alignment/>
    </xf>
    <xf numFmtId="3" fontId="14" fillId="0" borderId="125" xfId="0" applyNumberFormat="1" applyFont="1" applyBorder="1" applyAlignment="1">
      <alignment/>
    </xf>
    <xf numFmtId="3" fontId="14" fillId="0" borderId="103" xfId="0" applyNumberFormat="1" applyFont="1" applyBorder="1" applyAlignment="1">
      <alignment/>
    </xf>
    <xf numFmtId="3" fontId="14" fillId="0" borderId="126" xfId="0" applyNumberFormat="1" applyFont="1" applyBorder="1" applyAlignment="1">
      <alignment/>
    </xf>
    <xf numFmtId="3" fontId="14" fillId="0" borderId="76" xfId="0" applyNumberFormat="1" applyFont="1" applyBorder="1" applyAlignment="1" quotePrefix="1">
      <alignment/>
    </xf>
    <xf numFmtId="3" fontId="14" fillId="0" borderId="73" xfId="0" applyNumberFormat="1" applyFont="1" applyBorder="1" applyAlignment="1">
      <alignment/>
    </xf>
    <xf numFmtId="3" fontId="14" fillId="0" borderId="75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14" fillId="0" borderId="78" xfId="0" applyNumberFormat="1" applyFont="1" applyBorder="1" applyAlignment="1" quotePrefix="1">
      <alignment/>
    </xf>
    <xf numFmtId="3" fontId="14" fillId="0" borderId="127" xfId="0" applyNumberFormat="1" applyFont="1" applyBorder="1" applyAlignment="1">
      <alignment/>
    </xf>
    <xf numFmtId="3" fontId="14" fillId="0" borderId="128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9" fillId="0" borderId="81" xfId="0" applyNumberFormat="1" applyFont="1" applyBorder="1" applyAlignment="1" quotePrefix="1">
      <alignment/>
    </xf>
    <xf numFmtId="3" fontId="14" fillId="0" borderId="79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0" borderId="78" xfId="0" applyNumberFormat="1" applyFont="1" applyBorder="1" applyAlignment="1">
      <alignment/>
    </xf>
    <xf numFmtId="3" fontId="14" fillId="0" borderId="118" xfId="0" applyNumberFormat="1" applyFont="1" applyBorder="1" applyAlignment="1">
      <alignment/>
    </xf>
    <xf numFmtId="3" fontId="14" fillId="0" borderId="10" xfId="0" applyNumberFormat="1" applyFont="1" applyBorder="1" applyAlignment="1" quotePrefix="1">
      <alignment/>
    </xf>
    <xf numFmtId="3" fontId="14" fillId="0" borderId="0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7" fillId="0" borderId="129" xfId="0" applyNumberFormat="1" applyFont="1" applyBorder="1" applyAlignment="1">
      <alignment/>
    </xf>
    <xf numFmtId="3" fontId="17" fillId="0" borderId="82" xfId="0" applyNumberFormat="1" applyFont="1" applyBorder="1" applyAlignment="1">
      <alignment/>
    </xf>
    <xf numFmtId="3" fontId="17" fillId="0" borderId="83" xfId="0" applyNumberFormat="1" applyFont="1" applyBorder="1" applyAlignment="1">
      <alignment/>
    </xf>
    <xf numFmtId="3" fontId="19" fillId="0" borderId="129" xfId="0" applyNumberFormat="1" applyFont="1" applyBorder="1" applyAlignment="1">
      <alignment/>
    </xf>
    <xf numFmtId="3" fontId="14" fillId="0" borderId="130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67" xfId="0" applyNumberFormat="1" applyFont="1" applyBorder="1" applyAlignment="1">
      <alignment/>
    </xf>
    <xf numFmtId="3" fontId="14" fillId="0" borderId="24" xfId="0" applyNumberFormat="1" applyFont="1" applyBorder="1" applyAlignment="1" quotePrefix="1">
      <alignment/>
    </xf>
    <xf numFmtId="3" fontId="14" fillId="0" borderId="25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3" fontId="17" fillId="0" borderId="65" xfId="0" applyNumberFormat="1" applyFont="1" applyBorder="1" applyAlignment="1" quotePrefix="1">
      <alignment/>
    </xf>
    <xf numFmtId="3" fontId="17" fillId="0" borderId="66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3" fontId="17" fillId="0" borderId="81" xfId="0" applyNumberFormat="1" applyFont="1" applyBorder="1" applyAlignment="1">
      <alignment/>
    </xf>
    <xf numFmtId="3" fontId="14" fillId="0" borderId="54" xfId="0" applyNumberFormat="1" applyFont="1" applyBorder="1" applyAlignment="1" quotePrefix="1">
      <alignment/>
    </xf>
    <xf numFmtId="3" fontId="14" fillId="0" borderId="52" xfId="0" applyNumberFormat="1" applyFont="1" applyBorder="1" applyAlignment="1">
      <alignment/>
    </xf>
    <xf numFmtId="3" fontId="17" fillId="0" borderId="131" xfId="0" applyNumberFormat="1" applyFont="1" applyBorder="1" applyAlignment="1" quotePrefix="1">
      <alignment/>
    </xf>
    <xf numFmtId="3" fontId="17" fillId="0" borderId="96" xfId="0" applyNumberFormat="1" applyFont="1" applyBorder="1" applyAlignment="1">
      <alignment/>
    </xf>
    <xf numFmtId="3" fontId="17" fillId="0" borderId="132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61" xfId="0" applyNumberFormat="1" applyFont="1" applyBorder="1" applyAlignment="1" quotePrefix="1">
      <alignment/>
    </xf>
    <xf numFmtId="3" fontId="14" fillId="0" borderId="125" xfId="0" applyNumberFormat="1" applyFont="1" applyBorder="1" applyAlignment="1" quotePrefix="1">
      <alignment/>
    </xf>
    <xf numFmtId="3" fontId="14" fillId="0" borderId="24" xfId="0" applyNumberFormat="1" applyFont="1" applyBorder="1" applyAlignment="1">
      <alignment/>
    </xf>
    <xf numFmtId="3" fontId="15" fillId="0" borderId="81" xfId="0" applyNumberFormat="1" applyFont="1" applyBorder="1" applyAlignment="1" quotePrefix="1">
      <alignment/>
    </xf>
    <xf numFmtId="3" fontId="15" fillId="0" borderId="82" xfId="0" applyNumberFormat="1" applyFont="1" applyBorder="1" applyAlignment="1">
      <alignment/>
    </xf>
    <xf numFmtId="3" fontId="15" fillId="0" borderId="83" xfId="0" applyNumberFormat="1" applyFont="1" applyBorder="1" applyAlignment="1">
      <alignment/>
    </xf>
    <xf numFmtId="3" fontId="15" fillId="0" borderId="131" xfId="0" applyNumberFormat="1" applyFont="1" applyBorder="1" applyAlignment="1">
      <alignment/>
    </xf>
    <xf numFmtId="3" fontId="15" fillId="0" borderId="96" xfId="0" applyNumberFormat="1" applyFont="1" applyBorder="1" applyAlignment="1">
      <alignment/>
    </xf>
    <xf numFmtId="3" fontId="15" fillId="0" borderId="132" xfId="0" applyNumberFormat="1" applyFont="1" applyBorder="1" applyAlignment="1">
      <alignment/>
    </xf>
    <xf numFmtId="3" fontId="20" fillId="0" borderId="0" xfId="0" applyNumberFormat="1" applyFont="1" applyBorder="1" applyAlignment="1" quotePrefix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NumberFormat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625" style="0" customWidth="1"/>
    <col min="2" max="2" width="9.125" style="0" hidden="1" customWidth="1"/>
    <col min="4" max="4" width="47.25390625" style="0" customWidth="1"/>
  </cols>
  <sheetData>
    <row r="2" spans="3:6" ht="12.75">
      <c r="C2" s="201" t="s">
        <v>425</v>
      </c>
      <c r="D2" s="201"/>
      <c r="E2" s="201"/>
      <c r="F2" s="201"/>
    </row>
    <row r="4" spans="1:4" ht="38.25" customHeight="1">
      <c r="A4" s="367" t="s">
        <v>418</v>
      </c>
      <c r="B4" s="367"/>
      <c r="C4" s="367"/>
      <c r="D4" s="367"/>
    </row>
    <row r="6" spans="1:4" s="201" customFormat="1" ht="12.75">
      <c r="A6" s="278" t="s">
        <v>261</v>
      </c>
      <c r="B6" s="278"/>
      <c r="C6" s="278"/>
      <c r="D6" s="278"/>
    </row>
    <row r="8" ht="12.75">
      <c r="C8" t="s">
        <v>262</v>
      </c>
    </row>
    <row r="9" ht="12.75">
      <c r="C9" t="s">
        <v>263</v>
      </c>
    </row>
    <row r="10" ht="12.75">
      <c r="C10" t="s">
        <v>264</v>
      </c>
    </row>
    <row r="11" ht="12.75">
      <c r="C11" t="s">
        <v>265</v>
      </c>
    </row>
    <row r="12" ht="12.75">
      <c r="C12" t="s">
        <v>266</v>
      </c>
    </row>
    <row r="13" ht="12.75">
      <c r="C13" t="s">
        <v>267</v>
      </c>
    </row>
    <row r="14" ht="12.75">
      <c r="C14" t="s">
        <v>268</v>
      </c>
    </row>
    <row r="15" ht="12.75">
      <c r="C15" t="s">
        <v>269</v>
      </c>
    </row>
    <row r="16" ht="12.75">
      <c r="C16" t="s">
        <v>270</v>
      </c>
    </row>
    <row r="17" ht="12.75">
      <c r="C17" t="s">
        <v>271</v>
      </c>
    </row>
    <row r="18" ht="12.75">
      <c r="C18" t="s">
        <v>272</v>
      </c>
    </row>
    <row r="19" ht="12.75">
      <c r="C19" t="s">
        <v>273</v>
      </c>
    </row>
    <row r="20" ht="12.75">
      <c r="C20" t="s">
        <v>274</v>
      </c>
    </row>
    <row r="21" ht="12.75">
      <c r="C21" t="s">
        <v>275</v>
      </c>
    </row>
    <row r="22" ht="12.75">
      <c r="C22" t="s">
        <v>276</v>
      </c>
    </row>
    <row r="23" ht="12.75">
      <c r="C23" t="s">
        <v>277</v>
      </c>
    </row>
    <row r="24" ht="12.75">
      <c r="C24" t="s">
        <v>278</v>
      </c>
    </row>
    <row r="25" ht="12.75">
      <c r="C25" t="s">
        <v>279</v>
      </c>
    </row>
    <row r="26" ht="12.75">
      <c r="C26" t="s">
        <v>280</v>
      </c>
    </row>
    <row r="27" ht="12.75">
      <c r="C27" t="s">
        <v>281</v>
      </c>
    </row>
    <row r="28" ht="12.75">
      <c r="C28" t="s">
        <v>282</v>
      </c>
    </row>
    <row r="29" ht="12.75">
      <c r="C29" t="s">
        <v>283</v>
      </c>
    </row>
    <row r="30" ht="12.75">
      <c r="C30" t="s">
        <v>284</v>
      </c>
    </row>
    <row r="31" ht="12.75">
      <c r="C31" t="s">
        <v>285</v>
      </c>
    </row>
    <row r="32" ht="12.75">
      <c r="C32" t="s">
        <v>286</v>
      </c>
    </row>
    <row r="33" ht="12.75">
      <c r="C33" t="s">
        <v>287</v>
      </c>
    </row>
    <row r="34" ht="12.75">
      <c r="C34" t="s">
        <v>288</v>
      </c>
    </row>
    <row r="35" ht="12.75">
      <c r="C35" t="s">
        <v>289</v>
      </c>
    </row>
    <row r="36" ht="12.75">
      <c r="C36" t="s">
        <v>290</v>
      </c>
    </row>
    <row r="37" ht="12.75">
      <c r="C37" t="s">
        <v>291</v>
      </c>
    </row>
    <row r="38" ht="12.75">
      <c r="C38" t="s">
        <v>292</v>
      </c>
    </row>
    <row r="39" ht="12.75">
      <c r="C39" t="s">
        <v>293</v>
      </c>
    </row>
    <row r="40" ht="12.75">
      <c r="C40" t="s">
        <v>294</v>
      </c>
    </row>
    <row r="41" ht="12.75">
      <c r="C41" t="s">
        <v>295</v>
      </c>
    </row>
    <row r="42" ht="12.75">
      <c r="C42" t="s">
        <v>67</v>
      </c>
    </row>
    <row r="43" ht="12.75">
      <c r="C43" t="s">
        <v>296</v>
      </c>
    </row>
    <row r="44" ht="12.75">
      <c r="C44" t="s">
        <v>297</v>
      </c>
    </row>
    <row r="45" ht="12.75">
      <c r="C45" t="s">
        <v>65</v>
      </c>
    </row>
    <row r="46" ht="12.75">
      <c r="C46" t="s">
        <v>116</v>
      </c>
    </row>
    <row r="47" ht="12.75">
      <c r="C47" t="s">
        <v>298</v>
      </c>
    </row>
    <row r="48" ht="12.75">
      <c r="C48" t="s">
        <v>299</v>
      </c>
    </row>
    <row r="49" ht="12.75">
      <c r="C49" t="s">
        <v>300</v>
      </c>
    </row>
    <row r="50" ht="12.75">
      <c r="C50" t="s">
        <v>301</v>
      </c>
    </row>
    <row r="51" ht="12.75">
      <c r="C51" t="s">
        <v>302</v>
      </c>
    </row>
    <row r="52" ht="12.75">
      <c r="C52" t="s">
        <v>303</v>
      </c>
    </row>
    <row r="53" ht="12.75">
      <c r="C53" t="s">
        <v>304</v>
      </c>
    </row>
    <row r="54" ht="12.75">
      <c r="C54" t="s">
        <v>305</v>
      </c>
    </row>
    <row r="55" ht="12.75">
      <c r="C55" t="s">
        <v>306</v>
      </c>
    </row>
    <row r="56" ht="12.75">
      <c r="C56" t="s">
        <v>307</v>
      </c>
    </row>
    <row r="57" ht="12.75">
      <c r="C57" t="s">
        <v>308</v>
      </c>
    </row>
    <row r="58" ht="12.75">
      <c r="C58" t="s">
        <v>309</v>
      </c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9.00390625" style="0" customWidth="1"/>
    <col min="2" max="2" width="15.375" style="0" customWidth="1"/>
    <col min="3" max="3" width="9.25390625" style="0" customWidth="1"/>
    <col min="4" max="4" width="12.375" style="0" customWidth="1"/>
    <col min="5" max="5" width="17.25390625" style="0" customWidth="1"/>
    <col min="7" max="7" width="11.875" style="0" customWidth="1"/>
    <col min="8" max="8" width="13.125" style="0" customWidth="1"/>
  </cols>
  <sheetData>
    <row r="1" spans="8:9" ht="12.75">
      <c r="H1" s="387"/>
      <c r="I1" s="387"/>
    </row>
    <row r="2" spans="1:8" ht="14.25">
      <c r="A2" s="379" t="s">
        <v>433</v>
      </c>
      <c r="B2" s="379"/>
      <c r="C2" s="379"/>
      <c r="D2" s="379"/>
      <c r="E2" s="379"/>
      <c r="F2" s="379"/>
      <c r="G2" s="379"/>
      <c r="H2" s="379"/>
    </row>
    <row r="3" spans="1:8" ht="12.75">
      <c r="A3" s="392" t="s">
        <v>421</v>
      </c>
      <c r="B3" s="392"/>
      <c r="C3" s="392"/>
      <c r="D3" s="392"/>
      <c r="E3" s="392"/>
      <c r="F3" s="392"/>
      <c r="G3" s="392"/>
      <c r="H3" s="392"/>
    </row>
    <row r="4" spans="3:5" ht="12.75">
      <c r="C4" s="96"/>
      <c r="D4" s="96"/>
      <c r="E4" s="96"/>
    </row>
    <row r="5" spans="1:8" ht="13.5" thickBot="1">
      <c r="A5" s="107"/>
      <c r="B5" s="107"/>
      <c r="C5" s="107"/>
      <c r="D5" s="107"/>
      <c r="E5" s="107"/>
      <c r="F5" s="107"/>
      <c r="G5" s="107"/>
      <c r="H5" s="131" t="s">
        <v>156</v>
      </c>
    </row>
    <row r="6" spans="1:8" ht="12.75">
      <c r="A6" s="132" t="s">
        <v>176</v>
      </c>
      <c r="B6" s="388" t="s">
        <v>259</v>
      </c>
      <c r="C6" s="389"/>
      <c r="D6" s="390"/>
      <c r="E6" s="388" t="s">
        <v>260</v>
      </c>
      <c r="F6" s="389"/>
      <c r="G6" s="391"/>
      <c r="H6" s="117"/>
    </row>
    <row r="7" spans="1:8" ht="12.75">
      <c r="A7" s="118" t="s">
        <v>177</v>
      </c>
      <c r="B7" s="133" t="s">
        <v>178</v>
      </c>
      <c r="C7" s="134" t="s">
        <v>179</v>
      </c>
      <c r="D7" s="135" t="s">
        <v>180</v>
      </c>
      <c r="E7" s="133" t="s">
        <v>178</v>
      </c>
      <c r="F7" s="134" t="s">
        <v>179</v>
      </c>
      <c r="G7" s="136" t="s">
        <v>180</v>
      </c>
      <c r="H7" s="137" t="s">
        <v>78</v>
      </c>
    </row>
    <row r="8" spans="1:8" ht="13.5" thickBot="1">
      <c r="A8" s="118"/>
      <c r="B8" s="138" t="s">
        <v>181</v>
      </c>
      <c r="C8" s="139" t="s">
        <v>182</v>
      </c>
      <c r="D8" s="140"/>
      <c r="E8" s="138" t="s">
        <v>181</v>
      </c>
      <c r="F8" s="139" t="s">
        <v>182</v>
      </c>
      <c r="G8" s="141"/>
      <c r="H8" s="118"/>
    </row>
    <row r="9" spans="1:8" ht="13.5" thickBot="1">
      <c r="A9" s="117" t="s">
        <v>183</v>
      </c>
      <c r="B9" s="142"/>
      <c r="C9" s="143"/>
      <c r="D9" s="143"/>
      <c r="E9" s="143"/>
      <c r="F9" s="143"/>
      <c r="G9" s="144"/>
      <c r="H9" s="106"/>
    </row>
    <row r="10" spans="1:8" ht="51.75" thickBot="1">
      <c r="A10" s="145" t="s">
        <v>184</v>
      </c>
      <c r="B10" s="146"/>
      <c r="C10" s="147"/>
      <c r="D10" s="147"/>
      <c r="E10" s="147"/>
      <c r="F10" s="147"/>
      <c r="G10" s="148"/>
      <c r="H10" s="118"/>
    </row>
    <row r="11" spans="1:8" ht="26.25" thickBot="1">
      <c r="A11" s="145" t="s">
        <v>185</v>
      </c>
      <c r="B11" s="146"/>
      <c r="C11" s="147"/>
      <c r="D11" s="147"/>
      <c r="E11" s="147"/>
      <c r="F11" s="147"/>
      <c r="G11" s="180"/>
      <c r="H11" s="106"/>
    </row>
    <row r="12" spans="1:8" ht="26.25" thickBot="1">
      <c r="A12" s="149" t="s">
        <v>186</v>
      </c>
      <c r="B12" s="146"/>
      <c r="C12" s="147"/>
      <c r="D12" s="150"/>
      <c r="E12" s="151"/>
      <c r="F12" s="152"/>
      <c r="G12" s="153"/>
      <c r="H12" s="154"/>
    </row>
    <row r="13" spans="1:8" ht="13.5" thickBot="1">
      <c r="A13" s="155" t="s">
        <v>187</v>
      </c>
      <c r="B13" s="156"/>
      <c r="C13" s="157"/>
      <c r="D13" s="150"/>
      <c r="E13" s="179"/>
      <c r="F13" s="157"/>
      <c r="G13" s="150"/>
      <c r="H13" s="159"/>
    </row>
    <row r="14" spans="1:8" ht="13.5" thickBot="1">
      <c r="A14" s="155" t="s">
        <v>188</v>
      </c>
      <c r="B14" s="156"/>
      <c r="C14" s="157"/>
      <c r="D14" s="150"/>
      <c r="E14" s="158"/>
      <c r="F14" s="157"/>
      <c r="G14" s="150"/>
      <c r="H14" s="159"/>
    </row>
    <row r="15" spans="1:8" ht="13.5" thickBot="1">
      <c r="A15" s="155" t="s">
        <v>189</v>
      </c>
      <c r="B15" s="156"/>
      <c r="C15" s="157"/>
      <c r="D15" s="150"/>
      <c r="E15" s="158"/>
      <c r="F15" s="157"/>
      <c r="G15" s="150"/>
      <c r="H15" s="159"/>
    </row>
    <row r="16" spans="1:8" ht="13.5" thickBot="1">
      <c r="A16" s="160" t="s">
        <v>190</v>
      </c>
      <c r="B16" s="161"/>
      <c r="C16" s="162"/>
      <c r="D16" s="163"/>
      <c r="E16" s="164"/>
      <c r="F16" s="162"/>
      <c r="G16" s="163"/>
      <c r="H16" s="159"/>
    </row>
    <row r="17" spans="1:8" ht="51.75" thickBot="1">
      <c r="A17" s="165" t="s">
        <v>191</v>
      </c>
      <c r="B17" s="166"/>
      <c r="C17" s="167"/>
      <c r="D17" s="168"/>
      <c r="E17" s="167"/>
      <c r="F17" s="167"/>
      <c r="G17" s="169"/>
      <c r="H17" s="170"/>
    </row>
    <row r="18" spans="1:8" ht="26.25" thickBot="1">
      <c r="A18" s="145" t="s">
        <v>192</v>
      </c>
      <c r="B18" s="171"/>
      <c r="C18" s="157"/>
      <c r="D18" s="172"/>
      <c r="E18" s="157"/>
      <c r="F18" s="157"/>
      <c r="G18" s="150"/>
      <c r="H18" s="170"/>
    </row>
    <row r="19" spans="1:8" ht="13.5" thickBot="1">
      <c r="A19" s="101" t="s">
        <v>258</v>
      </c>
      <c r="B19" s="171" t="s">
        <v>259</v>
      </c>
      <c r="C19" s="157"/>
      <c r="D19" s="172"/>
      <c r="E19" s="157"/>
      <c r="F19" s="157"/>
      <c r="G19" s="150"/>
      <c r="H19" s="170"/>
    </row>
    <row r="20" spans="1:8" ht="13.5" thickBot="1">
      <c r="A20" s="101" t="s">
        <v>193</v>
      </c>
      <c r="B20" s="171"/>
      <c r="C20" s="157"/>
      <c r="D20" s="172"/>
      <c r="E20" s="157"/>
      <c r="F20" s="157"/>
      <c r="G20" s="150"/>
      <c r="H20" s="170"/>
    </row>
    <row r="21" spans="1:8" ht="13.5" thickBot="1">
      <c r="A21" s="101" t="s">
        <v>193</v>
      </c>
      <c r="B21" s="171"/>
      <c r="C21" s="157"/>
      <c r="D21" s="172"/>
      <c r="E21" s="157"/>
      <c r="F21" s="157"/>
      <c r="G21" s="150"/>
      <c r="H21" s="170"/>
    </row>
    <row r="22" spans="1:8" ht="13.5" thickBot="1">
      <c r="A22" s="104" t="s">
        <v>193</v>
      </c>
      <c r="B22" s="171"/>
      <c r="C22" s="157"/>
      <c r="D22" s="172"/>
      <c r="E22" s="157"/>
      <c r="F22" s="157"/>
      <c r="G22" s="150"/>
      <c r="H22" s="170"/>
    </row>
    <row r="23" spans="1:8" ht="13.5" thickBot="1">
      <c r="A23" s="106" t="s">
        <v>78</v>
      </c>
      <c r="B23" s="173"/>
      <c r="C23" s="174"/>
      <c r="D23" s="175">
        <f>SUM(D12:D18)</f>
        <v>0</v>
      </c>
      <c r="E23" s="173"/>
      <c r="F23" s="174"/>
      <c r="G23" s="175">
        <f>SUM(G12:G16)</f>
        <v>0</v>
      </c>
      <c r="H23" s="106">
        <f>SUM(H12:H18)</f>
        <v>0</v>
      </c>
    </row>
    <row r="24" spans="1:8" ht="12.75">
      <c r="A24" s="107"/>
      <c r="B24" s="107"/>
      <c r="C24" s="107"/>
      <c r="D24" s="107"/>
      <c r="E24" s="107"/>
      <c r="F24" s="107"/>
      <c r="G24" s="107"/>
      <c r="H24" s="107"/>
    </row>
    <row r="25" spans="1:8" ht="12.75">
      <c r="A25" s="107"/>
      <c r="B25" s="107"/>
      <c r="C25" s="107"/>
      <c r="D25" s="107"/>
      <c r="E25" s="107"/>
      <c r="F25" s="107"/>
      <c r="G25" s="107"/>
      <c r="H25" s="107"/>
    </row>
    <row r="26" spans="1:8" ht="12.75">
      <c r="A26" s="107"/>
      <c r="B26" s="107"/>
      <c r="C26" s="107"/>
      <c r="D26" s="107"/>
      <c r="E26" s="107"/>
      <c r="F26" s="107"/>
      <c r="G26" s="107"/>
      <c r="H26" s="107"/>
    </row>
  </sheetData>
  <sheetProtection/>
  <mergeCells count="5">
    <mergeCell ref="H1:I1"/>
    <mergeCell ref="B6:D6"/>
    <mergeCell ref="E6:G6"/>
    <mergeCell ref="A3:H3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9.125" style="337" customWidth="1"/>
    <col min="5" max="5" width="8.75390625" style="337" customWidth="1"/>
    <col min="6" max="6" width="11.125" style="337" customWidth="1"/>
    <col min="7" max="10" width="9.125" style="337" customWidth="1"/>
    <col min="11" max="12" width="11.125" style="337" customWidth="1"/>
    <col min="13" max="16384" width="9.125" style="337" customWidth="1"/>
  </cols>
  <sheetData>
    <row r="1" spans="11:12" ht="12.75">
      <c r="K1" s="393"/>
      <c r="L1" s="393"/>
    </row>
    <row r="2" spans="1:7" ht="14.25">
      <c r="A2" s="5" t="s">
        <v>434</v>
      </c>
      <c r="B2" s="5"/>
      <c r="C2" s="5"/>
      <c r="D2" s="5"/>
      <c r="E2" s="338"/>
      <c r="F2" s="338"/>
      <c r="G2" s="338"/>
    </row>
    <row r="3" spans="1:7" ht="12.75">
      <c r="A3" s="338" t="s">
        <v>419</v>
      </c>
      <c r="C3" s="338"/>
      <c r="D3" s="338"/>
      <c r="E3" s="338"/>
      <c r="F3" s="338"/>
      <c r="G3" s="338"/>
    </row>
    <row r="4" ht="13.5" thickBot="1"/>
    <row r="5" spans="1:12" ht="18.75" thickBot="1">
      <c r="A5" s="394" t="s">
        <v>194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6"/>
    </row>
    <row r="6" spans="1:12" ht="18.75" thickBot="1">
      <c r="A6" s="394" t="s">
        <v>195</v>
      </c>
      <c r="B6" s="397"/>
      <c r="C6" s="397"/>
      <c r="D6" s="397"/>
      <c r="E6" s="397"/>
      <c r="F6" s="398"/>
      <c r="G6" s="394" t="s">
        <v>196</v>
      </c>
      <c r="H6" s="397"/>
      <c r="I6" s="397"/>
      <c r="J6" s="397"/>
      <c r="K6" s="397"/>
      <c r="L6" s="399"/>
    </row>
    <row r="7" spans="1:12" ht="13.5" thickBot="1">
      <c r="A7" s="400" t="s">
        <v>158</v>
      </c>
      <c r="B7" s="401"/>
      <c r="C7" s="401"/>
      <c r="D7" s="401"/>
      <c r="E7" s="402"/>
      <c r="F7" s="339" t="s">
        <v>197</v>
      </c>
      <c r="G7" s="403" t="s">
        <v>158</v>
      </c>
      <c r="H7" s="404"/>
      <c r="I7" s="404"/>
      <c r="J7" s="404"/>
      <c r="K7" s="405"/>
      <c r="L7" s="340" t="s">
        <v>197</v>
      </c>
    </row>
    <row r="8" spans="1:12" ht="18.75" thickBot="1">
      <c r="A8" s="406" t="s">
        <v>198</v>
      </c>
      <c r="B8" s="407"/>
      <c r="C8" s="407"/>
      <c r="D8" s="407"/>
      <c r="E8" s="408"/>
      <c r="F8" s="340"/>
      <c r="G8" s="394" t="s">
        <v>199</v>
      </c>
      <c r="H8" s="397"/>
      <c r="I8" s="397"/>
      <c r="J8" s="397"/>
      <c r="K8" s="409"/>
      <c r="L8" s="341"/>
    </row>
    <row r="9" spans="1:12" ht="16.5" thickBot="1">
      <c r="A9" s="410" t="s">
        <v>200</v>
      </c>
      <c r="B9" s="411"/>
      <c r="C9" s="411"/>
      <c r="D9" s="411"/>
      <c r="E9" s="412"/>
      <c r="F9" s="342"/>
      <c r="G9" s="413" t="s">
        <v>201</v>
      </c>
      <c r="H9" s="414"/>
      <c r="I9" s="414"/>
      <c r="J9" s="414"/>
      <c r="K9" s="415"/>
      <c r="L9" s="343"/>
    </row>
    <row r="10" spans="1:12" ht="15.75" thickBot="1">
      <c r="A10" s="416" t="s">
        <v>202</v>
      </c>
      <c r="B10" s="417"/>
      <c r="C10" s="417"/>
      <c r="D10" s="417"/>
      <c r="E10" s="418"/>
      <c r="F10" s="344">
        <f>SUM(F11,F15,F16,F17,F18,F19,F20)</f>
        <v>58712</v>
      </c>
      <c r="G10" s="416" t="s">
        <v>202</v>
      </c>
      <c r="H10" s="417"/>
      <c r="I10" s="417"/>
      <c r="J10" s="417"/>
      <c r="K10" s="418"/>
      <c r="L10" s="344">
        <f>SUM(L11:L20)</f>
        <v>58312</v>
      </c>
    </row>
    <row r="11" spans="1:12" ht="12.75">
      <c r="A11" s="419" t="s">
        <v>71</v>
      </c>
      <c r="B11" s="420"/>
      <c r="C11" s="420"/>
      <c r="D11" s="420"/>
      <c r="E11" s="421"/>
      <c r="F11" s="345">
        <f>SUM(F12:F14)</f>
        <v>6310</v>
      </c>
      <c r="G11" s="422" t="s">
        <v>203</v>
      </c>
      <c r="H11" s="423"/>
      <c r="I11" s="423"/>
      <c r="J11" s="423"/>
      <c r="K11" s="424"/>
      <c r="L11" s="345">
        <v>15614</v>
      </c>
    </row>
    <row r="12" spans="1:12" ht="12.75">
      <c r="A12" s="425" t="s">
        <v>204</v>
      </c>
      <c r="B12" s="426"/>
      <c r="C12" s="426"/>
      <c r="D12" s="426"/>
      <c r="E12" s="427"/>
      <c r="F12" s="346">
        <v>660</v>
      </c>
      <c r="G12" s="428" t="s">
        <v>205</v>
      </c>
      <c r="H12" s="426"/>
      <c r="I12" s="426"/>
      <c r="J12" s="426"/>
      <c r="K12" s="427"/>
      <c r="L12" s="346">
        <v>4122</v>
      </c>
    </row>
    <row r="13" spans="1:12" ht="12.75">
      <c r="A13" s="347" t="s">
        <v>206</v>
      </c>
      <c r="B13" s="348"/>
      <c r="C13" s="348"/>
      <c r="D13" s="348"/>
      <c r="E13" s="349"/>
      <c r="F13" s="346"/>
      <c r="G13" s="428" t="s">
        <v>207</v>
      </c>
      <c r="H13" s="426"/>
      <c r="I13" s="426"/>
      <c r="J13" s="426"/>
      <c r="K13" s="427"/>
      <c r="L13" s="346">
        <v>10401</v>
      </c>
    </row>
    <row r="14" spans="1:12" ht="12.75">
      <c r="A14" s="425" t="s">
        <v>208</v>
      </c>
      <c r="B14" s="426"/>
      <c r="C14" s="426"/>
      <c r="D14" s="426"/>
      <c r="E14" s="427"/>
      <c r="F14" s="346">
        <v>5650</v>
      </c>
      <c r="G14" s="428" t="s">
        <v>209</v>
      </c>
      <c r="H14" s="426"/>
      <c r="I14" s="426"/>
      <c r="J14" s="426"/>
      <c r="K14" s="427"/>
      <c r="L14" s="346"/>
    </row>
    <row r="15" spans="1:12" ht="12.75">
      <c r="A15" s="428" t="s">
        <v>210</v>
      </c>
      <c r="B15" s="426"/>
      <c r="C15" s="426"/>
      <c r="D15" s="426"/>
      <c r="E15" s="427"/>
      <c r="F15" s="346"/>
      <c r="G15" s="428" t="s">
        <v>211</v>
      </c>
      <c r="H15" s="426"/>
      <c r="I15" s="426"/>
      <c r="J15" s="426"/>
      <c r="K15" s="427"/>
      <c r="L15" s="346">
        <v>16535</v>
      </c>
    </row>
    <row r="16" spans="1:12" ht="12.75">
      <c r="A16" s="428" t="s">
        <v>86</v>
      </c>
      <c r="B16" s="426"/>
      <c r="C16" s="426"/>
      <c r="D16" s="426"/>
      <c r="E16" s="427"/>
      <c r="F16" s="346"/>
      <c r="G16" s="428" t="s">
        <v>212</v>
      </c>
      <c r="H16" s="426"/>
      <c r="I16" s="426"/>
      <c r="J16" s="426"/>
      <c r="K16" s="427"/>
      <c r="L16" s="346"/>
    </row>
    <row r="17" spans="1:12" ht="12.75">
      <c r="A17" s="428" t="s">
        <v>127</v>
      </c>
      <c r="B17" s="426"/>
      <c r="C17" s="426"/>
      <c r="D17" s="426"/>
      <c r="E17" s="427"/>
      <c r="F17" s="346">
        <v>2466</v>
      </c>
      <c r="G17" s="428" t="s">
        <v>213</v>
      </c>
      <c r="H17" s="426"/>
      <c r="I17" s="426"/>
      <c r="J17" s="426"/>
      <c r="K17" s="427"/>
      <c r="L17" s="346"/>
    </row>
    <row r="18" spans="1:12" ht="12.75">
      <c r="A18" s="425" t="s">
        <v>214</v>
      </c>
      <c r="B18" s="426"/>
      <c r="C18" s="426"/>
      <c r="D18" s="426"/>
      <c r="E18" s="427"/>
      <c r="F18" s="346">
        <v>31892</v>
      </c>
      <c r="G18" s="428" t="s">
        <v>215</v>
      </c>
      <c r="H18" s="426"/>
      <c r="I18" s="426"/>
      <c r="J18" s="426"/>
      <c r="K18" s="427"/>
      <c r="L18" s="346">
        <v>7900</v>
      </c>
    </row>
    <row r="19" spans="1:12" ht="12.75">
      <c r="A19" s="425" t="s">
        <v>29</v>
      </c>
      <c r="B19" s="426"/>
      <c r="C19" s="426"/>
      <c r="D19" s="426"/>
      <c r="E19" s="427"/>
      <c r="F19" s="346">
        <v>17944</v>
      </c>
      <c r="G19" s="428" t="s">
        <v>216</v>
      </c>
      <c r="H19" s="426"/>
      <c r="I19" s="426"/>
      <c r="J19" s="426"/>
      <c r="K19" s="427"/>
      <c r="L19" s="346">
        <v>3740</v>
      </c>
    </row>
    <row r="20" spans="1:12" ht="13.5" thickBot="1">
      <c r="A20" s="429" t="s">
        <v>217</v>
      </c>
      <c r="B20" s="430"/>
      <c r="C20" s="430"/>
      <c r="D20" s="430"/>
      <c r="E20" s="431"/>
      <c r="F20" s="350">
        <v>100</v>
      </c>
      <c r="G20" s="432" t="s">
        <v>218</v>
      </c>
      <c r="H20" s="433"/>
      <c r="I20" s="433"/>
      <c r="J20" s="433"/>
      <c r="K20" s="434"/>
      <c r="L20" s="350"/>
    </row>
    <row r="21" spans="1:12" ht="15.75" thickBot="1">
      <c r="A21" s="435" t="s">
        <v>219</v>
      </c>
      <c r="B21" s="417"/>
      <c r="C21" s="417"/>
      <c r="D21" s="417"/>
      <c r="E21" s="418"/>
      <c r="F21" s="344">
        <f>SUM(F22:F27)</f>
        <v>5272</v>
      </c>
      <c r="G21" s="416" t="s">
        <v>219</v>
      </c>
      <c r="H21" s="417"/>
      <c r="I21" s="417"/>
      <c r="J21" s="417"/>
      <c r="K21" s="418"/>
      <c r="L21" s="344">
        <f>SUM(L22:L27)</f>
        <v>5272</v>
      </c>
    </row>
    <row r="22" spans="1:12" ht="12.75">
      <c r="A22" s="419" t="s">
        <v>220</v>
      </c>
      <c r="B22" s="420"/>
      <c r="C22" s="420"/>
      <c r="D22" s="420"/>
      <c r="E22" s="421"/>
      <c r="F22" s="351">
        <v>558</v>
      </c>
      <c r="G22" s="436" t="s">
        <v>173</v>
      </c>
      <c r="H22" s="423"/>
      <c r="I22" s="423"/>
      <c r="J22" s="423"/>
      <c r="K22" s="424"/>
      <c r="L22" s="345"/>
    </row>
    <row r="23" spans="1:12" ht="12.75">
      <c r="A23" s="425" t="s">
        <v>221</v>
      </c>
      <c r="B23" s="426"/>
      <c r="C23" s="426"/>
      <c r="D23" s="426"/>
      <c r="E23" s="427"/>
      <c r="F23" s="346">
        <v>2600</v>
      </c>
      <c r="G23" s="437" t="s">
        <v>222</v>
      </c>
      <c r="H23" s="426"/>
      <c r="I23" s="426"/>
      <c r="J23" s="426"/>
      <c r="K23" s="427"/>
      <c r="L23" s="346">
        <v>5272</v>
      </c>
    </row>
    <row r="24" spans="1:12" ht="12.75">
      <c r="A24" s="428" t="s">
        <v>127</v>
      </c>
      <c r="B24" s="426"/>
      <c r="C24" s="426"/>
      <c r="D24" s="426"/>
      <c r="E24" s="427"/>
      <c r="F24" s="346">
        <v>2114</v>
      </c>
      <c r="G24" s="437" t="s">
        <v>223</v>
      </c>
      <c r="H24" s="426"/>
      <c r="I24" s="426"/>
      <c r="J24" s="426"/>
      <c r="K24" s="427"/>
      <c r="L24" s="346"/>
    </row>
    <row r="25" spans="1:12" ht="12.75">
      <c r="A25" s="425" t="s">
        <v>29</v>
      </c>
      <c r="B25" s="426"/>
      <c r="C25" s="426"/>
      <c r="D25" s="426"/>
      <c r="E25" s="427"/>
      <c r="F25" s="346"/>
      <c r="G25" s="437" t="s">
        <v>224</v>
      </c>
      <c r="H25" s="426"/>
      <c r="I25" s="426"/>
      <c r="J25" s="426"/>
      <c r="K25" s="427"/>
      <c r="L25" s="346"/>
    </row>
    <row r="26" spans="1:12" ht="12.75">
      <c r="A26" s="425" t="s">
        <v>225</v>
      </c>
      <c r="B26" s="426"/>
      <c r="C26" s="426"/>
      <c r="D26" s="426"/>
      <c r="E26" s="427"/>
      <c r="F26" s="346"/>
      <c r="G26" s="437" t="s">
        <v>226</v>
      </c>
      <c r="H26" s="426"/>
      <c r="I26" s="426"/>
      <c r="J26" s="426"/>
      <c r="K26" s="427"/>
      <c r="L26" s="346"/>
    </row>
    <row r="27" spans="1:12" ht="13.5" thickBot="1">
      <c r="A27" s="438" t="s">
        <v>210</v>
      </c>
      <c r="B27" s="430"/>
      <c r="C27" s="430"/>
      <c r="D27" s="430"/>
      <c r="E27" s="431"/>
      <c r="F27" s="352"/>
      <c r="G27" s="439" t="s">
        <v>227</v>
      </c>
      <c r="H27" s="433"/>
      <c r="I27" s="433"/>
      <c r="J27" s="433"/>
      <c r="K27" s="434"/>
      <c r="L27" s="350"/>
    </row>
    <row r="28" spans="1:12" ht="16.5" thickBot="1">
      <c r="A28" s="440"/>
      <c r="B28" s="441"/>
      <c r="C28" s="441"/>
      <c r="D28" s="441"/>
      <c r="E28" s="442"/>
      <c r="F28" s="353"/>
      <c r="G28" s="443" t="s">
        <v>228</v>
      </c>
      <c r="H28" s="444"/>
      <c r="I28" s="444"/>
      <c r="J28" s="444"/>
      <c r="K28" s="445"/>
      <c r="L28" s="354"/>
    </row>
    <row r="29" spans="1:12" ht="15.75" thickBot="1">
      <c r="A29" s="440"/>
      <c r="B29" s="441"/>
      <c r="C29" s="441"/>
      <c r="D29" s="441"/>
      <c r="E29" s="442"/>
      <c r="F29" s="353"/>
      <c r="G29" s="446" t="s">
        <v>229</v>
      </c>
      <c r="H29" s="417"/>
      <c r="I29" s="417"/>
      <c r="J29" s="417"/>
      <c r="K29" s="418"/>
      <c r="L29" s="344">
        <f>SUM(L30:L31)</f>
        <v>400</v>
      </c>
    </row>
    <row r="30" spans="1:12" ht="12.75">
      <c r="A30" s="440"/>
      <c r="B30" s="441"/>
      <c r="C30" s="441"/>
      <c r="D30" s="441"/>
      <c r="E30" s="442"/>
      <c r="F30" s="353"/>
      <c r="G30" s="436" t="s">
        <v>230</v>
      </c>
      <c r="H30" s="423"/>
      <c r="I30" s="423"/>
      <c r="J30" s="423"/>
      <c r="K30" s="424"/>
      <c r="L30" s="345">
        <v>200</v>
      </c>
    </row>
    <row r="31" spans="1:12" ht="13.5" thickBot="1">
      <c r="A31" s="440"/>
      <c r="B31" s="441"/>
      <c r="C31" s="441"/>
      <c r="D31" s="441"/>
      <c r="E31" s="442"/>
      <c r="F31" s="353"/>
      <c r="G31" s="439" t="s">
        <v>231</v>
      </c>
      <c r="H31" s="433"/>
      <c r="I31" s="433"/>
      <c r="J31" s="433"/>
      <c r="K31" s="434"/>
      <c r="L31" s="350">
        <v>200</v>
      </c>
    </row>
    <row r="32" spans="1:12" ht="15.75" thickBot="1">
      <c r="A32" s="440"/>
      <c r="B32" s="441"/>
      <c r="C32" s="441"/>
      <c r="D32" s="441"/>
      <c r="E32" s="442"/>
      <c r="F32" s="353"/>
      <c r="G32" s="446" t="s">
        <v>232</v>
      </c>
      <c r="H32" s="417"/>
      <c r="I32" s="417"/>
      <c r="J32" s="417"/>
      <c r="K32" s="418"/>
      <c r="L32" s="344"/>
    </row>
    <row r="33" spans="1:12" ht="13.5" thickBot="1">
      <c r="A33" s="440"/>
      <c r="B33" s="441"/>
      <c r="C33" s="441"/>
      <c r="D33" s="441"/>
      <c r="E33" s="442"/>
      <c r="F33" s="355"/>
      <c r="G33" s="447" t="s">
        <v>233</v>
      </c>
      <c r="H33" s="448"/>
      <c r="I33" s="448"/>
      <c r="J33" s="448"/>
      <c r="K33" s="449"/>
      <c r="L33" s="353"/>
    </row>
    <row r="34" spans="1:12" ht="16.5" thickBot="1">
      <c r="A34" s="440"/>
      <c r="B34" s="441"/>
      <c r="C34" s="441"/>
      <c r="D34" s="441"/>
      <c r="E34" s="442"/>
      <c r="F34" s="353"/>
      <c r="G34" s="443" t="s">
        <v>234</v>
      </c>
      <c r="H34" s="444"/>
      <c r="I34" s="444"/>
      <c r="J34" s="444"/>
      <c r="K34" s="445"/>
      <c r="L34" s="354">
        <f>SUM(L35:L36)</f>
        <v>0</v>
      </c>
    </row>
    <row r="35" spans="1:12" ht="12.75">
      <c r="A35" s="440"/>
      <c r="B35" s="441"/>
      <c r="C35" s="441"/>
      <c r="D35" s="441"/>
      <c r="E35" s="442"/>
      <c r="F35" s="353"/>
      <c r="G35" s="436" t="s">
        <v>235</v>
      </c>
      <c r="H35" s="423"/>
      <c r="I35" s="423"/>
      <c r="J35" s="423"/>
      <c r="K35" s="424"/>
      <c r="L35" s="345"/>
    </row>
    <row r="36" spans="1:12" ht="13.5" thickBot="1">
      <c r="A36" s="440"/>
      <c r="B36" s="441"/>
      <c r="C36" s="441"/>
      <c r="D36" s="441"/>
      <c r="E36" s="442"/>
      <c r="F36" s="353"/>
      <c r="G36" s="439" t="s">
        <v>236</v>
      </c>
      <c r="H36" s="433"/>
      <c r="I36" s="433"/>
      <c r="J36" s="433"/>
      <c r="K36" s="434"/>
      <c r="L36" s="350"/>
    </row>
    <row r="37" spans="1:12" ht="16.5" thickBot="1">
      <c r="A37" s="440"/>
      <c r="B37" s="441"/>
      <c r="C37" s="441"/>
      <c r="D37" s="441"/>
      <c r="E37" s="442"/>
      <c r="F37" s="353"/>
      <c r="G37" s="443" t="s">
        <v>237</v>
      </c>
      <c r="H37" s="444"/>
      <c r="I37" s="444"/>
      <c r="J37" s="444"/>
      <c r="K37" s="445"/>
      <c r="L37" s="354">
        <f>SUM(L38:L39)</f>
        <v>0</v>
      </c>
    </row>
    <row r="38" spans="1:12" ht="12.75">
      <c r="A38" s="440"/>
      <c r="B38" s="441"/>
      <c r="C38" s="441"/>
      <c r="D38" s="441"/>
      <c r="E38" s="442"/>
      <c r="F38" s="353"/>
      <c r="G38" s="436" t="s">
        <v>238</v>
      </c>
      <c r="H38" s="423"/>
      <c r="I38" s="423"/>
      <c r="J38" s="423"/>
      <c r="K38" s="424"/>
      <c r="L38" s="345"/>
    </row>
    <row r="39" spans="1:12" ht="13.5" thickBot="1">
      <c r="A39" s="450"/>
      <c r="B39" s="451"/>
      <c r="C39" s="451"/>
      <c r="D39" s="451"/>
      <c r="E39" s="452"/>
      <c r="F39" s="356"/>
      <c r="G39" s="439" t="s">
        <v>239</v>
      </c>
      <c r="H39" s="433"/>
      <c r="I39" s="433"/>
      <c r="J39" s="433"/>
      <c r="K39" s="434"/>
      <c r="L39" s="350"/>
    </row>
    <row r="40" spans="1:12" ht="16.5" thickBot="1">
      <c r="A40" s="453" t="s">
        <v>240</v>
      </c>
      <c r="B40" s="454"/>
      <c r="C40" s="454"/>
      <c r="D40" s="454"/>
      <c r="E40" s="455"/>
      <c r="F40" s="357">
        <f>SUM(F10,F21)</f>
        <v>63984</v>
      </c>
      <c r="G40" s="456" t="s">
        <v>241</v>
      </c>
      <c r="H40" s="444"/>
      <c r="I40" s="444"/>
      <c r="J40" s="444"/>
      <c r="K40" s="445"/>
      <c r="L40" s="354">
        <f>SUM(L10,L21,L29,L32,L37)</f>
        <v>63984</v>
      </c>
    </row>
    <row r="41" spans="1:12" ht="16.5" thickBot="1">
      <c r="A41" s="457"/>
      <c r="B41" s="458"/>
      <c r="C41" s="458"/>
      <c r="D41" s="458"/>
      <c r="E41" s="458"/>
      <c r="F41" s="358"/>
      <c r="G41" s="443" t="s">
        <v>242</v>
      </c>
      <c r="H41" s="444"/>
      <c r="I41" s="444"/>
      <c r="J41" s="444"/>
      <c r="K41" s="445"/>
      <c r="L41" s="354">
        <f>SUM(L40-F40)</f>
        <v>0</v>
      </c>
    </row>
    <row r="42" spans="1:12" ht="12.75">
      <c r="A42" s="440"/>
      <c r="B42" s="441"/>
      <c r="C42" s="441"/>
      <c r="D42" s="441"/>
      <c r="E42" s="441"/>
      <c r="F42" s="353"/>
      <c r="G42" s="436" t="s">
        <v>235</v>
      </c>
      <c r="H42" s="423"/>
      <c r="I42" s="423"/>
      <c r="J42" s="423"/>
      <c r="K42" s="424"/>
      <c r="L42" s="345">
        <f>SUM(L35)</f>
        <v>0</v>
      </c>
    </row>
    <row r="43" spans="1:12" ht="13.5" thickBot="1">
      <c r="A43" s="450"/>
      <c r="B43" s="451"/>
      <c r="C43" s="451"/>
      <c r="D43" s="451"/>
      <c r="E43" s="451"/>
      <c r="F43" s="356"/>
      <c r="G43" s="439" t="s">
        <v>236</v>
      </c>
      <c r="H43" s="433"/>
      <c r="I43" s="433"/>
      <c r="J43" s="433"/>
      <c r="K43" s="434"/>
      <c r="L43" s="350">
        <f>SUM(L36)</f>
        <v>0</v>
      </c>
    </row>
    <row r="44" spans="1:12" ht="16.5" thickBot="1">
      <c r="A44" s="459" t="s">
        <v>243</v>
      </c>
      <c r="B44" s="460"/>
      <c r="C44" s="460"/>
      <c r="D44" s="460"/>
      <c r="E44" s="461"/>
      <c r="F44" s="359"/>
      <c r="G44" s="462"/>
      <c r="H44" s="458"/>
      <c r="I44" s="458"/>
      <c r="J44" s="458"/>
      <c r="K44" s="458"/>
      <c r="L44" s="358"/>
    </row>
    <row r="45" spans="1:12" ht="15.75" thickBot="1">
      <c r="A45" s="435" t="s">
        <v>244</v>
      </c>
      <c r="B45" s="417"/>
      <c r="C45" s="417"/>
      <c r="D45" s="417"/>
      <c r="E45" s="418"/>
      <c r="F45" s="360">
        <f>SUM(F46:F47)</f>
        <v>0</v>
      </c>
      <c r="G45" s="463"/>
      <c r="H45" s="441"/>
      <c r="I45" s="441"/>
      <c r="J45" s="441"/>
      <c r="K45" s="441"/>
      <c r="L45" s="353"/>
    </row>
    <row r="46" spans="1:12" ht="12.75">
      <c r="A46" s="464" t="s">
        <v>245</v>
      </c>
      <c r="B46" s="433"/>
      <c r="C46" s="433"/>
      <c r="D46" s="433"/>
      <c r="E46" s="434"/>
      <c r="F46" s="361"/>
      <c r="G46" s="463"/>
      <c r="H46" s="441"/>
      <c r="I46" s="441"/>
      <c r="J46" s="441"/>
      <c r="K46" s="441"/>
      <c r="L46" s="353"/>
    </row>
    <row r="47" spans="1:12" ht="13.5" thickBot="1">
      <c r="A47" s="464" t="s">
        <v>246</v>
      </c>
      <c r="B47" s="433"/>
      <c r="C47" s="433"/>
      <c r="D47" s="433"/>
      <c r="E47" s="434"/>
      <c r="F47" s="362"/>
      <c r="G47" s="463"/>
      <c r="H47" s="441"/>
      <c r="I47" s="441"/>
      <c r="J47" s="441"/>
      <c r="K47" s="441"/>
      <c r="L47" s="353"/>
    </row>
    <row r="48" spans="1:12" ht="15.75" thickBot="1">
      <c r="A48" s="435" t="s">
        <v>247</v>
      </c>
      <c r="B48" s="417"/>
      <c r="C48" s="417"/>
      <c r="D48" s="417"/>
      <c r="E48" s="418"/>
      <c r="F48" s="360">
        <f>SUM(F49:F50)</f>
        <v>0</v>
      </c>
      <c r="G48" s="463"/>
      <c r="H48" s="441"/>
      <c r="I48" s="441"/>
      <c r="J48" s="441"/>
      <c r="K48" s="441"/>
      <c r="L48" s="353"/>
    </row>
    <row r="49" spans="1:12" ht="12.75">
      <c r="A49" s="465" t="s">
        <v>248</v>
      </c>
      <c r="B49" s="423"/>
      <c r="C49" s="423"/>
      <c r="D49" s="423"/>
      <c r="E49" s="424"/>
      <c r="F49" s="361"/>
      <c r="G49" s="463"/>
      <c r="H49" s="441"/>
      <c r="I49" s="441"/>
      <c r="J49" s="441"/>
      <c r="K49" s="441"/>
      <c r="L49" s="353"/>
    </row>
    <row r="50" spans="1:12" ht="13.5" thickBot="1">
      <c r="A50" s="464" t="s">
        <v>249</v>
      </c>
      <c r="B50" s="433"/>
      <c r="C50" s="433"/>
      <c r="D50" s="433"/>
      <c r="E50" s="434"/>
      <c r="F50" s="362"/>
      <c r="G50" s="466"/>
      <c r="H50" s="451"/>
      <c r="I50" s="451"/>
      <c r="J50" s="451"/>
      <c r="K50" s="451"/>
      <c r="L50" s="356"/>
    </row>
    <row r="51" spans="1:12" ht="18.75" thickBot="1">
      <c r="A51" s="467" t="s">
        <v>250</v>
      </c>
      <c r="B51" s="468"/>
      <c r="C51" s="468"/>
      <c r="D51" s="468"/>
      <c r="E51" s="469"/>
      <c r="F51" s="363">
        <f>SUM(F40,F48)</f>
        <v>63984</v>
      </c>
      <c r="G51" s="470" t="s">
        <v>251</v>
      </c>
      <c r="H51" s="471"/>
      <c r="I51" s="471"/>
      <c r="J51" s="471"/>
      <c r="K51" s="472"/>
      <c r="L51" s="364">
        <f>SUM(L40)</f>
        <v>63984</v>
      </c>
    </row>
    <row r="52" spans="1:12" ht="12.75">
      <c r="A52" s="465" t="s">
        <v>87</v>
      </c>
      <c r="B52" s="423"/>
      <c r="C52" s="423"/>
      <c r="D52" s="423"/>
      <c r="E52" s="424"/>
      <c r="F52" s="345"/>
      <c r="G52" s="422" t="s">
        <v>96</v>
      </c>
      <c r="H52" s="423"/>
      <c r="I52" s="423"/>
      <c r="J52" s="423"/>
      <c r="K52" s="424"/>
      <c r="L52" s="345"/>
    </row>
    <row r="53" spans="1:12" ht="13.5" thickBot="1">
      <c r="A53" s="429" t="s">
        <v>252</v>
      </c>
      <c r="B53" s="430"/>
      <c r="C53" s="430"/>
      <c r="D53" s="430"/>
      <c r="E53" s="431"/>
      <c r="F53" s="352"/>
      <c r="G53" s="438" t="s">
        <v>253</v>
      </c>
      <c r="H53" s="430"/>
      <c r="I53" s="430"/>
      <c r="J53" s="430"/>
      <c r="K53" s="431"/>
      <c r="L53" s="352"/>
    </row>
    <row r="54" spans="1:12" ht="14.25">
      <c r="A54" s="473"/>
      <c r="B54" s="474"/>
      <c r="C54" s="474"/>
      <c r="D54" s="474"/>
      <c r="E54" s="474"/>
      <c r="F54" s="365"/>
      <c r="G54" s="475"/>
      <c r="H54" s="475"/>
      <c r="I54" s="475"/>
      <c r="J54" s="475"/>
      <c r="K54" s="475"/>
      <c r="L54" s="365"/>
    </row>
  </sheetData>
  <sheetProtection/>
  <mergeCells count="99">
    <mergeCell ref="A51:E51"/>
    <mergeCell ref="G51:K51"/>
    <mergeCell ref="A54:E54"/>
    <mergeCell ref="G54:K54"/>
    <mergeCell ref="A52:E52"/>
    <mergeCell ref="G52:K52"/>
    <mergeCell ref="A53:E53"/>
    <mergeCell ref="G53:K53"/>
    <mergeCell ref="A48:E48"/>
    <mergeCell ref="G48:K48"/>
    <mergeCell ref="A49:E49"/>
    <mergeCell ref="G49:K49"/>
    <mergeCell ref="A50:E50"/>
    <mergeCell ref="G50:K50"/>
    <mergeCell ref="A45:E45"/>
    <mergeCell ref="G45:K45"/>
    <mergeCell ref="A46:E46"/>
    <mergeCell ref="G46:K46"/>
    <mergeCell ref="A47:E47"/>
    <mergeCell ref="G47:K47"/>
    <mergeCell ref="A42:E42"/>
    <mergeCell ref="G42:K42"/>
    <mergeCell ref="A43:E43"/>
    <mergeCell ref="G43:K43"/>
    <mergeCell ref="A44:E44"/>
    <mergeCell ref="G44:K44"/>
    <mergeCell ref="A39:E39"/>
    <mergeCell ref="G39:K39"/>
    <mergeCell ref="A40:E40"/>
    <mergeCell ref="G40:K40"/>
    <mergeCell ref="A41:E41"/>
    <mergeCell ref="G41:K41"/>
    <mergeCell ref="A36:E36"/>
    <mergeCell ref="G36:K36"/>
    <mergeCell ref="A37:E37"/>
    <mergeCell ref="G37:K37"/>
    <mergeCell ref="A38:E38"/>
    <mergeCell ref="G38:K38"/>
    <mergeCell ref="A33:E33"/>
    <mergeCell ref="G33:K33"/>
    <mergeCell ref="A34:E34"/>
    <mergeCell ref="G34:K34"/>
    <mergeCell ref="A35:E35"/>
    <mergeCell ref="G35:K35"/>
    <mergeCell ref="A30:E30"/>
    <mergeCell ref="G30:K30"/>
    <mergeCell ref="A31:E31"/>
    <mergeCell ref="G31:K31"/>
    <mergeCell ref="A32:E32"/>
    <mergeCell ref="G32:K32"/>
    <mergeCell ref="A27:E27"/>
    <mergeCell ref="G27:K27"/>
    <mergeCell ref="A28:E28"/>
    <mergeCell ref="G28:K28"/>
    <mergeCell ref="A29:E29"/>
    <mergeCell ref="G29:K29"/>
    <mergeCell ref="A24:E24"/>
    <mergeCell ref="G24:K24"/>
    <mergeCell ref="A25:E25"/>
    <mergeCell ref="G25:K25"/>
    <mergeCell ref="A26:E26"/>
    <mergeCell ref="G26:K26"/>
    <mergeCell ref="A21:E21"/>
    <mergeCell ref="G21:K21"/>
    <mergeCell ref="A22:E22"/>
    <mergeCell ref="G22:K22"/>
    <mergeCell ref="A23:E23"/>
    <mergeCell ref="G23:K23"/>
    <mergeCell ref="A18:E18"/>
    <mergeCell ref="G18:K18"/>
    <mergeCell ref="A19:E19"/>
    <mergeCell ref="G19:K19"/>
    <mergeCell ref="A20:E20"/>
    <mergeCell ref="G20:K20"/>
    <mergeCell ref="A15:E15"/>
    <mergeCell ref="G15:K15"/>
    <mergeCell ref="A16:E16"/>
    <mergeCell ref="G16:K16"/>
    <mergeCell ref="A17:E17"/>
    <mergeCell ref="G17:K17"/>
    <mergeCell ref="A11:E11"/>
    <mergeCell ref="G11:K11"/>
    <mergeCell ref="A12:E12"/>
    <mergeCell ref="G12:K12"/>
    <mergeCell ref="G13:K13"/>
    <mergeCell ref="A14:E14"/>
    <mergeCell ref="G14:K14"/>
    <mergeCell ref="A8:E8"/>
    <mergeCell ref="G8:K8"/>
    <mergeCell ref="A9:E9"/>
    <mergeCell ref="G9:K9"/>
    <mergeCell ref="A10:E10"/>
    <mergeCell ref="G10:K10"/>
    <mergeCell ref="K1:L1"/>
    <mergeCell ref="A5:L5"/>
    <mergeCell ref="A6:F6"/>
    <mergeCell ref="G6:L6"/>
    <mergeCell ref="A7:E7"/>
    <mergeCell ref="G7:K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32"/>
  <sheetViews>
    <sheetView view="pageBreakPreview" zoomScaleSheetLayoutView="100" zoomScalePageLayoutView="0" workbookViewId="0" topLeftCell="A22">
      <selection activeCell="B3" sqref="B3"/>
    </sheetView>
  </sheetViews>
  <sheetFormatPr defaultColWidth="9.00390625" defaultRowHeight="12.75"/>
  <cols>
    <col min="1" max="1" width="5.625" style="0" customWidth="1"/>
    <col min="2" max="2" width="80.25390625" style="0" customWidth="1"/>
  </cols>
  <sheetData>
    <row r="5" spans="2:3" s="201" customFormat="1" ht="12.75">
      <c r="B5" s="201" t="s">
        <v>435</v>
      </c>
      <c r="C5" t="s">
        <v>318</v>
      </c>
    </row>
    <row r="7" spans="2:5" ht="48.75" customHeight="1">
      <c r="B7" s="476" t="s">
        <v>335</v>
      </c>
      <c r="C7" s="476"/>
      <c r="D7" s="476"/>
      <c r="E7" s="476"/>
    </row>
    <row r="10" spans="1:5" ht="13.5" thickBot="1">
      <c r="A10" s="129"/>
      <c r="B10" s="281" t="s">
        <v>319</v>
      </c>
      <c r="C10" s="129">
        <v>2013</v>
      </c>
      <c r="D10" s="129">
        <v>2014</v>
      </c>
      <c r="E10" s="129">
        <v>2015</v>
      </c>
    </row>
    <row r="12" spans="1:5" ht="12.75">
      <c r="A12" s="279">
        <v>1</v>
      </c>
      <c r="B12" s="279" t="s">
        <v>26</v>
      </c>
      <c r="C12" s="280">
        <v>1150</v>
      </c>
      <c r="D12" s="280">
        <v>1250</v>
      </c>
      <c r="E12" s="280">
        <v>1300</v>
      </c>
    </row>
    <row r="13" spans="1:5" ht="12.75">
      <c r="A13" s="279">
        <v>2</v>
      </c>
      <c r="B13" s="279" t="s">
        <v>320</v>
      </c>
      <c r="C13" s="279">
        <v>0</v>
      </c>
      <c r="D13" s="279"/>
      <c r="E13" s="279"/>
    </row>
    <row r="14" spans="1:5" ht="12.75">
      <c r="A14" s="279">
        <v>3</v>
      </c>
      <c r="B14" s="279" t="s">
        <v>321</v>
      </c>
      <c r="C14" s="280">
        <v>558</v>
      </c>
      <c r="D14" s="280">
        <v>550</v>
      </c>
      <c r="E14" s="280">
        <v>600</v>
      </c>
    </row>
    <row r="15" spans="1:5" ht="12.75">
      <c r="A15" s="279">
        <v>4</v>
      </c>
      <c r="B15" s="279" t="s">
        <v>322</v>
      </c>
      <c r="C15" s="279">
        <v>0</v>
      </c>
      <c r="D15" s="279"/>
      <c r="E15" s="279"/>
    </row>
    <row r="16" spans="1:5" ht="12.75">
      <c r="A16" s="279">
        <v>5</v>
      </c>
      <c r="B16" s="279" t="s">
        <v>323</v>
      </c>
      <c r="C16" s="279">
        <v>0</v>
      </c>
      <c r="D16" s="279"/>
      <c r="E16" s="279"/>
    </row>
    <row r="17" spans="1:5" ht="12.75">
      <c r="A17" s="277">
        <v>6</v>
      </c>
      <c r="B17" s="277" t="s">
        <v>324</v>
      </c>
      <c r="C17" s="277">
        <v>0</v>
      </c>
      <c r="D17" s="277"/>
      <c r="E17" s="277"/>
    </row>
    <row r="18" spans="1:5" ht="13.5" thickBot="1">
      <c r="A18" s="129"/>
      <c r="B18" s="282" t="s">
        <v>325</v>
      </c>
      <c r="C18" s="283">
        <f>SUM(C12:C17)</f>
        <v>1708</v>
      </c>
      <c r="D18" s="283">
        <f>SUM(D12:D17)</f>
        <v>1800</v>
      </c>
      <c r="E18" s="284">
        <f>SUM(E12:E17)</f>
        <v>1900</v>
      </c>
    </row>
    <row r="23" spans="1:5" ht="13.5" thickBot="1">
      <c r="A23" s="129"/>
      <c r="B23" s="281" t="s">
        <v>326</v>
      </c>
      <c r="C23" s="129">
        <v>2013</v>
      </c>
      <c r="D23" s="129">
        <v>2014</v>
      </c>
      <c r="E23" s="129">
        <v>2015</v>
      </c>
    </row>
    <row r="25" spans="1:5" ht="12.75">
      <c r="A25" s="279">
        <v>1</v>
      </c>
      <c r="B25" s="279" t="s">
        <v>327</v>
      </c>
      <c r="C25" s="279">
        <v>0</v>
      </c>
      <c r="D25" s="279">
        <v>0</v>
      </c>
      <c r="E25" s="279">
        <v>0</v>
      </c>
    </row>
    <row r="26" spans="1:5" ht="12.75">
      <c r="A26" s="279">
        <v>2</v>
      </c>
      <c r="B26" s="279" t="s">
        <v>328</v>
      </c>
      <c r="C26" s="279">
        <v>0</v>
      </c>
      <c r="D26" s="279">
        <v>0</v>
      </c>
      <c r="E26" s="279">
        <v>0</v>
      </c>
    </row>
    <row r="27" spans="1:5" ht="12.75">
      <c r="A27" s="279">
        <v>3</v>
      </c>
      <c r="B27" s="279" t="s">
        <v>329</v>
      </c>
      <c r="C27" s="279">
        <v>0</v>
      </c>
      <c r="D27" s="279">
        <v>0</v>
      </c>
      <c r="E27" s="279">
        <v>0</v>
      </c>
    </row>
    <row r="28" spans="1:5" ht="12.75">
      <c r="A28" s="279">
        <v>4</v>
      </c>
      <c r="B28" s="279" t="s">
        <v>330</v>
      </c>
      <c r="C28" s="279">
        <v>0</v>
      </c>
      <c r="D28" s="279">
        <v>0</v>
      </c>
      <c r="E28" s="279">
        <v>0</v>
      </c>
    </row>
    <row r="29" spans="1:5" ht="12.75">
      <c r="A29" s="279">
        <v>5</v>
      </c>
      <c r="B29" s="279" t="s">
        <v>331</v>
      </c>
      <c r="C29" s="279">
        <v>0</v>
      </c>
      <c r="D29" s="279">
        <v>0</v>
      </c>
      <c r="E29" s="279">
        <v>0</v>
      </c>
    </row>
    <row r="30" spans="1:5" ht="12.75">
      <c r="A30" s="279">
        <v>6</v>
      </c>
      <c r="B30" s="279" t="s">
        <v>332</v>
      </c>
      <c r="C30" s="279">
        <v>0</v>
      </c>
      <c r="D30" s="279">
        <v>0</v>
      </c>
      <c r="E30" s="279">
        <v>0</v>
      </c>
    </row>
    <row r="31" spans="1:5" ht="12.75">
      <c r="A31" s="279">
        <v>7</v>
      </c>
      <c r="B31" s="279" t="s">
        <v>333</v>
      </c>
      <c r="C31" s="279">
        <v>0</v>
      </c>
      <c r="D31" s="279">
        <v>0</v>
      </c>
      <c r="E31" s="279">
        <v>0</v>
      </c>
    </row>
    <row r="32" spans="1:5" s="107" customFormat="1" ht="13.5" thickBot="1">
      <c r="A32" s="126"/>
      <c r="B32" s="276" t="s">
        <v>334</v>
      </c>
      <c r="C32" s="276">
        <v>0</v>
      </c>
      <c r="D32" s="276">
        <v>0</v>
      </c>
      <c r="E32" s="276">
        <v>0</v>
      </c>
    </row>
  </sheetData>
  <sheetProtection/>
  <mergeCells count="1">
    <mergeCell ref="B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25" defaultRowHeight="12.75"/>
  <cols>
    <col min="1" max="1" width="7.625" style="43" bestFit="1" customWidth="1"/>
    <col min="2" max="2" width="63.125" style="25" bestFit="1" customWidth="1"/>
    <col min="3" max="3" width="4.25390625" style="210" customWidth="1"/>
    <col min="4" max="4" width="4.25390625" style="25" customWidth="1"/>
    <col min="5" max="5" width="12.75390625" style="58" customWidth="1"/>
  </cols>
  <sheetData>
    <row r="1" spans="1:5" ht="15">
      <c r="A1" s="201" t="s">
        <v>426</v>
      </c>
      <c r="B1" s="187"/>
      <c r="C1" s="209"/>
      <c r="D1" s="187"/>
      <c r="E1" s="25"/>
    </row>
    <row r="2" spans="1:5" ht="15">
      <c r="A2" s="30"/>
      <c r="E2" s="25"/>
    </row>
    <row r="3" spans="1:5" ht="15.75" thickBot="1">
      <c r="A3" s="368"/>
      <c r="B3" s="368"/>
      <c r="C3" s="211"/>
      <c r="D3" s="208"/>
      <c r="E3" s="25"/>
    </row>
    <row r="4" spans="1:5" ht="15">
      <c r="A4" s="371" t="s">
        <v>3</v>
      </c>
      <c r="B4" s="372"/>
      <c r="C4" s="213"/>
      <c r="D4" s="212"/>
      <c r="E4" s="214"/>
    </row>
    <row r="5" spans="2:5" ht="15.75" thickBot="1">
      <c r="B5" s="33"/>
      <c r="C5" s="215"/>
      <c r="D5" s="33"/>
      <c r="E5" s="85" t="s">
        <v>353</v>
      </c>
    </row>
    <row r="6" spans="1:5" ht="15.75" thickTop="1">
      <c r="A6" s="216"/>
      <c r="B6" s="34" t="s">
        <v>20</v>
      </c>
      <c r="C6" s="217"/>
      <c r="D6" s="34"/>
      <c r="E6" s="51"/>
    </row>
    <row r="7" spans="1:5" ht="15">
      <c r="A7" s="218" t="s">
        <v>6</v>
      </c>
      <c r="B7" s="35" t="s">
        <v>21</v>
      </c>
      <c r="C7" s="219"/>
      <c r="D7" s="35"/>
      <c r="E7" s="52">
        <f>+E8+E10+E14</f>
        <v>660</v>
      </c>
    </row>
    <row r="8" spans="1:5" ht="15">
      <c r="A8" s="220" t="s">
        <v>7</v>
      </c>
      <c r="B8" s="36" t="s">
        <v>22</v>
      </c>
      <c r="C8" s="221"/>
      <c r="D8" s="36"/>
      <c r="E8" s="28"/>
    </row>
    <row r="9" spans="1:5" ht="15">
      <c r="A9" s="218"/>
      <c r="B9" s="31"/>
      <c r="C9" s="222"/>
      <c r="D9" s="31"/>
      <c r="E9" s="28"/>
    </row>
    <row r="10" spans="1:5" ht="15">
      <c r="A10" s="218" t="s">
        <v>9</v>
      </c>
      <c r="B10" s="37" t="s">
        <v>23</v>
      </c>
      <c r="C10" s="223"/>
      <c r="D10" s="37"/>
      <c r="E10" s="53">
        <f>SUM(E11:E12)</f>
        <v>630</v>
      </c>
    </row>
    <row r="11" spans="1:5" ht="15">
      <c r="A11" s="218"/>
      <c r="B11" s="31" t="s">
        <v>357</v>
      </c>
      <c r="C11" s="222"/>
      <c r="D11" s="31"/>
      <c r="E11" s="28">
        <v>360</v>
      </c>
    </row>
    <row r="12" spans="1:5" ht="15">
      <c r="A12" s="218"/>
      <c r="B12" s="31" t="s">
        <v>24</v>
      </c>
      <c r="C12" s="222"/>
      <c r="D12" s="31"/>
      <c r="E12" s="28">
        <v>270</v>
      </c>
    </row>
    <row r="13" spans="1:5" ht="15">
      <c r="A13" s="218"/>
      <c r="B13" s="31"/>
      <c r="C13" s="222"/>
      <c r="D13" s="31"/>
      <c r="E13" s="28"/>
    </row>
    <row r="14" spans="1:5" ht="15">
      <c r="A14" s="218" t="s">
        <v>14</v>
      </c>
      <c r="B14" s="31" t="s">
        <v>4</v>
      </c>
      <c r="C14" s="222"/>
      <c r="D14" s="31"/>
      <c r="E14" s="28">
        <v>30</v>
      </c>
    </row>
    <row r="15" spans="1:5" ht="15">
      <c r="A15" s="218"/>
      <c r="B15" s="35"/>
      <c r="C15" s="219"/>
      <c r="D15" s="35"/>
      <c r="E15" s="54"/>
    </row>
    <row r="16" spans="1:5" ht="15">
      <c r="A16" s="218" t="s">
        <v>12</v>
      </c>
      <c r="B16" s="35" t="s">
        <v>25</v>
      </c>
      <c r="C16" s="219"/>
      <c r="D16" s="35"/>
      <c r="E16" s="52">
        <f>E18+E21</f>
        <v>5650</v>
      </c>
    </row>
    <row r="17" spans="1:5" ht="15">
      <c r="A17" s="218"/>
      <c r="B17" s="39" t="s">
        <v>26</v>
      </c>
      <c r="C17" s="224"/>
      <c r="D17" s="39"/>
      <c r="E17" s="28"/>
    </row>
    <row r="18" spans="1:5" ht="15">
      <c r="A18" s="218" t="s">
        <v>390</v>
      </c>
      <c r="B18" s="31" t="s">
        <v>27</v>
      </c>
      <c r="C18" s="222"/>
      <c r="D18" s="31"/>
      <c r="E18" s="28">
        <v>1150</v>
      </c>
    </row>
    <row r="19" spans="1:5" ht="15">
      <c r="A19" s="218"/>
      <c r="B19" s="31"/>
      <c r="C19" s="222"/>
      <c r="D19" s="31"/>
      <c r="E19" s="28"/>
    </row>
    <row r="20" spans="1:5" ht="15">
      <c r="A20" s="218"/>
      <c r="B20" s="39" t="s">
        <v>28</v>
      </c>
      <c r="C20" s="224"/>
      <c r="D20" s="39"/>
      <c r="E20" s="28"/>
    </row>
    <row r="21" spans="1:5" ht="15">
      <c r="A21" s="218" t="s">
        <v>391</v>
      </c>
      <c r="B21" s="31" t="s">
        <v>358</v>
      </c>
      <c r="C21" s="222"/>
      <c r="D21" s="31"/>
      <c r="E21" s="28">
        <v>4500</v>
      </c>
    </row>
    <row r="22" spans="1:5" ht="15">
      <c r="A22" s="218"/>
      <c r="B22" s="36"/>
      <c r="C22" s="221"/>
      <c r="D22" s="36"/>
      <c r="E22" s="28"/>
    </row>
    <row r="23" spans="1:5" ht="15">
      <c r="A23" s="225" t="s">
        <v>15</v>
      </c>
      <c r="B23" s="207" t="s">
        <v>352</v>
      </c>
      <c r="C23" s="226"/>
      <c r="D23" s="206"/>
      <c r="E23" s="79">
        <f>E25+E27+E33+E37</f>
        <v>17944</v>
      </c>
    </row>
    <row r="24" spans="1:5" ht="15">
      <c r="A24" s="225"/>
      <c r="B24" s="207"/>
      <c r="C24" s="226"/>
      <c r="D24" s="207"/>
      <c r="E24" s="79"/>
    </row>
    <row r="25" spans="1:5" ht="15">
      <c r="A25" s="227" t="s">
        <v>351</v>
      </c>
      <c r="B25" s="40" t="s">
        <v>350</v>
      </c>
      <c r="C25" s="228"/>
      <c r="D25" s="202"/>
      <c r="E25" s="229">
        <v>3747</v>
      </c>
    </row>
    <row r="26" spans="1:5" ht="15">
      <c r="A26" s="225"/>
      <c r="B26" s="207"/>
      <c r="C26" s="226"/>
      <c r="D26" s="207"/>
      <c r="E26" s="230"/>
    </row>
    <row r="27" spans="1:5" ht="15">
      <c r="A27" s="231" t="s">
        <v>349</v>
      </c>
      <c r="B27" s="40" t="s">
        <v>348</v>
      </c>
      <c r="C27" s="228"/>
      <c r="D27" s="202"/>
      <c r="E27" s="229">
        <f>SUM(E28:E31)</f>
        <v>3556</v>
      </c>
    </row>
    <row r="28" spans="1:5" ht="15">
      <c r="A28" s="231"/>
      <c r="B28" s="40" t="s">
        <v>347</v>
      </c>
      <c r="C28" s="228"/>
      <c r="D28" s="202"/>
      <c r="E28" s="230">
        <v>1452</v>
      </c>
    </row>
    <row r="29" spans="1:5" ht="15">
      <c r="A29" s="231"/>
      <c r="B29" s="40" t="s">
        <v>346</v>
      </c>
      <c r="C29" s="228"/>
      <c r="D29" s="202"/>
      <c r="E29" s="230">
        <v>1239</v>
      </c>
    </row>
    <row r="30" spans="1:5" ht="15">
      <c r="A30" s="231"/>
      <c r="B30" s="40" t="s">
        <v>345</v>
      </c>
      <c r="C30" s="228"/>
      <c r="D30" s="202"/>
      <c r="E30" s="230">
        <v>135</v>
      </c>
    </row>
    <row r="31" spans="1:5" ht="15">
      <c r="A31" s="231"/>
      <c r="B31" s="40" t="s">
        <v>344</v>
      </c>
      <c r="C31" s="228"/>
      <c r="D31" s="202"/>
      <c r="E31" s="230">
        <v>730</v>
      </c>
    </row>
    <row r="32" spans="1:5" ht="15">
      <c r="A32" s="225"/>
      <c r="B32" s="207"/>
      <c r="C32" s="226"/>
      <c r="D32" s="207"/>
      <c r="E32" s="230"/>
    </row>
    <row r="33" spans="1:5" ht="15">
      <c r="A33" s="231" t="s">
        <v>343</v>
      </c>
      <c r="B33" s="25" t="s">
        <v>359</v>
      </c>
      <c r="C33" s="228"/>
      <c r="D33" s="202"/>
      <c r="E33" s="229">
        <f>SUM(E34:E35)</f>
        <v>2421</v>
      </c>
    </row>
    <row r="34" spans="1:5" ht="15">
      <c r="A34" s="231"/>
      <c r="B34" s="40" t="s">
        <v>340</v>
      </c>
      <c r="C34" s="228"/>
      <c r="D34" s="202"/>
      <c r="E34" s="230">
        <v>3000</v>
      </c>
    </row>
    <row r="35" spans="1:5" ht="15">
      <c r="A35" s="225"/>
      <c r="B35" s="40" t="s">
        <v>342</v>
      </c>
      <c r="C35" s="226"/>
      <c r="D35" s="207"/>
      <c r="E35" s="230">
        <v>-579</v>
      </c>
    </row>
    <row r="36" spans="1:5" ht="15">
      <c r="A36" s="225"/>
      <c r="B36" s="207"/>
      <c r="C36" s="226"/>
      <c r="D36" s="207"/>
      <c r="E36" s="79"/>
    </row>
    <row r="37" spans="1:5" ht="15">
      <c r="A37" s="231" t="s">
        <v>341</v>
      </c>
      <c r="B37" s="232" t="s">
        <v>360</v>
      </c>
      <c r="C37" s="233"/>
      <c r="D37" s="232"/>
      <c r="E37" s="229">
        <v>8220</v>
      </c>
    </row>
    <row r="38" spans="1:5" ht="15">
      <c r="A38" s="225"/>
      <c r="B38" s="207"/>
      <c r="C38" s="226"/>
      <c r="D38" s="207"/>
      <c r="E38" s="79"/>
    </row>
    <row r="39" spans="1:5" ht="14.25">
      <c r="A39" s="234" t="s">
        <v>16</v>
      </c>
      <c r="B39" s="235" t="s">
        <v>339</v>
      </c>
      <c r="C39" s="236"/>
      <c r="D39" s="204"/>
      <c r="E39" s="79">
        <f>SUM(E40:E41)</f>
        <v>4610</v>
      </c>
    </row>
    <row r="40" spans="1:5" ht="15">
      <c r="A40" s="227"/>
      <c r="B40" s="237" t="s">
        <v>338</v>
      </c>
      <c r="C40" s="238"/>
      <c r="D40" s="205"/>
      <c r="E40" s="230">
        <v>2613</v>
      </c>
    </row>
    <row r="41" spans="1:5" ht="15">
      <c r="A41" s="227"/>
      <c r="B41" s="237" t="s">
        <v>337</v>
      </c>
      <c r="C41" s="238"/>
      <c r="D41" s="205"/>
      <c r="E41" s="230">
        <v>1997</v>
      </c>
    </row>
    <row r="42" spans="1:5" ht="14.25">
      <c r="A42" s="234"/>
      <c r="B42" s="78"/>
      <c r="C42" s="239"/>
      <c r="D42" s="78"/>
      <c r="E42" s="79"/>
    </row>
    <row r="43" spans="1:5" ht="15">
      <c r="A43" s="218" t="s">
        <v>17</v>
      </c>
      <c r="B43" s="78" t="s">
        <v>336</v>
      </c>
      <c r="C43" s="239"/>
      <c r="D43" s="203"/>
      <c r="E43" s="52">
        <f>+E45+E51</f>
        <v>13271</v>
      </c>
    </row>
    <row r="44" spans="1:5" ht="15">
      <c r="A44" s="218"/>
      <c r="B44" s="31"/>
      <c r="C44" s="222"/>
      <c r="D44" s="31"/>
      <c r="E44" s="28"/>
    </row>
    <row r="45" spans="1:5" ht="15">
      <c r="A45" s="218" t="s">
        <v>392</v>
      </c>
      <c r="B45" s="36" t="s">
        <v>361</v>
      </c>
      <c r="C45" s="221"/>
      <c r="D45" s="36"/>
      <c r="E45" s="28">
        <f>SUM(E46:E49)</f>
        <v>12959</v>
      </c>
    </row>
    <row r="46" spans="1:5" ht="15">
      <c r="A46" s="218" t="s">
        <v>393</v>
      </c>
      <c r="B46" s="31" t="s">
        <v>128</v>
      </c>
      <c r="C46" s="222"/>
      <c r="D46" s="31"/>
      <c r="E46" s="28">
        <v>1100</v>
      </c>
    </row>
    <row r="47" spans="1:5" ht="15">
      <c r="A47" s="218" t="s">
        <v>394</v>
      </c>
      <c r="B47" s="31" t="s">
        <v>130</v>
      </c>
      <c r="C47" s="222"/>
      <c r="D47" s="31"/>
      <c r="E47" s="28">
        <v>246</v>
      </c>
    </row>
    <row r="48" spans="1:5" ht="15">
      <c r="A48" s="218" t="s">
        <v>395</v>
      </c>
      <c r="B48" s="40" t="s">
        <v>362</v>
      </c>
      <c r="C48" s="228"/>
      <c r="D48" s="40"/>
      <c r="E48" s="28">
        <v>10863</v>
      </c>
    </row>
    <row r="49" spans="1:5" ht="15">
      <c r="A49" s="218" t="s">
        <v>396</v>
      </c>
      <c r="B49" s="31" t="s">
        <v>363</v>
      </c>
      <c r="C49" s="222"/>
      <c r="D49" s="31"/>
      <c r="E49" s="28">
        <v>750</v>
      </c>
    </row>
    <row r="50" spans="1:5" ht="15">
      <c r="A50" s="218"/>
      <c r="B50" s="31"/>
      <c r="C50" s="222"/>
      <c r="D50" s="31"/>
      <c r="E50" s="28"/>
    </row>
    <row r="51" spans="1:5" ht="15">
      <c r="A51" s="218" t="s">
        <v>397</v>
      </c>
      <c r="B51" s="40" t="s">
        <v>364</v>
      </c>
      <c r="C51" s="240"/>
      <c r="D51" s="241"/>
      <c r="E51" s="230">
        <v>312</v>
      </c>
    </row>
    <row r="52" spans="1:5" ht="15">
      <c r="A52" s="218"/>
      <c r="B52" s="31"/>
      <c r="C52" s="222"/>
      <c r="D52" s="31"/>
      <c r="E52" s="28"/>
    </row>
    <row r="53" spans="1:5" ht="15">
      <c r="A53" s="218"/>
      <c r="B53" s="31"/>
      <c r="C53" s="222"/>
      <c r="D53" s="31"/>
      <c r="E53" s="28"/>
    </row>
    <row r="54" spans="1:5" ht="15">
      <c r="A54" s="218" t="s">
        <v>35</v>
      </c>
      <c r="B54" s="38" t="s">
        <v>31</v>
      </c>
      <c r="C54" s="242"/>
      <c r="D54" s="38"/>
      <c r="E54" s="52">
        <f>SUM(E55:E55)</f>
        <v>558</v>
      </c>
    </row>
    <row r="55" spans="1:5" ht="15">
      <c r="A55" s="218"/>
      <c r="B55" s="36" t="s">
        <v>114</v>
      </c>
      <c r="C55" s="221"/>
      <c r="D55" s="36"/>
      <c r="E55" s="28">
        <v>558</v>
      </c>
    </row>
    <row r="56" spans="1:5" ht="15">
      <c r="A56" s="218"/>
      <c r="B56" s="31"/>
      <c r="C56" s="222"/>
      <c r="D56" s="31"/>
      <c r="E56" s="55"/>
    </row>
    <row r="57" spans="1:5" ht="15">
      <c r="A57" s="218" t="s">
        <v>18</v>
      </c>
      <c r="B57" s="38" t="s">
        <v>32</v>
      </c>
      <c r="C57" s="242"/>
      <c r="D57" s="38"/>
      <c r="E57" s="52">
        <f>SUM(E58:E62)</f>
        <v>16611</v>
      </c>
    </row>
    <row r="58" spans="1:5" ht="15">
      <c r="A58" s="218"/>
      <c r="B58" s="31" t="s">
        <v>365</v>
      </c>
      <c r="C58" s="242"/>
      <c r="D58" s="38"/>
      <c r="E58" s="28">
        <v>846</v>
      </c>
    </row>
    <row r="59" spans="1:5" ht="15">
      <c r="A59" s="218"/>
      <c r="B59" s="40" t="s">
        <v>366</v>
      </c>
      <c r="C59" s="228"/>
      <c r="D59" s="40"/>
      <c r="E59" s="28">
        <v>10079</v>
      </c>
    </row>
    <row r="60" spans="1:5" ht="15">
      <c r="A60" s="218"/>
      <c r="B60" s="40" t="s">
        <v>367</v>
      </c>
      <c r="C60" s="228"/>
      <c r="D60" s="40"/>
      <c r="E60" s="28">
        <v>1361</v>
      </c>
    </row>
    <row r="61" spans="1:5" ht="15">
      <c r="A61" s="218"/>
      <c r="B61" s="40" t="s">
        <v>368</v>
      </c>
      <c r="C61" s="228"/>
      <c r="D61" s="40"/>
      <c r="E61" s="28">
        <v>1725</v>
      </c>
    </row>
    <row r="62" spans="1:5" ht="15">
      <c r="A62" s="218"/>
      <c r="B62" s="31" t="s">
        <v>369</v>
      </c>
      <c r="C62" s="222"/>
      <c r="D62" s="31"/>
      <c r="E62" s="28">
        <v>2600</v>
      </c>
    </row>
    <row r="63" spans="1:5" ht="15">
      <c r="A63" s="218"/>
      <c r="B63" s="31"/>
      <c r="C63" s="222"/>
      <c r="D63" s="31"/>
      <c r="E63" s="28"/>
    </row>
    <row r="64" spans="1:5" ht="15">
      <c r="A64" s="218" t="s">
        <v>19</v>
      </c>
      <c r="B64" s="38" t="s">
        <v>33</v>
      </c>
      <c r="C64" s="242"/>
      <c r="D64" s="38"/>
      <c r="E64" s="52">
        <f>SUM(E65:E65)</f>
        <v>100</v>
      </c>
    </row>
    <row r="65" spans="1:5" ht="15">
      <c r="A65" s="218" t="s">
        <v>398</v>
      </c>
      <c r="B65" s="31" t="s">
        <v>34</v>
      </c>
      <c r="C65" s="222"/>
      <c r="D65" s="31"/>
      <c r="E65" s="28">
        <v>100</v>
      </c>
    </row>
    <row r="66" spans="1:5" ht="15">
      <c r="A66" s="218"/>
      <c r="B66" s="31"/>
      <c r="C66" s="222"/>
      <c r="D66" s="31"/>
      <c r="E66" s="28"/>
    </row>
    <row r="67" spans="1:5" ht="15">
      <c r="A67" s="218" t="s">
        <v>132</v>
      </c>
      <c r="B67" s="200" t="s">
        <v>317</v>
      </c>
      <c r="C67" s="243"/>
      <c r="D67" s="200"/>
      <c r="E67" s="52">
        <f>SUM(E68)</f>
        <v>4580</v>
      </c>
    </row>
    <row r="68" spans="1:5" ht="15">
      <c r="A68" s="218" t="s">
        <v>399</v>
      </c>
      <c r="B68" s="41" t="s">
        <v>317</v>
      </c>
      <c r="C68" s="244"/>
      <c r="D68" s="41"/>
      <c r="E68" s="28">
        <v>4580</v>
      </c>
    </row>
    <row r="69" spans="1:5" ht="15.75" thickBot="1">
      <c r="A69" s="218"/>
      <c r="B69" s="31"/>
      <c r="C69" s="222"/>
      <c r="D69" s="31"/>
      <c r="E69" s="28"/>
    </row>
    <row r="70" spans="1:5" ht="15.75" thickBot="1">
      <c r="A70" s="32"/>
      <c r="B70" s="42" t="s">
        <v>2</v>
      </c>
      <c r="C70" s="245"/>
      <c r="D70" s="42"/>
      <c r="E70" s="246">
        <f>+E64+E57+E54+E7+E23+E16+E67+E39+E43</f>
        <v>63984</v>
      </c>
    </row>
    <row r="71" spans="1:5" ht="15">
      <c r="A71" s="30"/>
      <c r="E71" s="299"/>
    </row>
    <row r="72" spans="1:5" ht="15">
      <c r="A72" s="368"/>
      <c r="B72" s="368"/>
      <c r="C72" s="211"/>
      <c r="D72" s="208"/>
      <c r="E72" s="300">
        <f>+E70-E73</f>
        <v>0.5</v>
      </c>
    </row>
    <row r="73" spans="1:5" ht="14.25">
      <c r="A73" s="369" t="s">
        <v>5</v>
      </c>
      <c r="B73" s="370"/>
      <c r="C73" s="247"/>
      <c r="D73" s="248"/>
      <c r="E73" s="301">
        <f>+E189</f>
        <v>63983.5</v>
      </c>
    </row>
    <row r="74" spans="1:5" ht="15">
      <c r="A74" s="249"/>
      <c r="B74" s="250"/>
      <c r="C74" s="251"/>
      <c r="D74" s="252"/>
      <c r="E74" s="253" t="s">
        <v>403</v>
      </c>
    </row>
    <row r="75" spans="1:5" ht="15">
      <c r="A75" s="254"/>
      <c r="B75" s="255"/>
      <c r="C75" s="256"/>
      <c r="D75" s="257"/>
      <c r="E75" s="258"/>
    </row>
    <row r="76" spans="1:5" ht="15">
      <c r="A76" s="218" t="s">
        <v>6</v>
      </c>
      <c r="B76" s="35" t="s">
        <v>142</v>
      </c>
      <c r="C76" s="219"/>
      <c r="D76" s="189"/>
      <c r="E76" s="52">
        <f>E78+E84+E87</f>
        <v>7282.5</v>
      </c>
    </row>
    <row r="77" spans="1:5" ht="15">
      <c r="A77" s="218"/>
      <c r="B77" s="35"/>
      <c r="C77" s="219"/>
      <c r="D77" s="189"/>
      <c r="E77" s="52"/>
    </row>
    <row r="78" spans="1:5" ht="15">
      <c r="A78" s="218" t="s">
        <v>8</v>
      </c>
      <c r="B78" s="36" t="s">
        <v>39</v>
      </c>
      <c r="C78" s="221"/>
      <c r="D78" s="190"/>
      <c r="E78" s="29">
        <f>SUM(E79:E82)</f>
        <v>3944</v>
      </c>
    </row>
    <row r="79" spans="1:5" ht="15">
      <c r="A79" s="218"/>
      <c r="B79" s="31" t="s">
        <v>40</v>
      </c>
      <c r="C79" s="222"/>
      <c r="D79" s="188"/>
      <c r="E79" s="28">
        <v>2084</v>
      </c>
    </row>
    <row r="80" spans="1:5" ht="15">
      <c r="A80" s="218"/>
      <c r="B80" s="31" t="s">
        <v>41</v>
      </c>
      <c r="C80" s="222"/>
      <c r="D80" s="188"/>
      <c r="E80" s="28">
        <v>480</v>
      </c>
    </row>
    <row r="81" spans="1:5" ht="15">
      <c r="A81" s="218"/>
      <c r="B81" s="31" t="s">
        <v>354</v>
      </c>
      <c r="C81" s="222"/>
      <c r="D81" s="188"/>
      <c r="E81" s="28">
        <v>900</v>
      </c>
    </row>
    <row r="82" spans="1:5" ht="15">
      <c r="A82" s="218"/>
      <c r="B82" s="31" t="s">
        <v>42</v>
      </c>
      <c r="C82" s="222"/>
      <c r="D82" s="188"/>
      <c r="E82" s="28">
        <v>480</v>
      </c>
    </row>
    <row r="83" spans="1:5" ht="15">
      <c r="A83" s="218"/>
      <c r="B83" s="31"/>
      <c r="C83" s="222"/>
      <c r="D83" s="188"/>
      <c r="E83" s="53"/>
    </row>
    <row r="84" spans="1:5" ht="15">
      <c r="A84" s="218" t="s">
        <v>10</v>
      </c>
      <c r="B84" s="36" t="s">
        <v>43</v>
      </c>
      <c r="C84" s="221"/>
      <c r="D84" s="190"/>
      <c r="E84" s="29">
        <f>SUM(E85:E85)</f>
        <v>1003</v>
      </c>
    </row>
    <row r="85" spans="1:5" ht="15">
      <c r="A85" s="218"/>
      <c r="B85" s="31" t="s">
        <v>310</v>
      </c>
      <c r="C85" s="222"/>
      <c r="D85" s="188"/>
      <c r="E85" s="28">
        <v>1003</v>
      </c>
    </row>
    <row r="86" spans="1:5" ht="15">
      <c r="A86" s="218"/>
      <c r="B86" s="31"/>
      <c r="C86" s="222"/>
      <c r="D86" s="188"/>
      <c r="E86" s="53"/>
    </row>
    <row r="87" spans="1:5" ht="15">
      <c r="A87" s="218" t="s">
        <v>11</v>
      </c>
      <c r="B87" s="36" t="s">
        <v>44</v>
      </c>
      <c r="C87" s="221"/>
      <c r="D87" s="190"/>
      <c r="E87" s="29">
        <f>SUM(E88:E98)</f>
        <v>2335.5</v>
      </c>
    </row>
    <row r="88" spans="1:5" ht="15">
      <c r="A88" s="218"/>
      <c r="B88" s="31" t="s">
        <v>45</v>
      </c>
      <c r="C88" s="222"/>
      <c r="D88" s="188"/>
      <c r="E88" s="28">
        <v>50</v>
      </c>
    </row>
    <row r="89" spans="1:5" ht="15">
      <c r="A89" s="218"/>
      <c r="B89" s="31" t="s">
        <v>46</v>
      </c>
      <c r="C89" s="222"/>
      <c r="D89" s="188"/>
      <c r="E89" s="28">
        <v>50</v>
      </c>
    </row>
    <row r="90" spans="1:5" ht="15">
      <c r="A90" s="218"/>
      <c r="B90" s="31" t="s">
        <v>47</v>
      </c>
      <c r="C90" s="222"/>
      <c r="D90" s="188"/>
      <c r="E90" s="28">
        <v>500</v>
      </c>
    </row>
    <row r="91" spans="1:5" ht="15">
      <c r="A91" s="218"/>
      <c r="B91" s="31" t="s">
        <v>370</v>
      </c>
      <c r="C91" s="222"/>
      <c r="D91" s="188"/>
      <c r="E91" s="28">
        <v>150</v>
      </c>
    </row>
    <row r="92" spans="1:5" ht="15">
      <c r="A92" s="218"/>
      <c r="B92" s="31" t="s">
        <v>49</v>
      </c>
      <c r="C92" s="222"/>
      <c r="D92" s="188"/>
      <c r="E92" s="28">
        <v>50</v>
      </c>
    </row>
    <row r="93" spans="1:5" ht="15">
      <c r="A93" s="218"/>
      <c r="B93" s="31" t="s">
        <v>133</v>
      </c>
      <c r="C93" s="222"/>
      <c r="D93" s="188"/>
      <c r="E93" s="28">
        <v>450</v>
      </c>
    </row>
    <row r="94" spans="1:5" ht="15">
      <c r="A94" s="218"/>
      <c r="B94" s="31" t="s">
        <v>151</v>
      </c>
      <c r="C94" s="222"/>
      <c r="D94" s="188"/>
      <c r="E94" s="28">
        <v>400</v>
      </c>
    </row>
    <row r="95" spans="1:5" ht="15">
      <c r="A95" s="218"/>
      <c r="B95" s="31" t="s">
        <v>371</v>
      </c>
      <c r="C95" s="222">
        <v>0.27</v>
      </c>
      <c r="D95" s="188">
        <f>SUM(D88:E94)</f>
        <v>1650</v>
      </c>
      <c r="E95" s="28">
        <f>+C95*D95</f>
        <v>445.50000000000006</v>
      </c>
    </row>
    <row r="96" spans="1:5" ht="15">
      <c r="A96" s="218"/>
      <c r="B96" s="31" t="s">
        <v>48</v>
      </c>
      <c r="C96" s="222"/>
      <c r="D96" s="188"/>
      <c r="E96" s="28">
        <v>10</v>
      </c>
    </row>
    <row r="97" spans="1:5" ht="15">
      <c r="A97" s="218"/>
      <c r="B97" s="31" t="s">
        <v>134</v>
      </c>
      <c r="C97" s="222"/>
      <c r="D97" s="188"/>
      <c r="E97" s="28">
        <v>30</v>
      </c>
    </row>
    <row r="98" spans="1:5" ht="15">
      <c r="A98" s="218"/>
      <c r="B98" s="31" t="s">
        <v>355</v>
      </c>
      <c r="C98" s="222"/>
      <c r="D98" s="188"/>
      <c r="E98" s="28">
        <v>200</v>
      </c>
    </row>
    <row r="99" spans="1:5" ht="15">
      <c r="A99" s="218"/>
      <c r="B99" s="36"/>
      <c r="C99" s="221"/>
      <c r="D99" s="190"/>
      <c r="E99" s="55"/>
    </row>
    <row r="100" spans="1:5" ht="15">
      <c r="A100" s="218" t="s">
        <v>12</v>
      </c>
      <c r="B100" s="35" t="s">
        <v>143</v>
      </c>
      <c r="C100" s="219"/>
      <c r="D100" s="189"/>
      <c r="E100" s="52">
        <f>E102+E107+E110+E126+E94</f>
        <v>18125</v>
      </c>
    </row>
    <row r="101" spans="1:5" ht="15">
      <c r="A101" s="218"/>
      <c r="B101" s="35"/>
      <c r="C101" s="219"/>
      <c r="D101" s="189"/>
      <c r="E101" s="52"/>
    </row>
    <row r="102" spans="1:5" ht="15">
      <c r="A102" s="218" t="s">
        <v>8</v>
      </c>
      <c r="B102" s="36" t="s">
        <v>39</v>
      </c>
      <c r="C102" s="221"/>
      <c r="D102" s="190"/>
      <c r="E102" s="29">
        <f>SUM(E103:E105)</f>
        <v>10079</v>
      </c>
    </row>
    <row r="103" spans="1:5" ht="15">
      <c r="A103" s="218"/>
      <c r="B103" s="40" t="s">
        <v>372</v>
      </c>
      <c r="C103" s="228"/>
      <c r="D103" s="40"/>
      <c r="E103" s="28">
        <v>5719</v>
      </c>
    </row>
    <row r="104" spans="1:5" ht="15">
      <c r="A104" s="218"/>
      <c r="B104" s="40" t="s">
        <v>373</v>
      </c>
      <c r="C104" s="228"/>
      <c r="D104" s="40"/>
      <c r="E104" s="28">
        <v>2548</v>
      </c>
    </row>
    <row r="105" spans="1:5" ht="15">
      <c r="A105" s="218"/>
      <c r="B105" s="40" t="s">
        <v>374</v>
      </c>
      <c r="C105" s="228"/>
      <c r="D105" s="40"/>
      <c r="E105" s="28">
        <v>1812</v>
      </c>
    </row>
    <row r="106" spans="1:5" ht="15">
      <c r="A106" s="218"/>
      <c r="B106" s="31"/>
      <c r="C106" s="222"/>
      <c r="D106" s="188"/>
      <c r="E106" s="53"/>
    </row>
    <row r="107" spans="1:5" ht="15">
      <c r="A107" s="218" t="s">
        <v>10</v>
      </c>
      <c r="B107" s="36" t="s">
        <v>43</v>
      </c>
      <c r="C107" s="221"/>
      <c r="D107" s="190"/>
      <c r="E107" s="29">
        <f>SUM(E108:E108)</f>
        <v>2721</v>
      </c>
    </row>
    <row r="108" spans="1:5" ht="15">
      <c r="A108" s="218"/>
      <c r="B108" s="31" t="s">
        <v>310</v>
      </c>
      <c r="C108" s="222"/>
      <c r="D108" s="188"/>
      <c r="E108" s="28">
        <v>2721</v>
      </c>
    </row>
    <row r="109" spans="1:5" ht="15">
      <c r="A109" s="218"/>
      <c r="B109" s="31"/>
      <c r="C109" s="222"/>
      <c r="D109" s="188"/>
      <c r="E109" s="53"/>
    </row>
    <row r="110" spans="1:5" ht="15">
      <c r="A110" s="218" t="s">
        <v>11</v>
      </c>
      <c r="B110" s="36" t="s">
        <v>44</v>
      </c>
      <c r="C110" s="221"/>
      <c r="D110" s="190"/>
      <c r="E110" s="29">
        <f>SUM(E111:E123)</f>
        <v>4925</v>
      </c>
    </row>
    <row r="111" spans="1:5" ht="15">
      <c r="A111" s="218"/>
      <c r="B111" s="31" t="s">
        <v>51</v>
      </c>
      <c r="C111" s="222"/>
      <c r="D111" s="188"/>
      <c r="E111" s="28">
        <v>50</v>
      </c>
    </row>
    <row r="112" spans="1:5" ht="15">
      <c r="A112" s="218"/>
      <c r="B112" s="31" t="s">
        <v>115</v>
      </c>
      <c r="C112" s="222"/>
      <c r="D112" s="188"/>
      <c r="E112" s="28">
        <v>50</v>
      </c>
    </row>
    <row r="113" spans="1:5" ht="15">
      <c r="A113" s="218"/>
      <c r="B113" s="31" t="s">
        <v>52</v>
      </c>
      <c r="C113" s="222"/>
      <c r="D113" s="188"/>
      <c r="E113" s="28">
        <v>550</v>
      </c>
    </row>
    <row r="114" spans="1:5" ht="15">
      <c r="A114" s="218"/>
      <c r="B114" s="31" t="s">
        <v>313</v>
      </c>
      <c r="C114" s="222"/>
      <c r="D114" s="188"/>
      <c r="E114" s="28">
        <v>600</v>
      </c>
    </row>
    <row r="115" spans="1:5" ht="15">
      <c r="A115" s="218"/>
      <c r="B115" s="31" t="s">
        <v>53</v>
      </c>
      <c r="C115" s="222"/>
      <c r="D115" s="188"/>
      <c r="E115" s="28">
        <v>300</v>
      </c>
    </row>
    <row r="116" spans="1:5" ht="15">
      <c r="A116" s="218"/>
      <c r="B116" s="31" t="s">
        <v>356</v>
      </c>
      <c r="C116" s="222"/>
      <c r="D116" s="188"/>
      <c r="E116" s="28">
        <v>100</v>
      </c>
    </row>
    <row r="117" spans="1:5" ht="15">
      <c r="A117" s="218"/>
      <c r="B117" s="31" t="s">
        <v>54</v>
      </c>
      <c r="C117" s="222"/>
      <c r="D117" s="188"/>
      <c r="E117" s="28">
        <v>200</v>
      </c>
    </row>
    <row r="118" spans="1:5" ht="15">
      <c r="A118" s="218"/>
      <c r="B118" s="31" t="s">
        <v>55</v>
      </c>
      <c r="C118" s="222"/>
      <c r="D118" s="188"/>
      <c r="E118" s="28">
        <v>100</v>
      </c>
    </row>
    <row r="119" spans="1:5" ht="15">
      <c r="A119" s="218"/>
      <c r="B119" s="31" t="s">
        <v>375</v>
      </c>
      <c r="C119" s="222"/>
      <c r="D119" s="188"/>
      <c r="E119" s="28">
        <v>300</v>
      </c>
    </row>
    <row r="120" spans="1:5" ht="15">
      <c r="A120" s="218"/>
      <c r="B120" s="259" t="s">
        <v>119</v>
      </c>
      <c r="C120" s="260"/>
      <c r="D120" s="191"/>
      <c r="E120" s="28">
        <v>950</v>
      </c>
    </row>
    <row r="121" spans="1:5" ht="15">
      <c r="A121" s="218"/>
      <c r="B121" s="40" t="s">
        <v>376</v>
      </c>
      <c r="C121" s="228"/>
      <c r="D121" s="40"/>
      <c r="E121" s="28">
        <v>760</v>
      </c>
    </row>
    <row r="122" spans="1:5" ht="15">
      <c r="A122" s="218"/>
      <c r="B122" s="40" t="s">
        <v>377</v>
      </c>
      <c r="C122" s="228"/>
      <c r="D122" s="40"/>
      <c r="E122" s="28">
        <v>409</v>
      </c>
    </row>
    <row r="123" spans="1:5" ht="15">
      <c r="A123" s="218"/>
      <c r="B123" s="40" t="s">
        <v>378</v>
      </c>
      <c r="C123" s="228"/>
      <c r="D123" s="40"/>
      <c r="E123" s="28">
        <v>556</v>
      </c>
    </row>
    <row r="124" spans="1:5" ht="15">
      <c r="A124" s="218"/>
      <c r="B124" s="31" t="s">
        <v>371</v>
      </c>
      <c r="C124" s="222">
        <v>0.27</v>
      </c>
      <c r="D124" s="188">
        <f>SUM(D111:E123)</f>
        <v>4925</v>
      </c>
      <c r="E124" s="28">
        <f>+C124*D124</f>
        <v>1329.75</v>
      </c>
    </row>
    <row r="125" spans="1:5" ht="15">
      <c r="A125" s="218"/>
      <c r="B125" s="31"/>
      <c r="C125" s="222"/>
      <c r="D125" s="188"/>
      <c r="E125" s="53"/>
    </row>
    <row r="126" spans="1:5" ht="15">
      <c r="A126" s="218" t="s">
        <v>36</v>
      </c>
      <c r="B126" s="36" t="s">
        <v>56</v>
      </c>
      <c r="C126" s="221"/>
      <c r="D126" s="190"/>
      <c r="E126" s="29"/>
    </row>
    <row r="127" spans="1:5" ht="15">
      <c r="A127" s="218"/>
      <c r="B127" s="31" t="s">
        <v>57</v>
      </c>
      <c r="C127" s="222"/>
      <c r="D127" s="188"/>
      <c r="E127" s="28">
        <v>100</v>
      </c>
    </row>
    <row r="128" spans="1:5" ht="15">
      <c r="A128" s="218"/>
      <c r="B128" s="31" t="s">
        <v>58</v>
      </c>
      <c r="C128" s="222"/>
      <c r="D128" s="188"/>
      <c r="E128" s="28">
        <v>100</v>
      </c>
    </row>
    <row r="129" spans="1:5" ht="15">
      <c r="A129" s="218"/>
      <c r="B129" s="31" t="s">
        <v>150</v>
      </c>
      <c r="C129" s="222"/>
      <c r="D129" s="188"/>
      <c r="E129" s="28">
        <v>150</v>
      </c>
    </row>
    <row r="130" spans="1:5" ht="15">
      <c r="A130" s="218"/>
      <c r="B130" s="31" t="s">
        <v>1</v>
      </c>
      <c r="C130" s="222"/>
      <c r="D130" s="188"/>
      <c r="E130" s="53"/>
    </row>
    <row r="131" spans="1:5" ht="15">
      <c r="A131" s="218" t="s">
        <v>15</v>
      </c>
      <c r="B131" s="35" t="s">
        <v>144</v>
      </c>
      <c r="C131" s="219"/>
      <c r="D131" s="189"/>
      <c r="E131" s="52">
        <f>SUM(E132:E133)</f>
        <v>1778</v>
      </c>
    </row>
    <row r="132" spans="1:5" ht="15">
      <c r="A132" s="218"/>
      <c r="B132" s="31" t="s">
        <v>50</v>
      </c>
      <c r="C132" s="222"/>
      <c r="D132" s="188"/>
      <c r="E132" s="28">
        <v>1400</v>
      </c>
    </row>
    <row r="133" spans="1:5" ht="15">
      <c r="A133" s="218"/>
      <c r="B133" s="31" t="s">
        <v>371</v>
      </c>
      <c r="C133" s="222">
        <v>0.27</v>
      </c>
      <c r="D133" s="188">
        <f>SUM(D132:E132)</f>
        <v>1400</v>
      </c>
      <c r="E133" s="28">
        <f>+C133*D133</f>
        <v>378</v>
      </c>
    </row>
    <row r="134" spans="1:5" ht="15">
      <c r="A134" s="218"/>
      <c r="B134" s="31"/>
      <c r="C134" s="222"/>
      <c r="D134" s="188"/>
      <c r="E134" s="53"/>
    </row>
    <row r="135" spans="1:5" ht="15">
      <c r="A135" s="218" t="s">
        <v>16</v>
      </c>
      <c r="B135" s="35" t="s">
        <v>145</v>
      </c>
      <c r="C135" s="219"/>
      <c r="D135" s="189"/>
      <c r="E135" s="52">
        <f>E137</f>
        <v>2951</v>
      </c>
    </row>
    <row r="136" spans="1:5" ht="15">
      <c r="A136" s="218"/>
      <c r="B136" s="35"/>
      <c r="C136" s="219"/>
      <c r="D136" s="189"/>
      <c r="E136" s="52"/>
    </row>
    <row r="137" spans="1:5" ht="15">
      <c r="A137" s="218" t="s">
        <v>8</v>
      </c>
      <c r="B137" s="261" t="s">
        <v>379</v>
      </c>
      <c r="C137" s="262"/>
      <c r="D137" s="192"/>
      <c r="E137" s="56">
        <f>E138+E144+E147</f>
        <v>2951</v>
      </c>
    </row>
    <row r="138" spans="1:5" ht="15">
      <c r="A138" s="218" t="s">
        <v>30</v>
      </c>
      <c r="B138" s="36" t="s">
        <v>39</v>
      </c>
      <c r="C138" s="221"/>
      <c r="D138" s="190"/>
      <c r="E138" s="52">
        <f>SUM(E139:E142)</f>
        <v>1591</v>
      </c>
    </row>
    <row r="139" spans="1:5" ht="15">
      <c r="A139" s="218"/>
      <c r="B139" s="31" t="s">
        <v>121</v>
      </c>
      <c r="C139" s="222"/>
      <c r="D139" s="188"/>
      <c r="E139" s="28">
        <v>1256</v>
      </c>
    </row>
    <row r="140" spans="1:5" ht="15">
      <c r="A140" s="218"/>
      <c r="B140" s="31" t="s">
        <v>120</v>
      </c>
      <c r="C140" s="222"/>
      <c r="D140" s="188"/>
      <c r="E140" s="28">
        <v>219</v>
      </c>
    </row>
    <row r="141" spans="1:5" ht="15">
      <c r="A141" s="218"/>
      <c r="B141" s="31" t="s">
        <v>59</v>
      </c>
      <c r="C141" s="222"/>
      <c r="D141" s="188"/>
      <c r="E141" s="28">
        <v>96</v>
      </c>
    </row>
    <row r="142" spans="1:5" ht="15">
      <c r="A142" s="218"/>
      <c r="B142" s="31" t="s">
        <v>60</v>
      </c>
      <c r="C142" s="222"/>
      <c r="D142" s="188"/>
      <c r="E142" s="28">
        <v>20</v>
      </c>
    </row>
    <row r="143" spans="1:5" ht="15">
      <c r="A143" s="218"/>
      <c r="B143" s="31"/>
      <c r="C143" s="222"/>
      <c r="D143" s="188"/>
      <c r="E143" s="28"/>
    </row>
    <row r="144" spans="1:5" ht="15">
      <c r="A144" s="218" t="s">
        <v>13</v>
      </c>
      <c r="B144" s="36" t="s">
        <v>43</v>
      </c>
      <c r="C144" s="221"/>
      <c r="D144" s="190"/>
      <c r="E144" s="52">
        <f>SUM(E145:E145)</f>
        <v>398</v>
      </c>
    </row>
    <row r="145" spans="1:5" ht="15">
      <c r="A145" s="218"/>
      <c r="B145" s="31" t="s">
        <v>310</v>
      </c>
      <c r="C145" s="222"/>
      <c r="D145" s="188"/>
      <c r="E145" s="28">
        <v>398</v>
      </c>
    </row>
    <row r="146" spans="1:5" ht="15">
      <c r="A146" s="218"/>
      <c r="B146" s="31"/>
      <c r="C146" s="222"/>
      <c r="D146" s="188"/>
      <c r="E146" s="53"/>
    </row>
    <row r="147" spans="1:5" ht="15">
      <c r="A147" s="218" t="s">
        <v>14</v>
      </c>
      <c r="B147" s="36" t="s">
        <v>61</v>
      </c>
      <c r="C147" s="221"/>
      <c r="D147" s="190"/>
      <c r="E147" s="52">
        <f>SUM(E148:E151)</f>
        <v>962</v>
      </c>
    </row>
    <row r="148" spans="1:5" ht="15">
      <c r="A148" s="218"/>
      <c r="B148" s="31" t="s">
        <v>52</v>
      </c>
      <c r="C148" s="222"/>
      <c r="D148" s="188"/>
      <c r="E148" s="28">
        <v>500</v>
      </c>
    </row>
    <row r="149" spans="1:5" ht="15">
      <c r="A149" s="218"/>
      <c r="B149" s="31" t="s">
        <v>62</v>
      </c>
      <c r="C149" s="222"/>
      <c r="D149" s="188"/>
      <c r="E149" s="28">
        <v>100</v>
      </c>
    </row>
    <row r="150" spans="1:5" ht="15">
      <c r="A150" s="218"/>
      <c r="B150" s="31" t="s">
        <v>371</v>
      </c>
      <c r="C150" s="222">
        <v>0.27</v>
      </c>
      <c r="D150" s="188">
        <f>SUM(D148:E149)</f>
        <v>600</v>
      </c>
      <c r="E150" s="28">
        <f>+C150*D150</f>
        <v>162</v>
      </c>
    </row>
    <row r="151" spans="1:5" ht="15">
      <c r="A151" s="218"/>
      <c r="B151" s="31" t="s">
        <v>63</v>
      </c>
      <c r="C151" s="222"/>
      <c r="D151" s="188"/>
      <c r="E151" s="28">
        <v>200</v>
      </c>
    </row>
    <row r="152" spans="1:5" ht="15">
      <c r="A152" s="218"/>
      <c r="B152" s="31"/>
      <c r="C152" s="222"/>
      <c r="D152" s="188"/>
      <c r="E152" s="28"/>
    </row>
    <row r="153" spans="1:5" ht="15">
      <c r="A153" s="263" t="s">
        <v>17</v>
      </c>
      <c r="B153" s="35" t="s">
        <v>146</v>
      </c>
      <c r="C153" s="219"/>
      <c r="D153" s="189"/>
      <c r="E153" s="52">
        <f>SUM(E154:E156)</f>
        <v>15075</v>
      </c>
    </row>
    <row r="154" spans="1:5" ht="15">
      <c r="A154" s="218"/>
      <c r="B154" s="31" t="s">
        <v>64</v>
      </c>
      <c r="C154" s="222"/>
      <c r="D154" s="188"/>
      <c r="E154" s="28">
        <v>274</v>
      </c>
    </row>
    <row r="155" spans="1:5" ht="15">
      <c r="A155" s="218"/>
      <c r="B155" s="31" t="s">
        <v>311</v>
      </c>
      <c r="C155" s="222"/>
      <c r="D155" s="188"/>
      <c r="E155" s="28">
        <v>13579</v>
      </c>
    </row>
    <row r="156" spans="1:5" ht="15">
      <c r="A156" s="218"/>
      <c r="B156" s="31" t="s">
        <v>380</v>
      </c>
      <c r="C156" s="222"/>
      <c r="D156" s="188"/>
      <c r="E156" s="28">
        <v>1222</v>
      </c>
    </row>
    <row r="157" spans="1:5" ht="15">
      <c r="A157" s="218"/>
      <c r="B157" s="31"/>
      <c r="C157" s="222"/>
      <c r="D157" s="188"/>
      <c r="E157" s="28"/>
    </row>
    <row r="158" spans="1:5" ht="15">
      <c r="A158" s="218" t="s">
        <v>35</v>
      </c>
      <c r="B158" s="35" t="s">
        <v>147</v>
      </c>
      <c r="C158" s="219"/>
      <c r="D158" s="189"/>
      <c r="E158" s="52">
        <f>SUM(E159:E163)</f>
        <v>1460</v>
      </c>
    </row>
    <row r="159" spans="1:5" ht="15">
      <c r="A159" s="218"/>
      <c r="B159" s="31" t="s">
        <v>66</v>
      </c>
      <c r="C159" s="222"/>
      <c r="D159" s="188"/>
      <c r="E159" s="28">
        <v>200</v>
      </c>
    </row>
    <row r="160" spans="1:5" ht="15">
      <c r="A160" s="218"/>
      <c r="B160" s="31" t="s">
        <v>381</v>
      </c>
      <c r="C160" s="222"/>
      <c r="D160" s="188"/>
      <c r="E160" s="28">
        <v>750</v>
      </c>
    </row>
    <row r="161" spans="1:5" ht="15">
      <c r="A161" s="218"/>
      <c r="B161" s="31" t="s">
        <v>67</v>
      </c>
      <c r="C161" s="222"/>
      <c r="D161" s="188"/>
      <c r="E161" s="28">
        <v>100</v>
      </c>
    </row>
    <row r="162" spans="1:5" ht="15">
      <c r="A162" s="218"/>
      <c r="B162" s="31" t="s">
        <v>129</v>
      </c>
      <c r="C162" s="222"/>
      <c r="D162" s="188"/>
      <c r="E162" s="28">
        <v>60</v>
      </c>
    </row>
    <row r="163" spans="1:5" ht="15">
      <c r="A163" s="218"/>
      <c r="B163" s="31" t="s">
        <v>382</v>
      </c>
      <c r="C163" s="222"/>
      <c r="D163" s="188"/>
      <c r="E163" s="28">
        <v>350</v>
      </c>
    </row>
    <row r="164" spans="1:5" ht="15">
      <c r="A164" s="218"/>
      <c r="B164" s="31"/>
      <c r="C164" s="222"/>
      <c r="D164" s="188"/>
      <c r="E164" s="28"/>
    </row>
    <row r="165" spans="1:5" ht="15">
      <c r="A165" s="218" t="s">
        <v>18</v>
      </c>
      <c r="B165" s="35" t="s">
        <v>148</v>
      </c>
      <c r="C165" s="219"/>
      <c r="D165" s="189"/>
      <c r="E165" s="52">
        <f>SUM(E166:E174)</f>
        <v>11640</v>
      </c>
    </row>
    <row r="166" spans="1:5" ht="15">
      <c r="A166" s="264"/>
      <c r="B166" s="31" t="s">
        <v>383</v>
      </c>
      <c r="C166" s="222"/>
      <c r="D166" s="188"/>
      <c r="E166" s="28">
        <v>2700</v>
      </c>
    </row>
    <row r="167" spans="1:5" ht="15">
      <c r="A167" s="218"/>
      <c r="B167" s="31" t="s">
        <v>152</v>
      </c>
      <c r="C167" s="222"/>
      <c r="D167" s="188"/>
      <c r="E167" s="28">
        <v>50</v>
      </c>
    </row>
    <row r="168" spans="1:5" ht="15">
      <c r="A168" s="218"/>
      <c r="B168" s="31" t="s">
        <v>68</v>
      </c>
      <c r="C168" s="222"/>
      <c r="D168" s="188"/>
      <c r="E168" s="28">
        <v>20</v>
      </c>
    </row>
    <row r="169" spans="1:5" ht="15">
      <c r="A169" s="218"/>
      <c r="B169" s="40" t="s">
        <v>384</v>
      </c>
      <c r="C169" s="228"/>
      <c r="D169" s="202"/>
      <c r="E169" s="28">
        <v>3900</v>
      </c>
    </row>
    <row r="170" spans="1:5" ht="15">
      <c r="A170" s="218"/>
      <c r="B170" s="31" t="s">
        <v>385</v>
      </c>
      <c r="C170" s="222"/>
      <c r="D170" s="188"/>
      <c r="E170" s="28">
        <v>120</v>
      </c>
    </row>
    <row r="171" spans="1:5" ht="15">
      <c r="A171" s="218"/>
      <c r="B171" s="31" t="s">
        <v>386</v>
      </c>
      <c r="C171" s="222"/>
      <c r="D171" s="188"/>
      <c r="E171" s="28">
        <v>1000</v>
      </c>
    </row>
    <row r="172" spans="1:5" ht="15">
      <c r="A172" s="218"/>
      <c r="B172" s="31" t="s">
        <v>387</v>
      </c>
      <c r="C172" s="222"/>
      <c r="D172" s="188"/>
      <c r="E172" s="28">
        <v>3000</v>
      </c>
    </row>
    <row r="173" spans="1:5" ht="15">
      <c r="A173" s="218"/>
      <c r="B173" s="31" t="s">
        <v>388</v>
      </c>
      <c r="C173" s="222"/>
      <c r="D173" s="188"/>
      <c r="E173" s="28">
        <v>300</v>
      </c>
    </row>
    <row r="174" spans="1:5" ht="15">
      <c r="A174" s="218"/>
      <c r="B174" s="31" t="s">
        <v>389</v>
      </c>
      <c r="C174" s="222"/>
      <c r="D174" s="188"/>
      <c r="E174" s="28">
        <v>550</v>
      </c>
    </row>
    <row r="175" spans="1:5" ht="15">
      <c r="A175" s="218"/>
      <c r="B175" s="31"/>
      <c r="C175" s="222"/>
      <c r="D175" s="188"/>
      <c r="E175" s="28"/>
    </row>
    <row r="176" spans="1:5" ht="15">
      <c r="A176" s="218" t="s">
        <v>19</v>
      </c>
      <c r="B176" s="35" t="s">
        <v>256</v>
      </c>
      <c r="C176" s="219"/>
      <c r="D176" s="189"/>
      <c r="E176" s="52">
        <f>SUM(E177:E178)</f>
        <v>400</v>
      </c>
    </row>
    <row r="177" spans="1:5" ht="15">
      <c r="A177" s="218"/>
      <c r="B177" s="31" t="s">
        <v>257</v>
      </c>
      <c r="C177" s="222"/>
      <c r="D177" s="188"/>
      <c r="E177" s="28">
        <v>200</v>
      </c>
    </row>
    <row r="178" spans="1:5" ht="15">
      <c r="A178" s="218"/>
      <c r="B178" s="31" t="s">
        <v>230</v>
      </c>
      <c r="C178" s="222"/>
      <c r="D178" s="188"/>
      <c r="E178" s="28">
        <v>200</v>
      </c>
    </row>
    <row r="179" spans="1:5" ht="15">
      <c r="A179" s="218"/>
      <c r="B179" s="31"/>
      <c r="C179" s="222"/>
      <c r="D179" s="188"/>
      <c r="E179" s="28"/>
    </row>
    <row r="180" spans="1:5" ht="15">
      <c r="A180" s="218" t="s">
        <v>38</v>
      </c>
      <c r="B180" s="35" t="s">
        <v>37</v>
      </c>
      <c r="C180" s="219"/>
      <c r="D180" s="189"/>
      <c r="E180" s="52">
        <f>+E76+E100+E131+E135+E153+E158+E165+E176</f>
        <v>58711.5</v>
      </c>
    </row>
    <row r="181" spans="1:5" ht="15">
      <c r="A181" s="218"/>
      <c r="B181" s="35"/>
      <c r="C181" s="219"/>
      <c r="D181" s="189"/>
      <c r="E181" s="53"/>
    </row>
    <row r="182" spans="1:5" ht="15">
      <c r="A182" s="218" t="s">
        <v>69</v>
      </c>
      <c r="B182" s="38" t="s">
        <v>70</v>
      </c>
      <c r="C182" s="242"/>
      <c r="D182" s="193"/>
      <c r="E182" s="52">
        <f>SUM(E183:E187)</f>
        <v>5272</v>
      </c>
    </row>
    <row r="183" spans="1:5" ht="15">
      <c r="A183" s="218"/>
      <c r="B183" s="31" t="s">
        <v>131</v>
      </c>
      <c r="C183" s="222"/>
      <c r="D183" s="188"/>
      <c r="E183" s="28">
        <v>3472</v>
      </c>
    </row>
    <row r="184" spans="1:5" ht="15">
      <c r="A184" s="218"/>
      <c r="B184" s="31" t="s">
        <v>117</v>
      </c>
      <c r="C184" s="222"/>
      <c r="D184" s="188"/>
      <c r="E184" s="28">
        <v>600</v>
      </c>
    </row>
    <row r="185" spans="1:5" ht="15">
      <c r="A185" s="218"/>
      <c r="B185" s="31" t="s">
        <v>149</v>
      </c>
      <c r="C185" s="222"/>
      <c r="D185" s="188"/>
      <c r="E185" s="28">
        <v>200</v>
      </c>
    </row>
    <row r="186" spans="1:5" ht="15">
      <c r="A186" s="218"/>
      <c r="B186" s="31" t="s">
        <v>153</v>
      </c>
      <c r="C186" s="222"/>
      <c r="D186" s="188"/>
      <c r="E186" s="28">
        <v>500</v>
      </c>
    </row>
    <row r="187" spans="1:5" ht="15">
      <c r="A187" s="218"/>
      <c r="B187" s="31" t="s">
        <v>312</v>
      </c>
      <c r="C187" s="222"/>
      <c r="D187" s="188"/>
      <c r="E187" s="28">
        <v>500</v>
      </c>
    </row>
    <row r="188" spans="1:5" ht="15.75" thickBot="1">
      <c r="A188" s="265"/>
      <c r="E188" s="266"/>
    </row>
    <row r="189" spans="1:5" ht="16.5" thickBot="1" thickTop="1">
      <c r="A189" s="32"/>
      <c r="B189" s="42" t="s">
        <v>0</v>
      </c>
      <c r="C189" s="245"/>
      <c r="D189" s="42"/>
      <c r="E189" s="57">
        <f>+E180+E182</f>
        <v>63983.5</v>
      </c>
    </row>
    <row r="190" ht="15">
      <c r="A190" s="30"/>
    </row>
    <row r="191" ht="15">
      <c r="A191" s="30"/>
    </row>
    <row r="192" ht="15">
      <c r="A192" s="30"/>
    </row>
    <row r="193" ht="15">
      <c r="A193" s="30"/>
    </row>
    <row r="194" ht="15">
      <c r="A194" s="30"/>
    </row>
    <row r="195" ht="15">
      <c r="A195" s="30"/>
    </row>
    <row r="196" ht="15">
      <c r="A196" s="30"/>
    </row>
    <row r="197" ht="15">
      <c r="A197" s="30"/>
    </row>
    <row r="198" ht="15">
      <c r="A198" s="30"/>
    </row>
    <row r="199" ht="15">
      <c r="A199" s="30"/>
    </row>
    <row r="200" ht="15">
      <c r="A200" s="30"/>
    </row>
    <row r="201" ht="15">
      <c r="A201" s="30"/>
    </row>
    <row r="202" ht="15">
      <c r="A202" s="30"/>
    </row>
    <row r="203" ht="15">
      <c r="A203" s="30"/>
    </row>
    <row r="204" ht="15">
      <c r="A204" s="30"/>
    </row>
    <row r="205" ht="15">
      <c r="A205" s="30"/>
    </row>
    <row r="206" ht="15">
      <c r="A206" s="30"/>
    </row>
    <row r="207" ht="15">
      <c r="A207" s="30"/>
    </row>
    <row r="208" ht="15">
      <c r="A208" s="30"/>
    </row>
    <row r="209" ht="15">
      <c r="A209" s="30"/>
    </row>
    <row r="210" ht="15">
      <c r="A210" s="30"/>
    </row>
    <row r="211" ht="15">
      <c r="A211" s="30"/>
    </row>
    <row r="212" ht="15">
      <c r="A212" s="30"/>
    </row>
    <row r="213" ht="15">
      <c r="A213" s="30"/>
    </row>
    <row r="214" ht="15">
      <c r="A214" s="30"/>
    </row>
    <row r="215" ht="15">
      <c r="A215" s="30"/>
    </row>
    <row r="216" ht="15">
      <c r="A216" s="30"/>
    </row>
    <row r="217" ht="15">
      <c r="A217" s="30"/>
    </row>
    <row r="218" ht="15">
      <c r="A218" s="30"/>
    </row>
    <row r="219" ht="15">
      <c r="A219" s="30"/>
    </row>
    <row r="220" ht="15">
      <c r="A220" s="30"/>
    </row>
    <row r="221" ht="15">
      <c r="A221" s="30"/>
    </row>
    <row r="222" ht="15">
      <c r="A222" s="30"/>
    </row>
    <row r="223" ht="15">
      <c r="A223" s="30"/>
    </row>
    <row r="224" ht="15">
      <c r="A224" s="30"/>
    </row>
    <row r="225" ht="15">
      <c r="A225" s="30"/>
    </row>
    <row r="226" ht="15">
      <c r="A226" s="30"/>
    </row>
    <row r="227" ht="15">
      <c r="A227" s="30"/>
    </row>
    <row r="228" ht="15">
      <c r="A228" s="30"/>
    </row>
    <row r="229" ht="15">
      <c r="A229" s="30"/>
    </row>
    <row r="230" ht="15">
      <c r="A230" s="30"/>
    </row>
    <row r="231" ht="15">
      <c r="A231" s="30"/>
    </row>
    <row r="232" ht="15">
      <c r="A232" s="30"/>
    </row>
    <row r="233" ht="15">
      <c r="A233" s="30"/>
    </row>
    <row r="234" ht="15">
      <c r="A234" s="30"/>
    </row>
    <row r="235" ht="15">
      <c r="A235" s="30"/>
    </row>
    <row r="236" ht="15">
      <c r="A236" s="30"/>
    </row>
    <row r="237" ht="15">
      <c r="A237" s="30"/>
    </row>
    <row r="238" ht="15">
      <c r="A238" s="30"/>
    </row>
    <row r="239" ht="15">
      <c r="A239" s="30"/>
    </row>
    <row r="240" ht="15">
      <c r="A240" s="30"/>
    </row>
    <row r="241" ht="15">
      <c r="A241" s="30"/>
    </row>
    <row r="242" ht="15">
      <c r="A242" s="30"/>
    </row>
    <row r="243" ht="15">
      <c r="A243" s="30"/>
    </row>
    <row r="244" ht="15">
      <c r="A244" s="30"/>
    </row>
    <row r="245" ht="15">
      <c r="A245" s="30"/>
    </row>
    <row r="246" ht="15">
      <c r="A246" s="30"/>
    </row>
    <row r="247" ht="15">
      <c r="A247" s="30"/>
    </row>
    <row r="248" ht="15">
      <c r="A248" s="30"/>
    </row>
    <row r="249" ht="15">
      <c r="A249" s="30"/>
    </row>
    <row r="250" ht="15">
      <c r="A250" s="30"/>
    </row>
    <row r="251" ht="15">
      <c r="A251" s="30"/>
    </row>
    <row r="252" ht="15">
      <c r="A252" s="30"/>
    </row>
    <row r="253" ht="15">
      <c r="A253" s="30"/>
    </row>
    <row r="254" ht="15">
      <c r="A254" s="30"/>
    </row>
    <row r="255" ht="15">
      <c r="A255" s="30"/>
    </row>
    <row r="256" ht="15">
      <c r="A256" s="30"/>
    </row>
    <row r="257" ht="15">
      <c r="A257" s="30"/>
    </row>
    <row r="258" ht="15">
      <c r="A258" s="30"/>
    </row>
    <row r="259" ht="15">
      <c r="A259" s="30"/>
    </row>
    <row r="260" ht="15">
      <c r="A260" s="30"/>
    </row>
    <row r="261" ht="15">
      <c r="A261" s="30"/>
    </row>
    <row r="262" ht="15">
      <c r="A262" s="30"/>
    </row>
    <row r="263" ht="15">
      <c r="A263" s="30"/>
    </row>
    <row r="264" ht="15">
      <c r="A264" s="30"/>
    </row>
    <row r="265" ht="15">
      <c r="A265" s="30"/>
    </row>
    <row r="266" ht="15">
      <c r="A266" s="30"/>
    </row>
    <row r="267" ht="15">
      <c r="A267" s="30"/>
    </row>
    <row r="268" ht="15">
      <c r="A268" s="30"/>
    </row>
    <row r="269" ht="15">
      <c r="A269" s="30"/>
    </row>
    <row r="270" ht="15">
      <c r="A270" s="30"/>
    </row>
    <row r="271" ht="15">
      <c r="A271" s="30"/>
    </row>
    <row r="272" ht="15">
      <c r="A272" s="30"/>
    </row>
    <row r="273" ht="15">
      <c r="A273" s="30"/>
    </row>
    <row r="274" ht="15">
      <c r="A274" s="30"/>
    </row>
    <row r="275" ht="15">
      <c r="A275" s="30"/>
    </row>
    <row r="276" ht="15">
      <c r="A276" s="30"/>
    </row>
    <row r="277" ht="15">
      <c r="A277" s="30"/>
    </row>
    <row r="278" ht="15">
      <c r="A278" s="30"/>
    </row>
    <row r="279" ht="15">
      <c r="A279" s="30"/>
    </row>
    <row r="280" ht="15">
      <c r="A280" s="30"/>
    </row>
    <row r="281" ht="15">
      <c r="A281" s="30"/>
    </row>
    <row r="282" ht="15">
      <c r="A282" s="30"/>
    </row>
    <row r="283" ht="15">
      <c r="A283" s="30"/>
    </row>
    <row r="284" ht="15">
      <c r="A284" s="30"/>
    </row>
    <row r="285" ht="15">
      <c r="A285" s="30"/>
    </row>
    <row r="286" ht="15">
      <c r="A286" s="30"/>
    </row>
    <row r="287" ht="15">
      <c r="A287" s="30"/>
    </row>
    <row r="288" ht="15">
      <c r="A288" s="30"/>
    </row>
    <row r="289" ht="15">
      <c r="A289" s="30"/>
    </row>
    <row r="290" ht="15">
      <c r="A290" s="30"/>
    </row>
    <row r="291" ht="15">
      <c r="A291" s="30"/>
    </row>
    <row r="292" ht="15">
      <c r="A292" s="30"/>
    </row>
    <row r="293" ht="15">
      <c r="A293" s="30"/>
    </row>
    <row r="294" ht="15">
      <c r="A294" s="30"/>
    </row>
    <row r="295" ht="15">
      <c r="A295" s="30"/>
    </row>
    <row r="296" ht="15">
      <c r="A296" s="30"/>
    </row>
    <row r="297" ht="15">
      <c r="A297" s="30"/>
    </row>
    <row r="298" ht="15">
      <c r="A298" s="30"/>
    </row>
  </sheetData>
  <sheetProtection/>
  <mergeCells count="4">
    <mergeCell ref="A3:B3"/>
    <mergeCell ref="A72:B72"/>
    <mergeCell ref="A73:B73"/>
    <mergeCell ref="A4:B4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portrait" paperSize="9" scale="63" r:id="rId1"/>
  <rowBreaks count="2" manualBreakCount="2">
    <brk id="71" max="4" man="1"/>
    <brk id="125" max="4" man="1"/>
  </rowBreaks>
  <colBreaks count="1" manualBreakCount="1">
    <brk id="7" max="3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75" zoomScaleNormal="75" zoomScaleSheetLayoutView="75" zoomScalePageLayoutView="0" workbookViewId="0" topLeftCell="A1">
      <selection activeCell="A1" sqref="A1:K1"/>
    </sheetView>
  </sheetViews>
  <sheetFormatPr defaultColWidth="9.00390625" defaultRowHeight="12.75"/>
  <cols>
    <col min="1" max="1" width="38.25390625" style="59" customWidth="1"/>
    <col min="2" max="2" width="13.375" style="77" bestFit="1" customWidth="1"/>
    <col min="3" max="3" width="15.375" style="77" bestFit="1" customWidth="1"/>
    <col min="4" max="4" width="15.00390625" style="77" bestFit="1" customWidth="1"/>
    <col min="5" max="5" width="21.875" style="77" bestFit="1" customWidth="1"/>
    <col min="6" max="6" width="15.75390625" style="77" customWidth="1"/>
    <col min="7" max="7" width="14.00390625" style="77" customWidth="1"/>
    <col min="8" max="8" width="13.375" style="77" bestFit="1" customWidth="1"/>
    <col min="9" max="10" width="14.00390625" style="77" bestFit="1" customWidth="1"/>
    <col min="11" max="11" width="9.75390625" style="77" bestFit="1" customWidth="1"/>
    <col min="12" max="12" width="7.00390625" style="59" hidden="1" customWidth="1"/>
    <col min="13" max="16384" width="9.125" style="59" customWidth="1"/>
  </cols>
  <sheetData>
    <row r="1" spans="1:12" ht="15">
      <c r="A1" s="373" t="s">
        <v>424</v>
      </c>
      <c r="B1" s="374"/>
      <c r="C1" s="374"/>
      <c r="D1" s="374"/>
      <c r="E1" s="374"/>
      <c r="F1" s="374"/>
      <c r="G1" s="374"/>
      <c r="H1" s="374"/>
      <c r="I1" s="374"/>
      <c r="J1" s="374"/>
      <c r="K1" s="375"/>
      <c r="L1" s="1"/>
    </row>
    <row r="2" spans="1:12" ht="15">
      <c r="A2" s="7"/>
      <c r="B2" s="3"/>
      <c r="C2" s="5"/>
      <c r="D2" s="3"/>
      <c r="E2" s="3"/>
      <c r="F2" s="3"/>
      <c r="G2" s="3"/>
      <c r="H2" s="3"/>
      <c r="I2" s="3"/>
      <c r="J2" s="3"/>
      <c r="K2" s="44"/>
      <c r="L2" s="1"/>
    </row>
    <row r="3" spans="1:12" ht="15.75" thickBot="1">
      <c r="A3" s="376" t="s">
        <v>422</v>
      </c>
      <c r="B3" s="377"/>
      <c r="C3" s="377"/>
      <c r="D3" s="377"/>
      <c r="E3" s="377"/>
      <c r="F3" s="377"/>
      <c r="G3" s="377"/>
      <c r="H3" s="377"/>
      <c r="I3" s="377"/>
      <c r="J3" s="377"/>
      <c r="K3" s="378"/>
      <c r="L3" s="1"/>
    </row>
    <row r="4" spans="1:12" ht="15.75" thickBot="1">
      <c r="A4" s="1"/>
      <c r="B4" s="5"/>
      <c r="C4" s="5"/>
      <c r="D4" s="5"/>
      <c r="E4" s="3"/>
      <c r="F4" s="3"/>
      <c r="G4" s="3"/>
      <c r="H4" s="3"/>
      <c r="I4" s="3"/>
      <c r="J4" s="3"/>
      <c r="K4" s="3"/>
      <c r="L4" s="1"/>
    </row>
    <row r="5" spans="1:12" ht="28.5">
      <c r="A5" s="8" t="s">
        <v>71</v>
      </c>
      <c r="B5" s="45" t="s">
        <v>72</v>
      </c>
      <c r="C5" s="45" t="s">
        <v>73</v>
      </c>
      <c r="D5" s="45" t="s">
        <v>92</v>
      </c>
      <c r="E5" s="45" t="s">
        <v>74</v>
      </c>
      <c r="F5" s="302" t="s">
        <v>404</v>
      </c>
      <c r="G5" s="302" t="s">
        <v>405</v>
      </c>
      <c r="H5" s="45" t="s">
        <v>75</v>
      </c>
      <c r="I5" s="45" t="s">
        <v>76</v>
      </c>
      <c r="J5" s="45" t="s">
        <v>77</v>
      </c>
      <c r="K5" s="48" t="s">
        <v>78</v>
      </c>
      <c r="L5" s="9"/>
    </row>
    <row r="6" spans="1:12" ht="15">
      <c r="A6" s="10"/>
      <c r="B6" s="46" t="s">
        <v>79</v>
      </c>
      <c r="C6" s="46" t="s">
        <v>80</v>
      </c>
      <c r="D6" s="46"/>
      <c r="E6" s="46" t="s">
        <v>81</v>
      </c>
      <c r="F6" s="46"/>
      <c r="G6" s="46"/>
      <c r="H6" s="46"/>
      <c r="I6" s="46" t="s">
        <v>82</v>
      </c>
      <c r="J6" s="46" t="s">
        <v>82</v>
      </c>
      <c r="K6" s="49"/>
      <c r="L6" s="9"/>
    </row>
    <row r="7" spans="1:12" ht="15">
      <c r="A7" s="11" t="s">
        <v>83</v>
      </c>
      <c r="B7" s="86">
        <v>30</v>
      </c>
      <c r="C7" s="86">
        <v>630</v>
      </c>
      <c r="D7" s="86"/>
      <c r="E7" s="86"/>
      <c r="F7" s="86"/>
      <c r="G7" s="86"/>
      <c r="H7" s="86"/>
      <c r="I7" s="86"/>
      <c r="J7" s="86"/>
      <c r="K7" s="47">
        <f aca="true" t="shared" si="0" ref="K7:K13">SUM(B7:J7)</f>
        <v>660</v>
      </c>
      <c r="L7" s="1">
        <v>1665</v>
      </c>
    </row>
    <row r="8" spans="1:12" ht="15">
      <c r="A8" s="11" t="s">
        <v>84</v>
      </c>
      <c r="B8" s="86"/>
      <c r="C8" s="86"/>
      <c r="D8" s="86"/>
      <c r="E8" s="86">
        <v>5650</v>
      </c>
      <c r="F8" s="86"/>
      <c r="G8" s="86"/>
      <c r="H8" s="86"/>
      <c r="I8" s="86"/>
      <c r="J8" s="86"/>
      <c r="K8" s="47">
        <f t="shared" si="0"/>
        <v>5650</v>
      </c>
      <c r="L8" s="1">
        <v>22795</v>
      </c>
    </row>
    <row r="9" spans="1:12" ht="15">
      <c r="A9" s="11" t="s">
        <v>406</v>
      </c>
      <c r="B9" s="86">
        <v>3747</v>
      </c>
      <c r="C9" s="86">
        <v>3556</v>
      </c>
      <c r="D9" s="86"/>
      <c r="E9" s="86">
        <v>10641</v>
      </c>
      <c r="F9" s="86"/>
      <c r="G9" s="86"/>
      <c r="H9" s="86"/>
      <c r="I9" s="86"/>
      <c r="J9" s="86"/>
      <c r="K9" s="47">
        <f t="shared" si="0"/>
        <v>17944</v>
      </c>
      <c r="L9" s="1">
        <v>10397</v>
      </c>
    </row>
    <row r="10" spans="1:12" ht="15">
      <c r="A10" s="11" t="s">
        <v>126</v>
      </c>
      <c r="B10" s="86"/>
      <c r="C10" s="86">
        <v>14011</v>
      </c>
      <c r="D10" s="86">
        <v>1997</v>
      </c>
      <c r="E10" s="86"/>
      <c r="F10" s="86">
        <v>312</v>
      </c>
      <c r="G10" s="86"/>
      <c r="H10" s="86"/>
      <c r="I10" s="86">
        <v>12959</v>
      </c>
      <c r="J10" s="86">
        <v>2613</v>
      </c>
      <c r="K10" s="47">
        <f t="shared" si="0"/>
        <v>31892</v>
      </c>
      <c r="L10" s="1">
        <v>4000</v>
      </c>
    </row>
    <row r="11" spans="1:12" ht="15">
      <c r="A11" s="11" t="s">
        <v>125</v>
      </c>
      <c r="B11" s="86">
        <v>100</v>
      </c>
      <c r="C11" s="86"/>
      <c r="D11" s="86"/>
      <c r="E11" s="86"/>
      <c r="F11" s="86"/>
      <c r="G11" s="86"/>
      <c r="H11" s="86"/>
      <c r="I11" s="86"/>
      <c r="J11" s="86"/>
      <c r="K11" s="47">
        <f t="shared" si="0"/>
        <v>100</v>
      </c>
      <c r="L11" s="1"/>
    </row>
    <row r="12" spans="1:12" ht="15">
      <c r="A12" s="11" t="s">
        <v>127</v>
      </c>
      <c r="B12" s="86"/>
      <c r="C12" s="86">
        <v>2466</v>
      </c>
      <c r="D12" s="86"/>
      <c r="E12" s="86"/>
      <c r="F12" s="86"/>
      <c r="G12" s="86"/>
      <c r="H12" s="86"/>
      <c r="I12" s="86"/>
      <c r="J12" s="86"/>
      <c r="K12" s="47">
        <f t="shared" si="0"/>
        <v>2466</v>
      </c>
      <c r="L12" s="1"/>
    </row>
    <row r="13" spans="1:12" ht="15">
      <c r="A13" s="11" t="s">
        <v>86</v>
      </c>
      <c r="B13" s="86"/>
      <c r="C13" s="86"/>
      <c r="D13" s="86"/>
      <c r="E13" s="86"/>
      <c r="F13" s="86"/>
      <c r="G13" s="86"/>
      <c r="H13" s="86"/>
      <c r="I13" s="86"/>
      <c r="J13" s="86"/>
      <c r="K13" s="47">
        <f t="shared" si="0"/>
        <v>0</v>
      </c>
      <c r="L13" s="1">
        <v>5361</v>
      </c>
    </row>
    <row r="14" spans="1:12" ht="15.75" thickBot="1">
      <c r="A14" s="13" t="s">
        <v>87</v>
      </c>
      <c r="B14" s="89">
        <f>SUM(B7:B13)</f>
        <v>3877</v>
      </c>
      <c r="C14" s="89">
        <f aca="true" t="shared" si="1" ref="C14:J14">SUM(C7:C13)</f>
        <v>20663</v>
      </c>
      <c r="D14" s="89">
        <f t="shared" si="1"/>
        <v>1997</v>
      </c>
      <c r="E14" s="89">
        <f t="shared" si="1"/>
        <v>16291</v>
      </c>
      <c r="F14" s="89"/>
      <c r="G14" s="89"/>
      <c r="H14" s="89">
        <f t="shared" si="1"/>
        <v>0</v>
      </c>
      <c r="I14" s="89">
        <f t="shared" si="1"/>
        <v>12959</v>
      </c>
      <c r="J14" s="89">
        <f t="shared" si="1"/>
        <v>2613</v>
      </c>
      <c r="K14" s="15">
        <f>SUM(K7:K13)</f>
        <v>58712</v>
      </c>
      <c r="L14" s="1"/>
    </row>
    <row r="15" spans="1:12" ht="16.5" thickBot="1" thickTop="1">
      <c r="A15" s="6"/>
      <c r="B15" s="5"/>
      <c r="C15" s="5"/>
      <c r="D15" s="3"/>
      <c r="E15" s="3"/>
      <c r="F15" s="3"/>
      <c r="G15" s="3"/>
      <c r="H15" s="3"/>
      <c r="I15" s="3"/>
      <c r="J15" s="3"/>
      <c r="K15" s="3"/>
      <c r="L15" s="1">
        <f>SUM(L7:L13)</f>
        <v>44218</v>
      </c>
    </row>
    <row r="16" spans="1:12" ht="28.5">
      <c r="A16" s="16" t="s">
        <v>88</v>
      </c>
      <c r="B16" s="45" t="s">
        <v>72</v>
      </c>
      <c r="C16" s="45" t="s">
        <v>73</v>
      </c>
      <c r="D16" s="45" t="s">
        <v>92</v>
      </c>
      <c r="E16" s="45" t="s">
        <v>74</v>
      </c>
      <c r="F16" s="302" t="s">
        <v>404</v>
      </c>
      <c r="G16" s="302" t="s">
        <v>405</v>
      </c>
      <c r="H16" s="45" t="s">
        <v>75</v>
      </c>
      <c r="I16" s="45" t="s">
        <v>76</v>
      </c>
      <c r="J16" s="45" t="s">
        <v>77</v>
      </c>
      <c r="K16" s="48" t="s">
        <v>78</v>
      </c>
      <c r="L16" s="1"/>
    </row>
    <row r="17" spans="1:12" ht="15">
      <c r="A17" s="17"/>
      <c r="B17" s="46" t="s">
        <v>79</v>
      </c>
      <c r="C17" s="46" t="s">
        <v>80</v>
      </c>
      <c r="D17" s="46"/>
      <c r="E17" s="46" t="s">
        <v>81</v>
      </c>
      <c r="F17" s="46"/>
      <c r="G17" s="46"/>
      <c r="H17" s="46"/>
      <c r="I17" s="46" t="s">
        <v>82</v>
      </c>
      <c r="J17" s="46" t="s">
        <v>82</v>
      </c>
      <c r="K17" s="49"/>
      <c r="L17" s="2"/>
    </row>
    <row r="18" spans="1:12" ht="15">
      <c r="A18" s="11" t="s">
        <v>154</v>
      </c>
      <c r="B18" s="86"/>
      <c r="C18" s="86">
        <v>558</v>
      </c>
      <c r="D18" s="86"/>
      <c r="E18" s="86"/>
      <c r="F18" s="86"/>
      <c r="G18" s="86"/>
      <c r="H18" s="12"/>
      <c r="I18" s="12"/>
      <c r="J18" s="12"/>
      <c r="K18" s="47">
        <f>SUM(B18:J18)</f>
        <v>558</v>
      </c>
      <c r="L18" s="1">
        <v>1841</v>
      </c>
    </row>
    <row r="19" spans="1:12" ht="15">
      <c r="A19" s="11" t="s">
        <v>407</v>
      </c>
      <c r="B19" s="90"/>
      <c r="C19" s="90">
        <v>2600</v>
      </c>
      <c r="D19" s="90"/>
      <c r="E19" s="90"/>
      <c r="F19" s="90"/>
      <c r="G19" s="90"/>
      <c r="H19" s="27"/>
      <c r="I19" s="27"/>
      <c r="J19" s="27"/>
      <c r="K19" s="47">
        <f>SUM(B19:J19)</f>
        <v>2600</v>
      </c>
      <c r="L19" s="1"/>
    </row>
    <row r="20" spans="1:12" ht="15">
      <c r="A20" s="11" t="s">
        <v>127</v>
      </c>
      <c r="B20" s="90"/>
      <c r="C20" s="90">
        <v>2114</v>
      </c>
      <c r="D20" s="90"/>
      <c r="E20" s="90"/>
      <c r="F20" s="90"/>
      <c r="G20" s="90"/>
      <c r="H20" s="27"/>
      <c r="I20" s="27"/>
      <c r="J20" s="27"/>
      <c r="K20" s="47">
        <f>SUM(B20:J20)</f>
        <v>2114</v>
      </c>
      <c r="L20" s="1"/>
    </row>
    <row r="21" spans="1:12" ht="15.75" thickBot="1">
      <c r="A21" s="13" t="s">
        <v>89</v>
      </c>
      <c r="B21" s="14">
        <f>SUM(B18:B20)</f>
        <v>0</v>
      </c>
      <c r="C21" s="14">
        <f>SUM(C18:C20)</f>
        <v>5272</v>
      </c>
      <c r="D21" s="14">
        <f aca="true" t="shared" si="2" ref="D21:K21">SUM(D18:D20)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5272</v>
      </c>
      <c r="L21" s="1">
        <v>40859</v>
      </c>
    </row>
    <row r="22" spans="1:12" ht="15.75" thickTop="1">
      <c r="A22" s="6"/>
      <c r="B22" s="5"/>
      <c r="C22" s="5"/>
      <c r="D22" s="5"/>
      <c r="E22" s="5"/>
      <c r="F22" s="5"/>
      <c r="G22" s="5"/>
      <c r="H22" s="5"/>
      <c r="I22" s="5"/>
      <c r="J22" s="5"/>
      <c r="K22" s="3"/>
      <c r="L22" s="6">
        <f>SUM(L18:L21)</f>
        <v>42700</v>
      </c>
    </row>
    <row r="23" spans="1:12" ht="15.75" thickBot="1">
      <c r="A23" s="6"/>
      <c r="B23" s="5"/>
      <c r="C23" s="5"/>
      <c r="D23" s="5"/>
      <c r="E23" s="5"/>
      <c r="F23" s="5"/>
      <c r="G23" s="5"/>
      <c r="H23" s="5"/>
      <c r="I23" s="5"/>
      <c r="J23" s="5"/>
      <c r="K23" s="3"/>
      <c r="L23" s="6">
        <f>+L15+L22</f>
        <v>86918</v>
      </c>
    </row>
    <row r="24" spans="1:12" ht="15.75" thickBot="1">
      <c r="A24" s="18" t="s">
        <v>90</v>
      </c>
      <c r="B24" s="19">
        <f aca="true" t="shared" si="3" ref="B24:K24">B14+B21</f>
        <v>3877</v>
      </c>
      <c r="C24" s="19">
        <f t="shared" si="3"/>
        <v>25935</v>
      </c>
      <c r="D24" s="19">
        <f t="shared" si="3"/>
        <v>1997</v>
      </c>
      <c r="E24" s="19">
        <f t="shared" si="3"/>
        <v>16291</v>
      </c>
      <c r="F24" s="19"/>
      <c r="G24" s="19"/>
      <c r="H24" s="19">
        <f t="shared" si="3"/>
        <v>0</v>
      </c>
      <c r="I24" s="19">
        <f t="shared" si="3"/>
        <v>12959</v>
      </c>
      <c r="J24" s="19">
        <f t="shared" si="3"/>
        <v>2613</v>
      </c>
      <c r="K24" s="20">
        <f t="shared" si="3"/>
        <v>63984</v>
      </c>
      <c r="L24" s="6"/>
    </row>
    <row r="25" spans="1:12" ht="15.75" thickTop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6"/>
    </row>
    <row r="26" spans="1:12" ht="15.75" thickBo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2" ht="28.5">
      <c r="A27" s="8" t="s">
        <v>91</v>
      </c>
      <c r="B27" s="45" t="s">
        <v>72</v>
      </c>
      <c r="C27" s="45" t="s">
        <v>73</v>
      </c>
      <c r="D27" s="45" t="s">
        <v>92</v>
      </c>
      <c r="E27" s="45" t="s">
        <v>74</v>
      </c>
      <c r="F27" s="302" t="s">
        <v>404</v>
      </c>
      <c r="G27" s="302" t="s">
        <v>405</v>
      </c>
      <c r="H27" s="45" t="s">
        <v>75</v>
      </c>
      <c r="I27" s="45" t="s">
        <v>76</v>
      </c>
      <c r="J27" s="45" t="s">
        <v>77</v>
      </c>
      <c r="K27" s="48" t="s">
        <v>78</v>
      </c>
      <c r="L27" s="4"/>
    </row>
    <row r="28" spans="1:12" ht="15">
      <c r="A28" s="10"/>
      <c r="B28" s="46" t="s">
        <v>79</v>
      </c>
      <c r="C28" s="46" t="s">
        <v>80</v>
      </c>
      <c r="D28" s="46"/>
      <c r="E28" s="46" t="s">
        <v>81</v>
      </c>
      <c r="F28" s="46"/>
      <c r="G28" s="46"/>
      <c r="H28" s="46"/>
      <c r="I28" s="46" t="s">
        <v>82</v>
      </c>
      <c r="J28" s="46" t="s">
        <v>82</v>
      </c>
      <c r="K28" s="49"/>
      <c r="L28" s="2"/>
    </row>
    <row r="29" spans="1:12" ht="15">
      <c r="A29" s="21" t="s">
        <v>93</v>
      </c>
      <c r="B29" s="66">
        <v>3944</v>
      </c>
      <c r="C29" s="66">
        <v>10079</v>
      </c>
      <c r="D29" s="66">
        <v>1591</v>
      </c>
      <c r="E29" s="22"/>
      <c r="F29" s="22"/>
      <c r="G29" s="22"/>
      <c r="H29" s="22"/>
      <c r="I29" s="22"/>
      <c r="J29" s="22"/>
      <c r="K29" s="47">
        <f>SUM(B29:J29)</f>
        <v>15614</v>
      </c>
      <c r="L29" s="2"/>
    </row>
    <row r="30" spans="1:12" ht="15">
      <c r="A30" s="11" t="s">
        <v>94</v>
      </c>
      <c r="B30" s="86">
        <v>1003</v>
      </c>
      <c r="C30" s="86">
        <v>2721</v>
      </c>
      <c r="D30" s="86">
        <v>398</v>
      </c>
      <c r="E30" s="12"/>
      <c r="F30" s="12"/>
      <c r="G30" s="12"/>
      <c r="H30" s="12"/>
      <c r="I30" s="12"/>
      <c r="J30" s="12"/>
      <c r="K30" s="47">
        <f aca="true" t="shared" si="4" ref="K30:K35">SUM(B30:J30)</f>
        <v>4122</v>
      </c>
      <c r="L30" s="23"/>
    </row>
    <row r="31" spans="1:12" ht="15">
      <c r="A31" s="11" t="s">
        <v>95</v>
      </c>
      <c r="B31" s="86">
        <v>2336</v>
      </c>
      <c r="C31" s="86">
        <v>5325</v>
      </c>
      <c r="D31" s="86">
        <v>962</v>
      </c>
      <c r="E31" s="12"/>
      <c r="F31" s="12"/>
      <c r="G31" s="12"/>
      <c r="H31" s="86">
        <v>1778</v>
      </c>
      <c r="I31" s="12"/>
      <c r="J31" s="12"/>
      <c r="K31" s="47">
        <f t="shared" si="4"/>
        <v>10401</v>
      </c>
      <c r="L31" s="1"/>
    </row>
    <row r="32" spans="1:12" ht="15">
      <c r="A32" s="11" t="s">
        <v>174</v>
      </c>
      <c r="B32" s="86"/>
      <c r="C32" s="86"/>
      <c r="D32" s="12"/>
      <c r="E32" s="12"/>
      <c r="F32" s="12">
        <v>400</v>
      </c>
      <c r="G32" s="12"/>
      <c r="H32" s="12"/>
      <c r="I32" s="12"/>
      <c r="J32" s="12"/>
      <c r="K32" s="47">
        <f t="shared" si="4"/>
        <v>400</v>
      </c>
      <c r="L32" s="1"/>
    </row>
    <row r="33" spans="1:12" ht="15">
      <c r="A33" s="11" t="s">
        <v>124</v>
      </c>
      <c r="B33" s="86"/>
      <c r="C33" s="86"/>
      <c r="D33" s="86"/>
      <c r="E33" s="86"/>
      <c r="F33" s="86"/>
      <c r="G33" s="86"/>
      <c r="H33" s="86"/>
      <c r="I33" s="12"/>
      <c r="J33" s="12"/>
      <c r="K33" s="47">
        <f t="shared" si="4"/>
        <v>0</v>
      </c>
      <c r="L33" s="1"/>
    </row>
    <row r="34" spans="1:12" ht="15">
      <c r="A34" s="11" t="s">
        <v>85</v>
      </c>
      <c r="B34" s="86"/>
      <c r="C34" s="86"/>
      <c r="D34" s="12"/>
      <c r="E34" s="12">
        <v>3740</v>
      </c>
      <c r="F34" s="12"/>
      <c r="G34" s="12">
        <v>7900</v>
      </c>
      <c r="H34" s="12"/>
      <c r="I34" s="86">
        <v>15075</v>
      </c>
      <c r="J34" s="86">
        <v>1460</v>
      </c>
      <c r="K34" s="47">
        <f t="shared" si="4"/>
        <v>28175</v>
      </c>
      <c r="L34" s="1"/>
    </row>
    <row r="35" spans="1:12" ht="15">
      <c r="A35" s="26" t="s">
        <v>118</v>
      </c>
      <c r="B35" s="90"/>
      <c r="C35" s="90"/>
      <c r="D35" s="27"/>
      <c r="E35" s="27"/>
      <c r="F35" s="27"/>
      <c r="G35" s="27"/>
      <c r="H35" s="27"/>
      <c r="I35" s="27"/>
      <c r="J35" s="27"/>
      <c r="K35" s="47">
        <f t="shared" si="4"/>
        <v>0</v>
      </c>
      <c r="L35" s="1"/>
    </row>
    <row r="36" spans="1:12" ht="15.75" thickBot="1">
      <c r="A36" s="13" t="s">
        <v>96</v>
      </c>
      <c r="B36" s="14">
        <f>SUM(B29:B35)</f>
        <v>7283</v>
      </c>
      <c r="C36" s="14">
        <f aca="true" t="shared" si="5" ref="C36:J36">SUM(C29:C34)</f>
        <v>18125</v>
      </c>
      <c r="D36" s="14">
        <f t="shared" si="5"/>
        <v>2951</v>
      </c>
      <c r="E36" s="14">
        <f t="shared" si="5"/>
        <v>3740</v>
      </c>
      <c r="F36" s="14"/>
      <c r="G36" s="14"/>
      <c r="H36" s="14">
        <f t="shared" si="5"/>
        <v>1778</v>
      </c>
      <c r="I36" s="14">
        <f t="shared" si="5"/>
        <v>15075</v>
      </c>
      <c r="J36" s="14">
        <f t="shared" si="5"/>
        <v>1460</v>
      </c>
      <c r="K36" s="15">
        <f>SUM(K29:K35)</f>
        <v>58712</v>
      </c>
      <c r="L36" s="1"/>
    </row>
    <row r="37" spans="1:12" ht="16.5" thickBot="1" thickTop="1">
      <c r="A37" s="1"/>
      <c r="B37" s="24"/>
      <c r="C37" s="3"/>
      <c r="D37" s="3"/>
      <c r="E37" s="3"/>
      <c r="F37" s="3"/>
      <c r="G37" s="3"/>
      <c r="H37" s="3"/>
      <c r="I37" s="3"/>
      <c r="J37" s="3"/>
      <c r="K37" s="3"/>
      <c r="L37" s="6"/>
    </row>
    <row r="38" spans="1:12" ht="28.5">
      <c r="A38" s="8" t="s">
        <v>97</v>
      </c>
      <c r="B38" s="45" t="s">
        <v>72</v>
      </c>
      <c r="C38" s="45" t="s">
        <v>73</v>
      </c>
      <c r="D38" s="45" t="s">
        <v>92</v>
      </c>
      <c r="E38" s="45" t="s">
        <v>74</v>
      </c>
      <c r="F38" s="302" t="s">
        <v>404</v>
      </c>
      <c r="G38" s="302" t="s">
        <v>405</v>
      </c>
      <c r="H38" s="45" t="s">
        <v>75</v>
      </c>
      <c r="I38" s="45" t="s">
        <v>76</v>
      </c>
      <c r="J38" s="45" t="s">
        <v>77</v>
      </c>
      <c r="K38" s="48" t="s">
        <v>78</v>
      </c>
      <c r="L38" s="1"/>
    </row>
    <row r="39" spans="1:12" ht="15">
      <c r="A39" s="10"/>
      <c r="B39" s="46" t="s">
        <v>79</v>
      </c>
      <c r="C39" s="46" t="s">
        <v>80</v>
      </c>
      <c r="D39" s="46"/>
      <c r="E39" s="46" t="s">
        <v>81</v>
      </c>
      <c r="F39" s="46"/>
      <c r="G39" s="46"/>
      <c r="H39" s="46"/>
      <c r="I39" s="46" t="s">
        <v>82</v>
      </c>
      <c r="J39" s="46" t="s">
        <v>82</v>
      </c>
      <c r="K39" s="49"/>
      <c r="L39" s="2"/>
    </row>
    <row r="40" spans="1:12" ht="15">
      <c r="A40" s="11" t="s">
        <v>98</v>
      </c>
      <c r="B40" s="86"/>
      <c r="C40" s="86">
        <v>5272</v>
      </c>
      <c r="D40" s="12"/>
      <c r="E40" s="12"/>
      <c r="F40" s="12"/>
      <c r="G40" s="12"/>
      <c r="H40" s="12"/>
      <c r="I40" s="12"/>
      <c r="J40" s="12"/>
      <c r="K40" s="47">
        <f>SUM(B40:J40)</f>
        <v>5272</v>
      </c>
      <c r="L40" s="1"/>
    </row>
    <row r="41" spans="1:12" ht="15">
      <c r="A41" s="11" t="s">
        <v>112</v>
      </c>
      <c r="B41" s="86"/>
      <c r="C41" s="86"/>
      <c r="D41" s="12"/>
      <c r="E41" s="12"/>
      <c r="F41" s="12"/>
      <c r="G41" s="12"/>
      <c r="H41" s="12"/>
      <c r="I41" s="12"/>
      <c r="J41" s="12"/>
      <c r="K41" s="47">
        <f>SUM(B41:J41)</f>
        <v>0</v>
      </c>
      <c r="L41" s="1"/>
    </row>
    <row r="42" spans="1:12" ht="15.75" thickBot="1">
      <c r="A42" s="13" t="s">
        <v>99</v>
      </c>
      <c r="B42" s="14">
        <f aca="true" t="shared" si="6" ref="B42:K42">SUM(B40:B41)</f>
        <v>0</v>
      </c>
      <c r="C42" s="14">
        <f t="shared" si="6"/>
        <v>5272</v>
      </c>
      <c r="D42" s="14">
        <f t="shared" si="6"/>
        <v>0</v>
      </c>
      <c r="E42" s="14">
        <f t="shared" si="6"/>
        <v>0</v>
      </c>
      <c r="F42" s="14"/>
      <c r="G42" s="14"/>
      <c r="H42" s="14">
        <f t="shared" si="6"/>
        <v>0</v>
      </c>
      <c r="I42" s="14">
        <f t="shared" si="6"/>
        <v>0</v>
      </c>
      <c r="J42" s="14">
        <f t="shared" si="6"/>
        <v>0</v>
      </c>
      <c r="K42" s="15">
        <f t="shared" si="6"/>
        <v>5272</v>
      </c>
      <c r="L42" s="1"/>
    </row>
    <row r="43" spans="1:12" ht="15.75" thickTop="1">
      <c r="A43" s="6"/>
      <c r="B43" s="5"/>
      <c r="C43" s="5"/>
      <c r="D43" s="5"/>
      <c r="E43" s="5"/>
      <c r="F43" s="5"/>
      <c r="G43" s="5"/>
      <c r="H43" s="5"/>
      <c r="I43" s="5"/>
      <c r="J43" s="5"/>
      <c r="K43" s="3"/>
      <c r="L43" s="6"/>
    </row>
    <row r="44" spans="1:12" ht="15.75" thickBot="1">
      <c r="A44" s="6"/>
      <c r="B44" s="5"/>
      <c r="C44" s="5"/>
      <c r="D44" s="5"/>
      <c r="E44" s="5"/>
      <c r="F44" s="5"/>
      <c r="G44" s="5"/>
      <c r="H44" s="5"/>
      <c r="I44" s="5"/>
      <c r="J44" s="5"/>
      <c r="K44" s="3"/>
      <c r="L44" s="6"/>
    </row>
    <row r="45" spans="1:12" ht="15.75" thickBot="1">
      <c r="A45" s="18" t="s">
        <v>100</v>
      </c>
      <c r="B45" s="19">
        <f aca="true" t="shared" si="7" ref="B45:K45">B42+B36</f>
        <v>7283</v>
      </c>
      <c r="C45" s="19">
        <f t="shared" si="7"/>
        <v>23397</v>
      </c>
      <c r="D45" s="19">
        <f t="shared" si="7"/>
        <v>2951</v>
      </c>
      <c r="E45" s="19">
        <f t="shared" si="7"/>
        <v>3740</v>
      </c>
      <c r="F45" s="19"/>
      <c r="G45" s="19"/>
      <c r="H45" s="19">
        <f t="shared" si="7"/>
        <v>1778</v>
      </c>
      <c r="I45" s="19">
        <f t="shared" si="7"/>
        <v>15075</v>
      </c>
      <c r="J45" s="19">
        <f t="shared" si="7"/>
        <v>1460</v>
      </c>
      <c r="K45" s="20">
        <f t="shared" si="7"/>
        <v>63984</v>
      </c>
      <c r="L45" s="6"/>
    </row>
    <row r="46" spans="1:12" ht="15.75" thickTop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6"/>
    </row>
    <row r="47" spans="1:12" ht="1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</row>
    <row r="48" spans="1:12" ht="1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</row>
    <row r="49" spans="1:12" ht="1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</row>
    <row r="50" spans="1:12" ht="1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</row>
    <row r="51" spans="1:12" ht="1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</row>
    <row r="52" spans="1:12" ht="1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spans="1:12" ht="1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</row>
    <row r="54" spans="1:12" ht="1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</row>
    <row r="55" spans="1:12" ht="1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2" ht="1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1:12" ht="1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1:12" ht="1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</row>
    <row r="59" spans="1:12" ht="1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</row>
    <row r="60" spans="1:12" ht="1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1:12" ht="1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</row>
    <row r="62" spans="1:12" ht="1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1:12" ht="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</row>
    <row r="64" spans="1:12" ht="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</row>
    <row r="65" spans="1:12" ht="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</row>
    <row r="66" spans="1:12" ht="1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</row>
    <row r="67" spans="1:12" ht="1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</row>
    <row r="68" ht="15">
      <c r="L68" s="1"/>
    </row>
  </sheetData>
  <sheetProtection/>
  <mergeCells count="2">
    <mergeCell ref="A1:K1"/>
    <mergeCell ref="A3:K3"/>
  </mergeCells>
  <printOptions horizontalCentered="1" verticalCentered="1"/>
  <pageMargins left="0.29527559055118113" right="0.29527559055118113" top="0.3" bottom="0.25" header="0.24" footer="0.37"/>
  <pageSetup horizontalDpi="600" verticalDpi="600" orientation="landscape" paperSize="9" scale="7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view="pageBreakPreview" zoomScaleNormal="75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44.25390625" style="59" bestFit="1" customWidth="1"/>
    <col min="2" max="2" width="21.125" style="59" customWidth="1"/>
    <col min="3" max="16384" width="9.125" style="59" customWidth="1"/>
  </cols>
  <sheetData>
    <row r="1" spans="1:2" ht="15">
      <c r="A1" s="379" t="s">
        <v>427</v>
      </c>
      <c r="B1" s="379"/>
    </row>
    <row r="2" spans="1:2" ht="15">
      <c r="A2" s="379" t="s">
        <v>423</v>
      </c>
      <c r="B2" s="379"/>
    </row>
    <row r="3" spans="1:2" ht="15.75" thickBot="1">
      <c r="A3" s="1"/>
      <c r="B3" s="2"/>
    </row>
    <row r="4" spans="1:2" ht="15">
      <c r="A4" s="8" t="s">
        <v>71</v>
      </c>
      <c r="B4" s="60" t="s">
        <v>103</v>
      </c>
    </row>
    <row r="5" spans="1:2" ht="15">
      <c r="A5" s="11" t="s">
        <v>83</v>
      </c>
      <c r="B5" s="61">
        <v>660</v>
      </c>
    </row>
    <row r="6" spans="1:2" ht="15">
      <c r="A6" s="11" t="s">
        <v>84</v>
      </c>
      <c r="B6" s="61">
        <v>5650</v>
      </c>
    </row>
    <row r="7" spans="1:2" ht="15">
      <c r="A7" s="11" t="s">
        <v>408</v>
      </c>
      <c r="B7" s="61">
        <v>17944</v>
      </c>
    </row>
    <row r="8" spans="1:2" ht="15">
      <c r="A8" s="11" t="s">
        <v>104</v>
      </c>
      <c r="B8" s="47">
        <v>31892</v>
      </c>
    </row>
    <row r="9" spans="1:2" ht="15">
      <c r="A9" s="11" t="s">
        <v>123</v>
      </c>
      <c r="B9" s="47">
        <v>100</v>
      </c>
    </row>
    <row r="10" spans="1:2" ht="15.75" thickBot="1">
      <c r="A10" s="11" t="s">
        <v>122</v>
      </c>
      <c r="B10" s="50">
        <v>2466</v>
      </c>
    </row>
    <row r="11" spans="1:2" ht="15.75" thickBot="1">
      <c r="A11" s="87" t="s">
        <v>87</v>
      </c>
      <c r="B11" s="88">
        <f>SUM(B5:B10)</f>
        <v>58712</v>
      </c>
    </row>
    <row r="12" spans="1:2" ht="15.75" thickBot="1">
      <c r="A12" s="6"/>
      <c r="B12" s="5"/>
    </row>
    <row r="13" spans="1:2" ht="15">
      <c r="A13" s="16" t="s">
        <v>88</v>
      </c>
      <c r="B13" s="62" t="s">
        <v>105</v>
      </c>
    </row>
    <row r="14" spans="1:2" ht="15">
      <c r="A14" s="26" t="s">
        <v>154</v>
      </c>
      <c r="B14" s="80">
        <v>558</v>
      </c>
    </row>
    <row r="15" spans="1:2" ht="15">
      <c r="A15" s="11" t="s">
        <v>407</v>
      </c>
      <c r="B15" s="80">
        <v>2600</v>
      </c>
    </row>
    <row r="16" spans="1:2" ht="15">
      <c r="A16" s="11" t="s">
        <v>127</v>
      </c>
      <c r="B16" s="80">
        <v>2114</v>
      </c>
    </row>
    <row r="17" spans="1:2" ht="15.75" thickBot="1">
      <c r="A17" s="13" t="s">
        <v>89</v>
      </c>
      <c r="B17" s="15">
        <f>SUM(B14:B16)</f>
        <v>5272</v>
      </c>
    </row>
    <row r="18" spans="1:2" ht="15.75" thickTop="1">
      <c r="A18" s="6"/>
      <c r="B18" s="5"/>
    </row>
    <row r="19" spans="1:2" ht="15.75" thickBot="1">
      <c r="A19" s="6"/>
      <c r="B19" s="5"/>
    </row>
    <row r="20" spans="1:2" ht="15.75" thickBot="1">
      <c r="A20" s="18" t="s">
        <v>90</v>
      </c>
      <c r="B20" s="20">
        <f>B11+B17</f>
        <v>63984</v>
      </c>
    </row>
    <row r="21" spans="1:2" ht="15.75" thickTop="1">
      <c r="A21" s="1"/>
      <c r="B21" s="3"/>
    </row>
    <row r="22" spans="1:2" ht="15.75" thickBot="1">
      <c r="A22" s="1"/>
      <c r="B22" s="3"/>
    </row>
    <row r="23" spans="1:2" ht="15">
      <c r="A23" s="8" t="s">
        <v>91</v>
      </c>
      <c r="B23" s="62" t="s">
        <v>101</v>
      </c>
    </row>
    <row r="24" spans="1:2" ht="15">
      <c r="A24" s="21" t="s">
        <v>93</v>
      </c>
      <c r="B24" s="63">
        <v>15614</v>
      </c>
    </row>
    <row r="25" spans="1:2" ht="15">
      <c r="A25" s="11" t="s">
        <v>94</v>
      </c>
      <c r="B25" s="47">
        <v>4122</v>
      </c>
    </row>
    <row r="26" spans="1:2" ht="15">
      <c r="A26" s="11" t="s">
        <v>95</v>
      </c>
      <c r="B26" s="47">
        <v>10401</v>
      </c>
    </row>
    <row r="27" spans="1:2" ht="15">
      <c r="A27" s="11" t="s">
        <v>102</v>
      </c>
      <c r="B27" s="47">
        <v>28175</v>
      </c>
    </row>
    <row r="28" spans="1:2" ht="15">
      <c r="A28" s="26" t="s">
        <v>174</v>
      </c>
      <c r="B28" s="50">
        <v>400</v>
      </c>
    </row>
    <row r="29" spans="1:2" ht="15.75" thickBot="1">
      <c r="A29" s="13" t="s">
        <v>96</v>
      </c>
      <c r="B29" s="15">
        <f>SUM(B24:B28)</f>
        <v>58712</v>
      </c>
    </row>
    <row r="30" spans="1:2" ht="16.5" thickBot="1" thickTop="1">
      <c r="A30" s="1"/>
      <c r="B30" s="24"/>
    </row>
    <row r="31" spans="1:2" ht="15">
      <c r="A31" s="8" t="s">
        <v>97</v>
      </c>
      <c r="B31" s="62" t="s">
        <v>101</v>
      </c>
    </row>
    <row r="32" spans="1:2" ht="15">
      <c r="A32" s="11" t="s">
        <v>314</v>
      </c>
      <c r="B32" s="47">
        <v>5272</v>
      </c>
    </row>
    <row r="33" spans="1:2" ht="15.75" thickBot="1">
      <c r="A33" s="13" t="s">
        <v>99</v>
      </c>
      <c r="B33" s="15">
        <f>SUM(B32:B32)</f>
        <v>5272</v>
      </c>
    </row>
    <row r="34" spans="1:2" ht="16.5" thickBot="1" thickTop="1">
      <c r="A34" s="6"/>
      <c r="B34" s="5"/>
    </row>
    <row r="35" spans="1:2" ht="15.75" thickBot="1">
      <c r="A35" s="18" t="s">
        <v>100</v>
      </c>
      <c r="B35" s="20">
        <f>B33+B29</f>
        <v>63984</v>
      </c>
    </row>
    <row r="36" spans="1:2" ht="15.75" thickTop="1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</sheetData>
  <sheetProtection/>
  <mergeCells count="2">
    <mergeCell ref="A1:B1"/>
    <mergeCell ref="A2:B2"/>
  </mergeCells>
  <printOptions horizontalCentered="1" verticalCentered="1"/>
  <pageMargins left="0.3937007874015748" right="0.3937007874015748" top="0.2362204724409449" bottom="0.1968503937007874" header="0.196850393700787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B4" sqref="B4:G4"/>
    </sheetView>
  </sheetViews>
  <sheetFormatPr defaultColWidth="9.00390625" defaultRowHeight="12.75"/>
  <cols>
    <col min="1" max="4" width="9.125" style="288" customWidth="1"/>
    <col min="5" max="5" width="10.125" style="288" customWidth="1"/>
    <col min="6" max="6" width="9.125" style="288" customWidth="1"/>
    <col min="7" max="7" width="13.125" style="288" customWidth="1"/>
    <col min="8" max="8" width="9.125" style="289" customWidth="1"/>
    <col min="9" max="16384" width="9.125" style="288" customWidth="1"/>
  </cols>
  <sheetData>
    <row r="1" spans="1:8" ht="12.75">
      <c r="A1" s="285"/>
      <c r="B1" s="286"/>
      <c r="C1" s="286"/>
      <c r="D1" s="286"/>
      <c r="E1" s="286"/>
      <c r="F1" s="286"/>
      <c r="G1" s="286"/>
      <c r="H1" s="287"/>
    </row>
    <row r="2" spans="1:8" ht="12.75">
      <c r="A2" s="285"/>
      <c r="B2" s="286"/>
      <c r="C2" s="286"/>
      <c r="D2" s="286"/>
      <c r="E2" s="286"/>
      <c r="F2" s="286"/>
      <c r="G2" s="286"/>
      <c r="H2" s="287"/>
    </row>
    <row r="3" spans="1:8" ht="12.75">
      <c r="A3" s="285"/>
      <c r="B3" s="286"/>
      <c r="C3" s="286"/>
      <c r="D3" s="286"/>
      <c r="E3" s="286"/>
      <c r="F3" s="286"/>
      <c r="G3" s="286"/>
      <c r="H3" s="287"/>
    </row>
    <row r="4" spans="1:7" ht="12.75">
      <c r="A4" s="285"/>
      <c r="B4" s="380" t="s">
        <v>428</v>
      </c>
      <c r="C4" s="380"/>
      <c r="D4" s="380"/>
      <c r="E4" s="380"/>
      <c r="F4" s="380"/>
      <c r="G4" s="380"/>
    </row>
    <row r="5" spans="1:7" ht="12.75">
      <c r="A5" s="285"/>
      <c r="B5" s="290"/>
      <c r="C5" s="285"/>
      <c r="D5" s="290"/>
      <c r="E5" s="285"/>
      <c r="F5" s="285"/>
      <c r="G5" s="285"/>
    </row>
    <row r="6" spans="1:7" ht="12.75">
      <c r="A6" s="285"/>
      <c r="B6" s="285"/>
      <c r="C6" s="285"/>
      <c r="D6" s="285"/>
      <c r="E6" s="285"/>
      <c r="F6" s="285"/>
      <c r="G6" s="285"/>
    </row>
    <row r="7" spans="1:7" ht="12.75">
      <c r="A7" s="285"/>
      <c r="B7" s="285" t="s">
        <v>400</v>
      </c>
      <c r="C7" s="285"/>
      <c r="D7" s="285"/>
      <c r="E7" s="285"/>
      <c r="F7" s="285"/>
      <c r="G7" s="285"/>
    </row>
    <row r="8" spans="1:7" ht="12.75">
      <c r="A8" s="285"/>
      <c r="B8" s="285" t="s">
        <v>401</v>
      </c>
      <c r="C8" s="285"/>
      <c r="D8" s="285"/>
      <c r="E8" s="285"/>
      <c r="F8" s="285"/>
      <c r="G8" s="285"/>
    </row>
    <row r="9" spans="1:7" ht="12.75">
      <c r="A9" s="285"/>
      <c r="B9" s="285"/>
      <c r="C9" s="285"/>
      <c r="D9" s="285"/>
      <c r="E9" s="285"/>
      <c r="F9" s="285"/>
      <c r="G9" s="285"/>
    </row>
    <row r="10" spans="1:7" ht="12.75">
      <c r="A10" s="285"/>
      <c r="B10" s="285" t="s">
        <v>414</v>
      </c>
      <c r="C10" s="285"/>
      <c r="D10" s="285"/>
      <c r="E10" s="285"/>
      <c r="F10" s="285"/>
      <c r="G10" s="285"/>
    </row>
    <row r="11" spans="1:7" ht="12.75">
      <c r="A11" s="285"/>
      <c r="B11" s="285"/>
      <c r="C11" s="285"/>
      <c r="D11" s="285"/>
      <c r="E11" s="285"/>
      <c r="F11" s="285"/>
      <c r="G11" s="285"/>
    </row>
    <row r="12" spans="1:8" ht="12.75">
      <c r="A12" s="291"/>
      <c r="B12" s="285" t="s">
        <v>412</v>
      </c>
      <c r="C12" s="285"/>
      <c r="D12" s="285"/>
      <c r="E12" s="285"/>
      <c r="F12" s="285"/>
      <c r="G12" s="285"/>
      <c r="H12" s="289">
        <v>558</v>
      </c>
    </row>
    <row r="13" spans="1:8" ht="12.75">
      <c r="A13" s="291"/>
      <c r="B13" s="285" t="s">
        <v>413</v>
      </c>
      <c r="C13" s="285"/>
      <c r="D13" s="285"/>
      <c r="E13" s="285"/>
      <c r="F13" s="285"/>
      <c r="G13" s="285"/>
      <c r="H13" s="289">
        <v>1150</v>
      </c>
    </row>
    <row r="14" spans="1:8" ht="12.75">
      <c r="A14" s="291"/>
      <c r="B14" s="285" t="s">
        <v>416</v>
      </c>
      <c r="C14" s="285"/>
      <c r="D14" s="285"/>
      <c r="E14" s="285"/>
      <c r="F14" s="285"/>
      <c r="G14" s="285"/>
      <c r="H14" s="289">
        <v>2144</v>
      </c>
    </row>
    <row r="15" spans="1:8" ht="13.5" thickBot="1">
      <c r="A15" s="291"/>
      <c r="B15" s="292" t="s">
        <v>135</v>
      </c>
      <c r="C15" s="292"/>
      <c r="D15" s="292"/>
      <c r="E15" s="292"/>
      <c r="F15" s="292"/>
      <c r="G15" s="292"/>
      <c r="H15" s="293">
        <f>SUM(H12:H14)</f>
        <v>3852</v>
      </c>
    </row>
    <row r="16" spans="1:7" ht="12.75">
      <c r="A16" s="285"/>
      <c r="B16" s="291"/>
      <c r="C16" s="291"/>
      <c r="D16" s="291"/>
      <c r="E16" s="291"/>
      <c r="F16" s="291"/>
      <c r="G16" s="291"/>
    </row>
    <row r="17" spans="1:7" ht="12.75">
      <c r="A17" s="285"/>
      <c r="B17" s="285" t="s">
        <v>415</v>
      </c>
      <c r="C17" s="285"/>
      <c r="D17" s="285"/>
      <c r="E17" s="285"/>
      <c r="F17" s="285"/>
      <c r="G17" s="294"/>
    </row>
    <row r="18" spans="1:7" ht="12.75">
      <c r="A18" s="285"/>
      <c r="B18" s="285"/>
      <c r="C18" s="285"/>
      <c r="D18" s="285"/>
      <c r="E18" s="285"/>
      <c r="F18" s="285"/>
      <c r="G18" s="285"/>
    </row>
    <row r="19" spans="1:8" ht="12.75">
      <c r="A19" s="295"/>
      <c r="B19" s="285" t="s">
        <v>414</v>
      </c>
      <c r="C19" s="285"/>
      <c r="D19" s="285"/>
      <c r="E19" s="285"/>
      <c r="F19" s="285"/>
      <c r="G19" s="291" t="s">
        <v>136</v>
      </c>
      <c r="H19" s="289">
        <v>3852</v>
      </c>
    </row>
    <row r="20" spans="1:8" ht="12.75">
      <c r="A20" s="285"/>
      <c r="B20" s="291" t="s">
        <v>137</v>
      </c>
      <c r="C20" s="291"/>
      <c r="D20" s="291"/>
      <c r="E20" s="291"/>
      <c r="F20" s="291"/>
      <c r="G20" s="291" t="s">
        <v>138</v>
      </c>
      <c r="H20" s="289">
        <v>0</v>
      </c>
    </row>
    <row r="21" spans="1:8" ht="12.75">
      <c r="A21" s="285"/>
      <c r="B21" s="285"/>
      <c r="C21" s="285"/>
      <c r="D21" s="285"/>
      <c r="E21" s="285"/>
      <c r="F21" s="285"/>
      <c r="G21" s="285"/>
      <c r="H21" s="296"/>
    </row>
    <row r="22" spans="1:8" ht="13.5" thickBot="1">
      <c r="A22" s="285"/>
      <c r="B22" s="285" t="s">
        <v>139</v>
      </c>
      <c r="C22" s="285"/>
      <c r="D22" s="285"/>
      <c r="E22" s="285"/>
      <c r="F22" s="285"/>
      <c r="G22" s="297">
        <v>0.7</v>
      </c>
      <c r="H22" s="293">
        <f>+H19*G22</f>
        <v>2696.3999999999996</v>
      </c>
    </row>
    <row r="23" spans="1:7" ht="12.75">
      <c r="A23" s="285"/>
      <c r="B23" s="285"/>
      <c r="C23" s="285"/>
      <c r="D23" s="285"/>
      <c r="E23" s="285"/>
      <c r="F23" s="285"/>
      <c r="G23" s="285"/>
    </row>
    <row r="24" spans="1:8" ht="13.5" thickBot="1">
      <c r="A24" s="285"/>
      <c r="B24" s="298" t="s">
        <v>415</v>
      </c>
      <c r="C24" s="298"/>
      <c r="D24" s="298"/>
      <c r="E24" s="298"/>
      <c r="F24" s="298"/>
      <c r="G24" s="298"/>
      <c r="H24" s="293">
        <f>+H22</f>
        <v>2696.3999999999996</v>
      </c>
    </row>
    <row r="25" spans="1:7" ht="12.75">
      <c r="A25" s="285"/>
      <c r="B25" s="285"/>
      <c r="C25" s="285"/>
      <c r="D25" s="285"/>
      <c r="E25" s="285"/>
      <c r="F25" s="285"/>
      <c r="G25" s="285"/>
    </row>
    <row r="26" spans="1:7" ht="12.75">
      <c r="A26" s="285"/>
      <c r="B26" s="285" t="s">
        <v>140</v>
      </c>
      <c r="C26" s="285"/>
      <c r="D26" s="285"/>
      <c r="E26" s="285"/>
      <c r="F26" s="285"/>
      <c r="G26" s="285"/>
    </row>
    <row r="27" spans="1:8" ht="13.5" thickBot="1">
      <c r="A27" s="285"/>
      <c r="B27" s="285"/>
      <c r="C27" s="285"/>
      <c r="D27" s="285"/>
      <c r="E27" s="285"/>
      <c r="F27" s="292" t="s">
        <v>141</v>
      </c>
      <c r="G27" s="292"/>
      <c r="H27" s="293">
        <f>+H24</f>
        <v>2696.3999999999996</v>
      </c>
    </row>
    <row r="28" spans="1:7" ht="12.75">
      <c r="A28" s="285"/>
      <c r="B28" s="285"/>
      <c r="C28" s="285"/>
      <c r="D28" s="285"/>
      <c r="E28" s="285"/>
      <c r="F28" s="285"/>
      <c r="G28" s="285"/>
    </row>
    <row r="29" spans="1:8" ht="13.5" thickBot="1">
      <c r="A29" s="285"/>
      <c r="B29" s="292" t="s">
        <v>402</v>
      </c>
      <c r="C29" s="292"/>
      <c r="D29" s="292"/>
      <c r="E29" s="292"/>
      <c r="F29" s="292"/>
      <c r="G29" s="292"/>
      <c r="H29" s="293">
        <v>0</v>
      </c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8.375" style="0" bestFit="1" customWidth="1"/>
    <col min="3" max="3" width="13.625" style="0" customWidth="1"/>
    <col min="4" max="4" width="17.125" style="0" customWidth="1"/>
  </cols>
  <sheetData>
    <row r="1" spans="1:4" ht="15">
      <c r="A1" s="381" t="s">
        <v>429</v>
      </c>
      <c r="B1" s="381"/>
      <c r="C1" s="381"/>
      <c r="D1" s="381"/>
    </row>
    <row r="2" spans="1:4" ht="12.75">
      <c r="A2" s="181"/>
      <c r="B2" s="181"/>
      <c r="C2" s="182"/>
      <c r="D2" s="182"/>
    </row>
    <row r="3" spans="1:4" ht="12.75">
      <c r="A3" s="382" t="s">
        <v>254</v>
      </c>
      <c r="B3" s="382"/>
      <c r="C3" s="382"/>
      <c r="D3" s="382"/>
    </row>
    <row r="4" spans="1:4" ht="13.5" thickBot="1">
      <c r="A4" s="181"/>
      <c r="B4" s="181"/>
      <c r="C4" s="182"/>
      <c r="D4" s="182"/>
    </row>
    <row r="5" spans="1:4" ht="15">
      <c r="A5" s="195" t="s">
        <v>255</v>
      </c>
      <c r="B5" s="183"/>
      <c r="C5" s="184" t="s">
        <v>155</v>
      </c>
      <c r="D5" s="185" t="s">
        <v>315</v>
      </c>
    </row>
    <row r="6" spans="1:4" ht="15">
      <c r="A6" s="31" t="s">
        <v>131</v>
      </c>
      <c r="B6" s="197"/>
      <c r="C6" s="198">
        <v>3472</v>
      </c>
      <c r="D6" s="199">
        <v>0</v>
      </c>
    </row>
    <row r="7" spans="1:4" ht="15">
      <c r="A7" s="31" t="s">
        <v>117</v>
      </c>
      <c r="B7" s="197"/>
      <c r="C7" s="198">
        <v>600</v>
      </c>
      <c r="D7" s="199">
        <v>0</v>
      </c>
    </row>
    <row r="8" spans="1:4" ht="15">
      <c r="A8" s="31" t="s">
        <v>149</v>
      </c>
      <c r="B8" s="197"/>
      <c r="C8" s="198">
        <v>200</v>
      </c>
      <c r="D8" s="199">
        <v>0</v>
      </c>
    </row>
    <row r="9" spans="1:4" ht="15">
      <c r="A9" s="31" t="s">
        <v>153</v>
      </c>
      <c r="B9" s="197"/>
      <c r="C9" s="198">
        <v>500</v>
      </c>
      <c r="D9" s="199">
        <v>500</v>
      </c>
    </row>
    <row r="10" spans="1:4" ht="15">
      <c r="A10" s="31" t="s">
        <v>312</v>
      </c>
      <c r="B10" s="197"/>
      <c r="C10" s="198">
        <v>500</v>
      </c>
      <c r="D10" s="199">
        <v>300</v>
      </c>
    </row>
    <row r="11" spans="1:4" ht="15.75" thickBot="1">
      <c r="A11" s="196" t="s">
        <v>316</v>
      </c>
      <c r="B11" s="186"/>
      <c r="C11" s="366">
        <f>SUM(C6:C10)</f>
        <v>5272</v>
      </c>
      <c r="D11" s="194">
        <f>SUM(D6:D10)</f>
        <v>800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3.375" style="59" bestFit="1" customWidth="1"/>
    <col min="2" max="4" width="12.75390625" style="59" customWidth="1"/>
    <col min="5" max="16384" width="9.125" style="59" customWidth="1"/>
  </cols>
  <sheetData>
    <row r="1" spans="1:4" ht="15">
      <c r="A1" s="1"/>
      <c r="B1" s="1"/>
      <c r="C1" s="6"/>
      <c r="D1" s="6"/>
    </row>
    <row r="2" spans="1:4" ht="15">
      <c r="A2" s="1"/>
      <c r="B2" s="1"/>
      <c r="C2" s="6"/>
      <c r="D2" s="6"/>
    </row>
    <row r="3" spans="1:4" ht="15">
      <c r="A3" s="379" t="s">
        <v>430</v>
      </c>
      <c r="B3" s="379"/>
      <c r="C3" s="379"/>
      <c r="D3" s="379"/>
    </row>
    <row r="4" spans="1:4" ht="15">
      <c r="A4" s="1"/>
      <c r="B4" s="1"/>
      <c r="C4" s="6"/>
      <c r="D4" s="6"/>
    </row>
    <row r="5" spans="1:4" ht="15">
      <c r="A5" s="379" t="s">
        <v>108</v>
      </c>
      <c r="B5" s="379"/>
      <c r="C5" s="379"/>
      <c r="D5" s="379"/>
    </row>
    <row r="6" spans="1:4" ht="15">
      <c r="A6" s="379" t="s">
        <v>409</v>
      </c>
      <c r="B6" s="379"/>
      <c r="C6" s="379"/>
      <c r="D6" s="379"/>
    </row>
    <row r="7" spans="1:4" ht="15">
      <c r="A7" s="379" t="s">
        <v>109</v>
      </c>
      <c r="B7" s="379"/>
      <c r="C7" s="379"/>
      <c r="D7" s="379"/>
    </row>
    <row r="8" spans="1:4" ht="15.75" thickBot="1">
      <c r="A8" s="1"/>
      <c r="B8" s="74"/>
      <c r="C8" s="84">
        <v>1.026</v>
      </c>
      <c r="D8" s="84">
        <v>1.04</v>
      </c>
    </row>
    <row r="9" spans="1:4" ht="15.75" thickBot="1">
      <c r="A9" s="309" t="s">
        <v>106</v>
      </c>
      <c r="B9" s="310" t="s">
        <v>155</v>
      </c>
      <c r="C9" s="310" t="s">
        <v>315</v>
      </c>
      <c r="D9" s="311" t="s">
        <v>410</v>
      </c>
    </row>
    <row r="10" spans="1:4" ht="15">
      <c r="A10" s="306" t="s">
        <v>83</v>
      </c>
      <c r="B10" s="1">
        <v>660</v>
      </c>
      <c r="C10" s="307">
        <f>C8*B10</f>
        <v>677.16</v>
      </c>
      <c r="D10" s="308">
        <f aca="true" t="shared" si="0" ref="D10:D16">$D$8*C10</f>
        <v>704.2464</v>
      </c>
    </row>
    <row r="11" spans="1:4" ht="15">
      <c r="A11" s="176" t="s">
        <v>84</v>
      </c>
      <c r="B11" s="303">
        <v>5650</v>
      </c>
      <c r="C11" s="22">
        <f>C8*B11</f>
        <v>5796.900000000001</v>
      </c>
      <c r="D11" s="67">
        <f t="shared" si="0"/>
        <v>6028.776000000001</v>
      </c>
    </row>
    <row r="12" spans="1:4" ht="15">
      <c r="A12" s="176" t="s">
        <v>408</v>
      </c>
      <c r="B12" s="303">
        <v>17944</v>
      </c>
      <c r="C12" s="22">
        <f>C8*B12</f>
        <v>18410.544</v>
      </c>
      <c r="D12" s="67">
        <f t="shared" si="0"/>
        <v>19146.965760000003</v>
      </c>
    </row>
    <row r="13" spans="1:4" ht="15">
      <c r="A13" s="176" t="s">
        <v>104</v>
      </c>
      <c r="B13" s="303">
        <v>31892</v>
      </c>
      <c r="C13" s="22">
        <f>C8*B13</f>
        <v>32721.192</v>
      </c>
      <c r="D13" s="67">
        <f t="shared" si="0"/>
        <v>34030.03968</v>
      </c>
    </row>
    <row r="14" spans="1:4" ht="15">
      <c r="A14" s="176" t="s">
        <v>127</v>
      </c>
      <c r="B14" s="303">
        <v>2466</v>
      </c>
      <c r="C14" s="22">
        <f>C8*B14</f>
        <v>2530.116</v>
      </c>
      <c r="D14" s="67">
        <f t="shared" si="0"/>
        <v>2631.32064</v>
      </c>
    </row>
    <row r="15" spans="1:4" ht="15">
      <c r="A15" s="91" t="s">
        <v>411</v>
      </c>
      <c r="B15" s="303">
        <v>100</v>
      </c>
      <c r="C15" s="22">
        <f>C8*B15</f>
        <v>102.60000000000001</v>
      </c>
      <c r="D15" s="67">
        <f t="shared" si="0"/>
        <v>106.70400000000001</v>
      </c>
    </row>
    <row r="16" spans="1:4" ht="15.75" thickBot="1">
      <c r="A16" s="178" t="s">
        <v>110</v>
      </c>
      <c r="B16" s="66">
        <v>5272</v>
      </c>
      <c r="C16" s="22">
        <f>C8*B16</f>
        <v>5409.072</v>
      </c>
      <c r="D16" s="67">
        <f t="shared" si="0"/>
        <v>5625.434880000001</v>
      </c>
    </row>
    <row r="17" spans="1:4" ht="15.75" thickBot="1">
      <c r="A17" s="69" t="s">
        <v>111</v>
      </c>
      <c r="B17" s="305">
        <f>SUM(B10:B16)</f>
        <v>63984</v>
      </c>
      <c r="C17" s="73">
        <f>SUM(C10:C16)</f>
        <v>65647.584</v>
      </c>
      <c r="D17" s="73">
        <f>SUM(D10:D16)</f>
        <v>68273.48736</v>
      </c>
    </row>
    <row r="18" spans="1:4" ht="15">
      <c r="A18" s="23"/>
      <c r="B18" s="70"/>
      <c r="C18" s="71"/>
      <c r="D18" s="71"/>
    </row>
    <row r="19" spans="1:4" ht="15.75" thickBot="1">
      <c r="A19" s="23"/>
      <c r="B19" s="70"/>
      <c r="C19" s="71"/>
      <c r="D19" s="71"/>
    </row>
    <row r="20" spans="1:4" ht="15.75" thickBot="1">
      <c r="A20" s="309" t="s">
        <v>107</v>
      </c>
      <c r="B20" s="310" t="s">
        <v>155</v>
      </c>
      <c r="C20" s="310" t="s">
        <v>315</v>
      </c>
      <c r="D20" s="311" t="s">
        <v>410</v>
      </c>
    </row>
    <row r="21" spans="1:4" ht="15">
      <c r="A21" s="312" t="s">
        <v>93</v>
      </c>
      <c r="B21" s="1">
        <v>15614</v>
      </c>
      <c r="C21" s="307">
        <f>C8*B21</f>
        <v>16019.964</v>
      </c>
      <c r="D21" s="308">
        <f aca="true" t="shared" si="1" ref="D21:D26">$D$8*C21</f>
        <v>16660.76256</v>
      </c>
    </row>
    <row r="22" spans="1:4" ht="15">
      <c r="A22" s="65" t="s">
        <v>94</v>
      </c>
      <c r="B22" s="303">
        <v>4122</v>
      </c>
      <c r="C22" s="22">
        <f>C8*B22</f>
        <v>4229.1720000000005</v>
      </c>
      <c r="D22" s="67">
        <f t="shared" si="1"/>
        <v>4398.33888</v>
      </c>
    </row>
    <row r="23" spans="1:4" ht="15">
      <c r="A23" s="65" t="s">
        <v>95</v>
      </c>
      <c r="B23" s="303">
        <v>10401</v>
      </c>
      <c r="C23" s="22">
        <f>C8*B23</f>
        <v>10671.426</v>
      </c>
      <c r="D23" s="67">
        <f t="shared" si="1"/>
        <v>11098.28304</v>
      </c>
    </row>
    <row r="24" spans="1:4" ht="15">
      <c r="A24" s="65" t="s">
        <v>102</v>
      </c>
      <c r="B24" s="303">
        <v>28175</v>
      </c>
      <c r="C24" s="22">
        <f>C8*B24</f>
        <v>28907.55</v>
      </c>
      <c r="D24" s="67">
        <f t="shared" si="1"/>
        <v>30063.852</v>
      </c>
    </row>
    <row r="25" spans="1:4" ht="15">
      <c r="A25" s="304" t="s">
        <v>174</v>
      </c>
      <c r="B25" s="303">
        <v>400</v>
      </c>
      <c r="C25" s="22">
        <f>C8*B25</f>
        <v>410.40000000000003</v>
      </c>
      <c r="D25" s="67">
        <f t="shared" si="1"/>
        <v>426.81600000000003</v>
      </c>
    </row>
    <row r="26" spans="1:4" ht="15.75" thickBot="1">
      <c r="A26" s="81" t="s">
        <v>70</v>
      </c>
      <c r="B26" s="82">
        <v>5272</v>
      </c>
      <c r="C26" s="82">
        <f>+B26*C8</f>
        <v>5409.072</v>
      </c>
      <c r="D26" s="83">
        <f t="shared" si="1"/>
        <v>5625.434880000001</v>
      </c>
    </row>
    <row r="27" spans="1:4" ht="15.75" thickBot="1">
      <c r="A27" s="72" t="s">
        <v>113</v>
      </c>
      <c r="B27" s="73">
        <f>SUM(B21:B26)</f>
        <v>63984</v>
      </c>
      <c r="C27" s="73">
        <f>SUM(C21:C26)</f>
        <v>65647.584</v>
      </c>
      <c r="D27" s="73">
        <f>SUM(D21:D26)</f>
        <v>68273.48736</v>
      </c>
    </row>
    <row r="28" spans="1:4" ht="15">
      <c r="A28" s="75"/>
      <c r="B28" s="76"/>
      <c r="C28" s="76"/>
      <c r="D28" s="76"/>
    </row>
  </sheetData>
  <sheetProtection/>
  <mergeCells count="4">
    <mergeCell ref="A3:D3"/>
    <mergeCell ref="A5:D5"/>
    <mergeCell ref="A6:D6"/>
    <mergeCell ref="A7:D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P2913"/>
  <sheetViews>
    <sheetView view="pageBreakPreview" zoomScale="75" zoomScaleNormal="75" zoomScaleSheetLayoutView="75" zoomScalePageLayoutView="0" workbookViewId="0" topLeftCell="A1">
      <selection activeCell="A2" sqref="A2:H2"/>
    </sheetView>
  </sheetViews>
  <sheetFormatPr defaultColWidth="9.00390625" defaultRowHeight="12.75"/>
  <cols>
    <col min="1" max="1" width="4.875" style="0" customWidth="1"/>
    <col min="4" max="4" width="21.25390625" style="0" customWidth="1"/>
    <col min="5" max="11" width="9.25390625" style="0" bestFit="1" customWidth="1"/>
    <col min="12" max="12" width="10.625" style="0" customWidth="1"/>
    <col min="13" max="13" width="12.25390625" style="0" customWidth="1"/>
    <col min="14" max="14" width="9.25390625" style="0" bestFit="1" customWidth="1"/>
    <col min="15" max="15" width="10.875" style="0" customWidth="1"/>
    <col min="16" max="16" width="11.00390625" style="0" customWidth="1"/>
    <col min="17" max="17" width="9.625" style="0" customWidth="1"/>
  </cols>
  <sheetData>
    <row r="1" spans="1:17" s="107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07" customFormat="1" ht="14.25">
      <c r="A2" s="379" t="s">
        <v>431</v>
      </c>
      <c r="B2" s="379"/>
      <c r="C2" s="379"/>
      <c r="D2" s="379"/>
      <c r="E2" s="379"/>
      <c r="F2" s="379"/>
      <c r="G2" s="379"/>
      <c r="H2" s="379"/>
      <c r="I2" s="95"/>
      <c r="J2" s="95"/>
      <c r="K2" s="95"/>
      <c r="L2"/>
      <c r="M2"/>
      <c r="N2"/>
      <c r="O2"/>
      <c r="P2"/>
      <c r="Q2"/>
    </row>
    <row r="3" spans="1:17" s="107" customFormat="1" ht="12.75">
      <c r="A3" s="95" t="s">
        <v>417</v>
      </c>
      <c r="B3"/>
      <c r="C3"/>
      <c r="D3"/>
      <c r="E3"/>
      <c r="F3"/>
      <c r="G3" s="95"/>
      <c r="H3" s="95"/>
      <c r="I3" s="95"/>
      <c r="J3" s="95"/>
      <c r="K3" s="95"/>
      <c r="L3"/>
      <c r="M3"/>
      <c r="N3"/>
      <c r="O3"/>
      <c r="P3"/>
      <c r="Q3"/>
    </row>
    <row r="4" spans="1:17" s="107" customFormat="1" ht="13.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107" customFormat="1" ht="13.5" thickBot="1">
      <c r="A5" s="108" t="s">
        <v>157</v>
      </c>
      <c r="B5" s="109" t="s">
        <v>158</v>
      </c>
      <c r="C5" s="109"/>
      <c r="D5" s="110"/>
      <c r="E5" s="111" t="s">
        <v>161</v>
      </c>
      <c r="F5" s="112" t="s">
        <v>162</v>
      </c>
      <c r="G5" s="111" t="s">
        <v>163</v>
      </c>
      <c r="H5" s="112" t="s">
        <v>164</v>
      </c>
      <c r="I5" s="111" t="s">
        <v>165</v>
      </c>
      <c r="J5" s="112" t="s">
        <v>166</v>
      </c>
      <c r="K5" s="111" t="s">
        <v>167</v>
      </c>
      <c r="L5" s="112" t="s">
        <v>168</v>
      </c>
      <c r="M5" s="111" t="s">
        <v>169</v>
      </c>
      <c r="N5" s="112" t="s">
        <v>170</v>
      </c>
      <c r="O5" s="111" t="s">
        <v>171</v>
      </c>
      <c r="P5" s="113" t="s">
        <v>172</v>
      </c>
      <c r="Q5" s="112" t="s">
        <v>78</v>
      </c>
    </row>
    <row r="6" spans="1:17" s="272" customFormat="1" ht="13.5" thickBot="1">
      <c r="A6" s="267"/>
      <c r="B6" s="267"/>
      <c r="C6" s="268"/>
      <c r="D6" s="269"/>
      <c r="E6" s="268">
        <v>0.09</v>
      </c>
      <c r="F6" s="270">
        <v>0.077</v>
      </c>
      <c r="G6" s="268">
        <v>0.088</v>
      </c>
      <c r="H6" s="270">
        <v>0.071</v>
      </c>
      <c r="I6" s="268">
        <v>0.081</v>
      </c>
      <c r="J6" s="268">
        <v>0.081</v>
      </c>
      <c r="K6" s="268">
        <v>0.076</v>
      </c>
      <c r="L6" s="268">
        <v>0.076</v>
      </c>
      <c r="M6" s="268">
        <v>0.088</v>
      </c>
      <c r="N6" s="270">
        <v>0.095</v>
      </c>
      <c r="O6" s="268">
        <v>0.09</v>
      </c>
      <c r="P6" s="267">
        <v>0.087</v>
      </c>
      <c r="Q6" s="271"/>
    </row>
    <row r="7" spans="1:17" s="272" customFormat="1" ht="13.5" thickBot="1">
      <c r="A7" s="273" t="s">
        <v>6</v>
      </c>
      <c r="B7" s="267" t="s">
        <v>106</v>
      </c>
      <c r="C7" s="274"/>
      <c r="D7" s="275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8" s="107" customFormat="1" ht="15">
      <c r="A8" s="119"/>
      <c r="B8" s="306" t="s">
        <v>83</v>
      </c>
      <c r="C8" s="177"/>
      <c r="D8" s="64"/>
      <c r="E8" s="313">
        <f>+$Q$8*E6</f>
        <v>59.4</v>
      </c>
      <c r="F8" s="313">
        <f aca="true" t="shared" si="0" ref="F8:P8">+$Q$8*F6</f>
        <v>50.82</v>
      </c>
      <c r="G8" s="313">
        <f t="shared" si="0"/>
        <v>58.08</v>
      </c>
      <c r="H8" s="313">
        <f t="shared" si="0"/>
        <v>46.85999999999999</v>
      </c>
      <c r="I8" s="314">
        <f t="shared" si="0"/>
        <v>53.46</v>
      </c>
      <c r="J8" s="313">
        <f t="shared" si="0"/>
        <v>53.46</v>
      </c>
      <c r="K8" s="313">
        <f t="shared" si="0"/>
        <v>50.16</v>
      </c>
      <c r="L8" s="313">
        <f t="shared" si="0"/>
        <v>50.16</v>
      </c>
      <c r="M8" s="313">
        <f t="shared" si="0"/>
        <v>58.08</v>
      </c>
      <c r="N8" s="313">
        <f t="shared" si="0"/>
        <v>62.7</v>
      </c>
      <c r="O8" s="313">
        <f t="shared" si="0"/>
        <v>59.4</v>
      </c>
      <c r="P8" s="313">
        <f t="shared" si="0"/>
        <v>57.419999999999995</v>
      </c>
      <c r="Q8" s="315">
        <v>660</v>
      </c>
      <c r="R8" s="120"/>
    </row>
    <row r="9" spans="1:18" s="107" customFormat="1" ht="15">
      <c r="A9" s="121"/>
      <c r="B9" s="176" t="s">
        <v>84</v>
      </c>
      <c r="C9" s="65"/>
      <c r="D9" s="177"/>
      <c r="E9" s="313">
        <f>+$Q$9*E6</f>
        <v>508.5</v>
      </c>
      <c r="F9" s="313">
        <f aca="true" t="shared" si="1" ref="F9:P9">+$Q$9*F6</f>
        <v>435.05</v>
      </c>
      <c r="G9" s="313">
        <f t="shared" si="1"/>
        <v>497.2</v>
      </c>
      <c r="H9" s="313">
        <f t="shared" si="1"/>
        <v>401.15</v>
      </c>
      <c r="I9" s="313">
        <f t="shared" si="1"/>
        <v>457.65000000000003</v>
      </c>
      <c r="J9" s="313">
        <f t="shared" si="1"/>
        <v>457.65000000000003</v>
      </c>
      <c r="K9" s="313">
        <f t="shared" si="1"/>
        <v>429.4</v>
      </c>
      <c r="L9" s="313">
        <f t="shared" si="1"/>
        <v>429.4</v>
      </c>
      <c r="M9" s="313">
        <f t="shared" si="1"/>
        <v>497.2</v>
      </c>
      <c r="N9" s="313">
        <f t="shared" si="1"/>
        <v>536.75</v>
      </c>
      <c r="O9" s="313">
        <f t="shared" si="1"/>
        <v>508.5</v>
      </c>
      <c r="P9" s="313">
        <f t="shared" si="1"/>
        <v>491.54999999999995</v>
      </c>
      <c r="Q9" s="316">
        <v>5650</v>
      </c>
      <c r="R9" s="120"/>
    </row>
    <row r="10" spans="1:18" s="107" customFormat="1" ht="15">
      <c r="A10" s="121"/>
      <c r="B10" s="176" t="s">
        <v>408</v>
      </c>
      <c r="C10" s="65"/>
      <c r="D10" s="176"/>
      <c r="E10" s="317">
        <f>+$Q$10*E6</f>
        <v>1614.96</v>
      </c>
      <c r="F10" s="317">
        <f aca="true" t="shared" si="2" ref="F10:P10">+$Q$10*F6</f>
        <v>1381.6879999999999</v>
      </c>
      <c r="G10" s="317">
        <f t="shared" si="2"/>
        <v>1579.072</v>
      </c>
      <c r="H10" s="317">
        <f t="shared" si="2"/>
        <v>1274.024</v>
      </c>
      <c r="I10" s="317">
        <f t="shared" si="2"/>
        <v>1453.464</v>
      </c>
      <c r="J10" s="317">
        <f t="shared" si="2"/>
        <v>1453.464</v>
      </c>
      <c r="K10" s="317">
        <f t="shared" si="2"/>
        <v>1363.744</v>
      </c>
      <c r="L10" s="317">
        <f t="shared" si="2"/>
        <v>1363.744</v>
      </c>
      <c r="M10" s="317">
        <f t="shared" si="2"/>
        <v>1579.072</v>
      </c>
      <c r="N10" s="317">
        <f t="shared" si="2"/>
        <v>1704.68</v>
      </c>
      <c r="O10" s="317">
        <f t="shared" si="2"/>
        <v>1614.96</v>
      </c>
      <c r="P10" s="317">
        <f t="shared" si="2"/>
        <v>1561.128</v>
      </c>
      <c r="Q10" s="316">
        <v>17944</v>
      </c>
      <c r="R10" s="120"/>
    </row>
    <row r="11" spans="1:18" s="107" customFormat="1" ht="15">
      <c r="A11" s="121"/>
      <c r="B11" s="176" t="s">
        <v>104</v>
      </c>
      <c r="C11" s="65"/>
      <c r="D11" s="176"/>
      <c r="E11" s="317">
        <f>+$Q$11*E6</f>
        <v>2870.2799999999997</v>
      </c>
      <c r="F11" s="317">
        <f aca="true" t="shared" si="3" ref="F11:P11">+$Q$11*F6</f>
        <v>2455.6839999999997</v>
      </c>
      <c r="G11" s="317">
        <f t="shared" si="3"/>
        <v>2806.4959999999996</v>
      </c>
      <c r="H11" s="317">
        <f t="shared" si="3"/>
        <v>2264.332</v>
      </c>
      <c r="I11" s="317">
        <f t="shared" si="3"/>
        <v>2583.252</v>
      </c>
      <c r="J11" s="317">
        <f t="shared" si="3"/>
        <v>2583.252</v>
      </c>
      <c r="K11" s="317">
        <f t="shared" si="3"/>
        <v>2423.792</v>
      </c>
      <c r="L11" s="317">
        <f t="shared" si="3"/>
        <v>2423.792</v>
      </c>
      <c r="M11" s="317">
        <f t="shared" si="3"/>
        <v>2806.4959999999996</v>
      </c>
      <c r="N11" s="317">
        <f t="shared" si="3"/>
        <v>3029.7400000000002</v>
      </c>
      <c r="O11" s="317">
        <f t="shared" si="3"/>
        <v>2870.2799999999997</v>
      </c>
      <c r="P11" s="317">
        <f t="shared" si="3"/>
        <v>2774.604</v>
      </c>
      <c r="Q11" s="316">
        <v>31892</v>
      </c>
      <c r="R11" s="120"/>
    </row>
    <row r="12" spans="1:18" s="107" customFormat="1" ht="15">
      <c r="A12" s="121"/>
      <c r="B12" s="176" t="s">
        <v>127</v>
      </c>
      <c r="C12" s="65"/>
      <c r="D12" s="176"/>
      <c r="E12" s="317">
        <f>+$Q$12*E6</f>
        <v>221.94</v>
      </c>
      <c r="F12" s="317">
        <f aca="true" t="shared" si="4" ref="F12:P12">+$Q$12*F6</f>
        <v>189.882</v>
      </c>
      <c r="G12" s="317">
        <f t="shared" si="4"/>
        <v>217.00799999999998</v>
      </c>
      <c r="H12" s="317">
        <f t="shared" si="4"/>
        <v>175.08599999999998</v>
      </c>
      <c r="I12" s="317">
        <f t="shared" si="4"/>
        <v>199.746</v>
      </c>
      <c r="J12" s="317">
        <f t="shared" si="4"/>
        <v>199.746</v>
      </c>
      <c r="K12" s="317">
        <f t="shared" si="4"/>
        <v>187.416</v>
      </c>
      <c r="L12" s="317">
        <f t="shared" si="4"/>
        <v>187.416</v>
      </c>
      <c r="M12" s="317">
        <f t="shared" si="4"/>
        <v>217.00799999999998</v>
      </c>
      <c r="N12" s="317">
        <f t="shared" si="4"/>
        <v>234.27</v>
      </c>
      <c r="O12" s="317">
        <f t="shared" si="4"/>
        <v>221.94</v>
      </c>
      <c r="P12" s="317">
        <f t="shared" si="4"/>
        <v>214.54199999999997</v>
      </c>
      <c r="Q12" s="316">
        <v>2466</v>
      </c>
      <c r="R12" s="120"/>
    </row>
    <row r="13" spans="1:18" s="107" customFormat="1" ht="15">
      <c r="A13" s="121"/>
      <c r="B13" s="91" t="s">
        <v>411</v>
      </c>
      <c r="C13" s="68"/>
      <c r="D13" s="178"/>
      <c r="E13" s="317">
        <f>+$Q$13*E6</f>
        <v>9</v>
      </c>
      <c r="F13" s="317">
        <f aca="true" t="shared" si="5" ref="F13:P13">+$Q$13*F6</f>
        <v>7.7</v>
      </c>
      <c r="G13" s="317">
        <f t="shared" si="5"/>
        <v>8.799999999999999</v>
      </c>
      <c r="H13" s="317">
        <f t="shared" si="5"/>
        <v>7.1</v>
      </c>
      <c r="I13" s="317">
        <f t="shared" si="5"/>
        <v>8.1</v>
      </c>
      <c r="J13" s="317">
        <f t="shared" si="5"/>
        <v>8.1</v>
      </c>
      <c r="K13" s="317">
        <f t="shared" si="5"/>
        <v>7.6</v>
      </c>
      <c r="L13" s="317">
        <f t="shared" si="5"/>
        <v>7.6</v>
      </c>
      <c r="M13" s="317">
        <f t="shared" si="5"/>
        <v>8.799999999999999</v>
      </c>
      <c r="N13" s="317">
        <f t="shared" si="5"/>
        <v>9.5</v>
      </c>
      <c r="O13" s="317">
        <f t="shared" si="5"/>
        <v>9</v>
      </c>
      <c r="P13" s="317">
        <f t="shared" si="5"/>
        <v>8.7</v>
      </c>
      <c r="Q13" s="316">
        <v>100</v>
      </c>
      <c r="R13" s="120"/>
    </row>
    <row r="14" spans="1:18" s="107" customFormat="1" ht="15.75" thickBot="1">
      <c r="A14" s="121"/>
      <c r="B14" s="178" t="s">
        <v>110</v>
      </c>
      <c r="C14" s="91"/>
      <c r="D14" s="91"/>
      <c r="E14" s="317">
        <f>+$Q$14*E6</f>
        <v>474.47999999999996</v>
      </c>
      <c r="F14" s="317">
        <f aca="true" t="shared" si="6" ref="F14:P14">+$Q$14*F6</f>
        <v>405.944</v>
      </c>
      <c r="G14" s="317">
        <f t="shared" si="6"/>
        <v>463.936</v>
      </c>
      <c r="H14" s="317">
        <f t="shared" si="6"/>
        <v>374.31199999999995</v>
      </c>
      <c r="I14" s="317">
        <f t="shared" si="6"/>
        <v>427.03200000000004</v>
      </c>
      <c r="J14" s="317">
        <f t="shared" si="6"/>
        <v>427.03200000000004</v>
      </c>
      <c r="K14" s="317">
        <f t="shared" si="6"/>
        <v>400.67199999999997</v>
      </c>
      <c r="L14" s="317">
        <f t="shared" si="6"/>
        <v>400.67199999999997</v>
      </c>
      <c r="M14" s="317">
        <f t="shared" si="6"/>
        <v>463.936</v>
      </c>
      <c r="N14" s="317">
        <f t="shared" si="6"/>
        <v>500.84000000000003</v>
      </c>
      <c r="O14" s="317">
        <f t="shared" si="6"/>
        <v>474.47999999999996</v>
      </c>
      <c r="P14" s="317">
        <f t="shared" si="6"/>
        <v>458.664</v>
      </c>
      <c r="Q14" s="316">
        <v>5272</v>
      </c>
      <c r="R14" s="120"/>
    </row>
    <row r="15" spans="1:17" s="107" customFormat="1" ht="13.5" thickBot="1">
      <c r="A15" s="123"/>
      <c r="B15" s="383" t="s">
        <v>111</v>
      </c>
      <c r="C15" s="384"/>
      <c r="D15" s="385"/>
      <c r="E15" s="318">
        <f aca="true" t="shared" si="7" ref="E15:Q15">SUM(E8:E14)</f>
        <v>5758.559999999999</v>
      </c>
      <c r="F15" s="319">
        <f t="shared" si="7"/>
        <v>4926.768</v>
      </c>
      <c r="G15" s="318">
        <f t="shared" si="7"/>
        <v>5630.592</v>
      </c>
      <c r="H15" s="319">
        <f t="shared" si="7"/>
        <v>4542.8640000000005</v>
      </c>
      <c r="I15" s="318">
        <f t="shared" si="7"/>
        <v>5182.704000000001</v>
      </c>
      <c r="J15" s="319">
        <f t="shared" si="7"/>
        <v>5182.704000000001</v>
      </c>
      <c r="K15" s="318">
        <f t="shared" si="7"/>
        <v>4862.784</v>
      </c>
      <c r="L15" s="319">
        <f t="shared" si="7"/>
        <v>4862.784</v>
      </c>
      <c r="M15" s="318">
        <f t="shared" si="7"/>
        <v>5630.592</v>
      </c>
      <c r="N15" s="319">
        <f t="shared" si="7"/>
        <v>6078.480000000001</v>
      </c>
      <c r="O15" s="318">
        <f t="shared" si="7"/>
        <v>5758.559999999999</v>
      </c>
      <c r="P15" s="320">
        <f t="shared" si="7"/>
        <v>5566.607999999999</v>
      </c>
      <c r="Q15" s="319">
        <f t="shared" si="7"/>
        <v>63984</v>
      </c>
    </row>
    <row r="16" spans="1:17" s="107" customFormat="1" ht="13.5" thickBot="1">
      <c r="A16" s="124"/>
      <c r="B16" s="114"/>
      <c r="C16" s="115"/>
      <c r="D16" s="116"/>
      <c r="E16" s="321"/>
      <c r="F16" s="322"/>
      <c r="G16" s="321"/>
      <c r="H16" s="322"/>
      <c r="I16" s="321"/>
      <c r="J16" s="322"/>
      <c r="K16" s="321"/>
      <c r="L16" s="322"/>
      <c r="M16" s="321"/>
      <c r="N16" s="322"/>
      <c r="O16" s="321"/>
      <c r="P16" s="323"/>
      <c r="Q16" s="322"/>
    </row>
    <row r="17" spans="1:17" s="107" customFormat="1" ht="13.5" thickBot="1">
      <c r="A17" s="125" t="s">
        <v>12</v>
      </c>
      <c r="B17" s="123" t="s">
        <v>107</v>
      </c>
      <c r="C17" s="126"/>
      <c r="D17" s="127"/>
      <c r="E17" s="324"/>
      <c r="F17" s="325"/>
      <c r="G17" s="324"/>
      <c r="H17" s="325"/>
      <c r="I17" s="324"/>
      <c r="J17" s="325"/>
      <c r="K17" s="324"/>
      <c r="L17" s="325"/>
      <c r="M17" s="324"/>
      <c r="N17" s="325"/>
      <c r="O17" s="324"/>
      <c r="P17" s="326"/>
      <c r="Q17" s="325"/>
    </row>
    <row r="18" spans="1:18" s="107" customFormat="1" ht="15">
      <c r="A18" s="119"/>
      <c r="B18" s="312" t="s">
        <v>93</v>
      </c>
      <c r="C18" s="128"/>
      <c r="D18" s="128"/>
      <c r="E18" s="327">
        <f>+$Q$18*E6</f>
        <v>1405.26</v>
      </c>
      <c r="F18" s="328">
        <f aca="true" t="shared" si="8" ref="F18:P18">+$Q$18*F6</f>
        <v>1202.278</v>
      </c>
      <c r="G18" s="328">
        <f t="shared" si="8"/>
        <v>1374.032</v>
      </c>
      <c r="H18" s="328">
        <f t="shared" si="8"/>
        <v>1108.5939999999998</v>
      </c>
      <c r="I18" s="328">
        <f t="shared" si="8"/>
        <v>1264.7340000000002</v>
      </c>
      <c r="J18" s="328">
        <f t="shared" si="8"/>
        <v>1264.7340000000002</v>
      </c>
      <c r="K18" s="328">
        <f t="shared" si="8"/>
        <v>1186.664</v>
      </c>
      <c r="L18" s="328">
        <f t="shared" si="8"/>
        <v>1186.664</v>
      </c>
      <c r="M18" s="328">
        <f t="shared" si="8"/>
        <v>1374.032</v>
      </c>
      <c r="N18" s="328">
        <f t="shared" si="8"/>
        <v>1483.33</v>
      </c>
      <c r="O18" s="328">
        <f t="shared" si="8"/>
        <v>1405.26</v>
      </c>
      <c r="P18" s="328">
        <f t="shared" si="8"/>
        <v>1358.418</v>
      </c>
      <c r="Q18" s="329">
        <v>15614</v>
      </c>
      <c r="R18" s="120"/>
    </row>
    <row r="19" spans="1:18" s="107" customFormat="1" ht="15">
      <c r="A19" s="121"/>
      <c r="B19" s="65" t="s">
        <v>94</v>
      </c>
      <c r="C19" s="92"/>
      <c r="D19" s="92"/>
      <c r="E19" s="330">
        <f>+$Q$19*E6</f>
        <v>370.97999999999996</v>
      </c>
      <c r="F19" s="330">
        <f aca="true" t="shared" si="9" ref="F19:P19">+$Q$19*F6</f>
        <v>317.394</v>
      </c>
      <c r="G19" s="330">
        <f t="shared" si="9"/>
        <v>362.736</v>
      </c>
      <c r="H19" s="330">
        <f t="shared" si="9"/>
        <v>292.662</v>
      </c>
      <c r="I19" s="330">
        <f t="shared" si="9"/>
        <v>333.882</v>
      </c>
      <c r="J19" s="330">
        <f t="shared" si="9"/>
        <v>333.882</v>
      </c>
      <c r="K19" s="330">
        <f t="shared" si="9"/>
        <v>313.272</v>
      </c>
      <c r="L19" s="330">
        <f t="shared" si="9"/>
        <v>313.272</v>
      </c>
      <c r="M19" s="330">
        <f t="shared" si="9"/>
        <v>362.736</v>
      </c>
      <c r="N19" s="330">
        <f t="shared" si="9"/>
        <v>391.59000000000003</v>
      </c>
      <c r="O19" s="330">
        <f t="shared" si="9"/>
        <v>370.97999999999996</v>
      </c>
      <c r="P19" s="330">
        <f t="shared" si="9"/>
        <v>358.614</v>
      </c>
      <c r="Q19" s="315">
        <v>4122</v>
      </c>
      <c r="R19" s="120"/>
    </row>
    <row r="20" spans="1:18" s="107" customFormat="1" ht="15">
      <c r="A20" s="121"/>
      <c r="B20" s="65" t="s">
        <v>95</v>
      </c>
      <c r="C20" s="92"/>
      <c r="D20" s="92"/>
      <c r="E20" s="330">
        <f>+$Q$20*E6</f>
        <v>936.0899999999999</v>
      </c>
      <c r="F20" s="330">
        <f aca="true" t="shared" si="10" ref="F20:P20">+$Q$20*F6</f>
        <v>800.877</v>
      </c>
      <c r="G20" s="330">
        <f t="shared" si="10"/>
        <v>915.2879999999999</v>
      </c>
      <c r="H20" s="330">
        <f t="shared" si="10"/>
        <v>738.4709999999999</v>
      </c>
      <c r="I20" s="330">
        <f t="shared" si="10"/>
        <v>842.481</v>
      </c>
      <c r="J20" s="330">
        <f t="shared" si="10"/>
        <v>842.481</v>
      </c>
      <c r="K20" s="330">
        <f t="shared" si="10"/>
        <v>790.476</v>
      </c>
      <c r="L20" s="330">
        <f t="shared" si="10"/>
        <v>790.476</v>
      </c>
      <c r="M20" s="330">
        <f t="shared" si="10"/>
        <v>915.2879999999999</v>
      </c>
      <c r="N20" s="330">
        <f t="shared" si="10"/>
        <v>988.095</v>
      </c>
      <c r="O20" s="330">
        <f t="shared" si="10"/>
        <v>936.0899999999999</v>
      </c>
      <c r="P20" s="330">
        <f t="shared" si="10"/>
        <v>904.887</v>
      </c>
      <c r="Q20" s="315">
        <v>10401</v>
      </c>
      <c r="R20" s="120"/>
    </row>
    <row r="21" spans="1:18" s="107" customFormat="1" ht="15">
      <c r="A21" s="121"/>
      <c r="B21" s="65" t="s">
        <v>102</v>
      </c>
      <c r="C21" s="92"/>
      <c r="D21" s="92"/>
      <c r="E21" s="330">
        <f>+$Q$21*E6</f>
        <v>2535.75</v>
      </c>
      <c r="F21" s="330">
        <f aca="true" t="shared" si="11" ref="F21:P21">+$Q$21*F6</f>
        <v>2169.475</v>
      </c>
      <c r="G21" s="330">
        <f t="shared" si="11"/>
        <v>2479.3999999999996</v>
      </c>
      <c r="H21" s="330">
        <f t="shared" si="11"/>
        <v>2000.4249999999997</v>
      </c>
      <c r="I21" s="330">
        <f t="shared" si="11"/>
        <v>2282.175</v>
      </c>
      <c r="J21" s="330">
        <f t="shared" si="11"/>
        <v>2282.175</v>
      </c>
      <c r="K21" s="330">
        <f t="shared" si="11"/>
        <v>2141.2999999999997</v>
      </c>
      <c r="L21" s="330">
        <f t="shared" si="11"/>
        <v>2141.2999999999997</v>
      </c>
      <c r="M21" s="330">
        <f t="shared" si="11"/>
        <v>2479.3999999999996</v>
      </c>
      <c r="N21" s="330">
        <f t="shared" si="11"/>
        <v>2676.625</v>
      </c>
      <c r="O21" s="330">
        <f t="shared" si="11"/>
        <v>2535.75</v>
      </c>
      <c r="P21" s="330">
        <f t="shared" si="11"/>
        <v>2451.225</v>
      </c>
      <c r="Q21" s="315">
        <v>28175</v>
      </c>
      <c r="R21" s="120"/>
    </row>
    <row r="22" spans="1:18" s="107" customFormat="1" ht="15">
      <c r="A22" s="121"/>
      <c r="B22" s="304" t="s">
        <v>174</v>
      </c>
      <c r="C22" s="92"/>
      <c r="D22" s="92"/>
      <c r="E22" s="330">
        <f>+$Q$22*E6</f>
        <v>36</v>
      </c>
      <c r="F22" s="330">
        <f aca="true" t="shared" si="12" ref="F22:P22">+$Q$22*F6</f>
        <v>30.8</v>
      </c>
      <c r="G22" s="330">
        <f t="shared" si="12"/>
        <v>35.199999999999996</v>
      </c>
      <c r="H22" s="330">
        <f t="shared" si="12"/>
        <v>28.4</v>
      </c>
      <c r="I22" s="330">
        <f t="shared" si="12"/>
        <v>32.4</v>
      </c>
      <c r="J22" s="330">
        <f t="shared" si="12"/>
        <v>32.4</v>
      </c>
      <c r="K22" s="330">
        <f t="shared" si="12"/>
        <v>30.4</v>
      </c>
      <c r="L22" s="330">
        <f t="shared" si="12"/>
        <v>30.4</v>
      </c>
      <c r="M22" s="330">
        <f t="shared" si="12"/>
        <v>35.199999999999996</v>
      </c>
      <c r="N22" s="330">
        <f t="shared" si="12"/>
        <v>38</v>
      </c>
      <c r="O22" s="330">
        <f t="shared" si="12"/>
        <v>36</v>
      </c>
      <c r="P22" s="330">
        <f t="shared" si="12"/>
        <v>34.8</v>
      </c>
      <c r="Q22" s="315">
        <v>400</v>
      </c>
      <c r="R22" s="120"/>
    </row>
    <row r="23" spans="1:18" s="107" customFormat="1" ht="15.75" thickBot="1">
      <c r="A23" s="121"/>
      <c r="B23" s="81" t="s">
        <v>70</v>
      </c>
      <c r="C23" s="102"/>
      <c r="D23" s="102"/>
      <c r="E23" s="330">
        <f>+$Q$23*E6</f>
        <v>474.47999999999996</v>
      </c>
      <c r="F23" s="330">
        <f aca="true" t="shared" si="13" ref="F23:P23">+$Q$23*F6</f>
        <v>405.944</v>
      </c>
      <c r="G23" s="330">
        <f t="shared" si="13"/>
        <v>463.936</v>
      </c>
      <c r="H23" s="330">
        <f t="shared" si="13"/>
        <v>374.31199999999995</v>
      </c>
      <c r="I23" s="330">
        <f t="shared" si="13"/>
        <v>427.03200000000004</v>
      </c>
      <c r="J23" s="330">
        <f t="shared" si="13"/>
        <v>427.03200000000004</v>
      </c>
      <c r="K23" s="330">
        <f t="shared" si="13"/>
        <v>400.67199999999997</v>
      </c>
      <c r="L23" s="330">
        <f t="shared" si="13"/>
        <v>400.67199999999997</v>
      </c>
      <c r="M23" s="330">
        <f t="shared" si="13"/>
        <v>463.936</v>
      </c>
      <c r="N23" s="330">
        <f t="shared" si="13"/>
        <v>500.84000000000003</v>
      </c>
      <c r="O23" s="330">
        <f t="shared" si="13"/>
        <v>474.47999999999996</v>
      </c>
      <c r="P23" s="330">
        <f t="shared" si="13"/>
        <v>458.664</v>
      </c>
      <c r="Q23" s="316">
        <v>5272</v>
      </c>
      <c r="R23" s="120"/>
    </row>
    <row r="24" spans="1:17" s="107" customFormat="1" ht="13.5" thickBot="1">
      <c r="A24" s="130"/>
      <c r="B24" s="383" t="s">
        <v>113</v>
      </c>
      <c r="C24" s="384"/>
      <c r="D24" s="385"/>
      <c r="E24" s="331">
        <f aca="true" t="shared" si="14" ref="E24:Q24">SUM(E18:E23)</f>
        <v>5758.5599999999995</v>
      </c>
      <c r="F24" s="332">
        <f t="shared" si="14"/>
        <v>4926.768</v>
      </c>
      <c r="G24" s="331">
        <f t="shared" si="14"/>
        <v>5630.592</v>
      </c>
      <c r="H24" s="332">
        <f t="shared" si="14"/>
        <v>4542.864</v>
      </c>
      <c r="I24" s="331">
        <f t="shared" si="14"/>
        <v>5182.704000000001</v>
      </c>
      <c r="J24" s="332">
        <f t="shared" si="14"/>
        <v>5182.704000000001</v>
      </c>
      <c r="K24" s="331">
        <f t="shared" si="14"/>
        <v>4862.783999999999</v>
      </c>
      <c r="L24" s="332">
        <f t="shared" si="14"/>
        <v>4862.783999999999</v>
      </c>
      <c r="M24" s="331">
        <f t="shared" si="14"/>
        <v>5630.592</v>
      </c>
      <c r="N24" s="332">
        <f t="shared" si="14"/>
        <v>6078.4800000000005</v>
      </c>
      <c r="O24" s="331">
        <f t="shared" si="14"/>
        <v>5758.5599999999995</v>
      </c>
      <c r="P24" s="333">
        <f t="shared" si="14"/>
        <v>5566.608</v>
      </c>
      <c r="Q24" s="332">
        <f t="shared" si="14"/>
        <v>63984</v>
      </c>
    </row>
    <row r="25" spans="1:17" s="107" customFormat="1" ht="13.5" thickBot="1">
      <c r="A25" s="123"/>
      <c r="B25" s="114"/>
      <c r="C25" s="115"/>
      <c r="D25" s="116"/>
      <c r="E25" s="331"/>
      <c r="F25" s="332"/>
      <c r="G25" s="331"/>
      <c r="H25" s="332"/>
      <c r="I25" s="331"/>
      <c r="J25" s="332"/>
      <c r="K25" s="331"/>
      <c r="L25" s="332"/>
      <c r="M25" s="331"/>
      <c r="N25" s="332"/>
      <c r="O25" s="331"/>
      <c r="P25" s="333"/>
      <c r="Q25" s="332"/>
    </row>
    <row r="26" spans="1:17" s="107" customFormat="1" ht="13.5" thickBot="1">
      <c r="A26" s="122"/>
      <c r="B26" s="386" t="s">
        <v>175</v>
      </c>
      <c r="C26" s="384"/>
      <c r="D26" s="385"/>
      <c r="E26" s="334">
        <f aca="true" t="shared" si="15" ref="E26:Q26">SUM(E15-E24)</f>
        <v>-9.094947017729282E-13</v>
      </c>
      <c r="F26" s="335">
        <f t="shared" si="15"/>
        <v>0</v>
      </c>
      <c r="G26" s="334">
        <f t="shared" si="15"/>
        <v>0</v>
      </c>
      <c r="H26" s="335">
        <f t="shared" si="15"/>
        <v>9.094947017729282E-13</v>
      </c>
      <c r="I26" s="334">
        <f t="shared" si="15"/>
        <v>0</v>
      </c>
      <c r="J26" s="335">
        <f t="shared" si="15"/>
        <v>0</v>
      </c>
      <c r="K26" s="334">
        <f t="shared" si="15"/>
        <v>9.094947017729282E-13</v>
      </c>
      <c r="L26" s="335">
        <f t="shared" si="15"/>
        <v>9.094947017729282E-13</v>
      </c>
      <c r="M26" s="334">
        <f t="shared" si="15"/>
        <v>0</v>
      </c>
      <c r="N26" s="335">
        <f t="shared" si="15"/>
        <v>9.094947017729282E-13</v>
      </c>
      <c r="O26" s="334">
        <f t="shared" si="15"/>
        <v>-9.094947017729282E-13</v>
      </c>
      <c r="P26" s="336">
        <f t="shared" si="15"/>
        <v>-9.094947017729282E-13</v>
      </c>
      <c r="Q26" s="335">
        <f t="shared" si="15"/>
        <v>0</v>
      </c>
    </row>
    <row r="27" spans="1:17" s="107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="107" customFormat="1" ht="12.75"/>
    <row r="29" s="107" customFormat="1" ht="12.75"/>
    <row r="30" s="107" customFormat="1" ht="12.75"/>
    <row r="31" s="107" customFormat="1" ht="12.75"/>
    <row r="32" s="107" customFormat="1" ht="12.75"/>
    <row r="33" s="107" customFormat="1" ht="12.75"/>
    <row r="34" s="107" customFormat="1" ht="12.75"/>
    <row r="35" s="107" customFormat="1" ht="12.75"/>
    <row r="36" s="107" customFormat="1" ht="12.75"/>
    <row r="37" s="107" customFormat="1" ht="12.75"/>
    <row r="38" s="107" customFormat="1" ht="12.75"/>
    <row r="39" s="107" customFormat="1" ht="12.75"/>
    <row r="40" s="107" customFormat="1" ht="12.75"/>
    <row r="41" s="107" customFormat="1" ht="12.75"/>
    <row r="42" s="107" customFormat="1" ht="12.75"/>
    <row r="43" s="107" customFormat="1" ht="12.75"/>
    <row r="44" s="107" customFormat="1" ht="12.75"/>
    <row r="45" s="107" customFormat="1" ht="12.75"/>
    <row r="46" s="107" customFormat="1" ht="12.75"/>
    <row r="47" s="107" customFormat="1" ht="12.75"/>
    <row r="48" s="107" customFormat="1" ht="12.75"/>
    <row r="49" s="107" customFormat="1" ht="12.75"/>
    <row r="50" s="107" customFormat="1" ht="12.75"/>
    <row r="51" s="107" customFormat="1" ht="12.75"/>
    <row r="52" s="107" customFormat="1" ht="12.75"/>
    <row r="53" s="107" customFormat="1" ht="12.75"/>
    <row r="54" s="107" customFormat="1" ht="12.75"/>
    <row r="55" spans="1:120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</row>
    <row r="56" spans="1:120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</row>
    <row r="57" spans="1:120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</row>
    <row r="58" spans="1:120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</row>
    <row r="59" spans="1:120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</row>
    <row r="60" spans="1:120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</row>
    <row r="61" spans="1:120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</row>
    <row r="62" spans="1:120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</row>
    <row r="63" spans="1:120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</row>
    <row r="64" spans="1:120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</row>
    <row r="65" spans="1:120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</row>
    <row r="66" spans="1:120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</row>
    <row r="67" spans="1:120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</row>
    <row r="68" spans="1:120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</row>
    <row r="69" spans="1:120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</row>
    <row r="70" spans="1:120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</row>
    <row r="71" spans="1:120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</row>
    <row r="72" spans="1:120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</row>
    <row r="73" spans="1:120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</row>
    <row r="74" spans="1:120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</row>
    <row r="75" spans="1:120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</row>
    <row r="76" spans="1:120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</row>
    <row r="77" spans="1:120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</row>
    <row r="78" spans="1:120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</row>
    <row r="79" spans="1:120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</row>
    <row r="80" spans="1:120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</row>
    <row r="81" spans="1:120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</row>
    <row r="82" spans="1:120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</row>
    <row r="83" spans="1:120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</row>
    <row r="84" spans="1:120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</row>
    <row r="85" spans="1:120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</row>
    <row r="86" spans="1:120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</row>
    <row r="87" spans="1:120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</row>
    <row r="88" spans="1:120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</row>
    <row r="89" spans="1:120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</row>
    <row r="90" spans="1:120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</row>
    <row r="91" spans="1:120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</row>
    <row r="92" spans="1:120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</row>
    <row r="93" spans="1:120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</row>
    <row r="94" spans="1:120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</row>
    <row r="95" spans="1:120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</row>
    <row r="96" spans="1:120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</row>
    <row r="97" spans="1:120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</row>
    <row r="98" spans="1:120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</row>
    <row r="99" spans="1:120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</row>
    <row r="100" spans="1:120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</row>
    <row r="101" spans="1:120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</row>
    <row r="102" spans="1:120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</row>
    <row r="103" spans="1:120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</row>
    <row r="104" spans="1:120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</row>
    <row r="105" spans="1:120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</row>
    <row r="106" spans="1:120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</row>
    <row r="107" spans="1:120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</row>
    <row r="108" spans="1:120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</row>
    <row r="109" spans="1:120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</row>
    <row r="110" spans="1:120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</row>
    <row r="111" spans="1:120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</row>
    <row r="112" spans="1:120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</row>
    <row r="113" spans="1:120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</row>
    <row r="114" spans="1:120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</row>
    <row r="115" spans="1:120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</row>
    <row r="116" spans="1:120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</row>
    <row r="117" spans="1:120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</row>
    <row r="118" spans="1:120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</row>
    <row r="119" spans="1:120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</row>
    <row r="120" spans="1:120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</row>
    <row r="121" spans="1:120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</row>
    <row r="122" spans="1:120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</row>
    <row r="123" spans="1:120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</row>
    <row r="124" spans="1:120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</row>
    <row r="125" spans="1:120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</row>
    <row r="126" spans="1:120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</row>
    <row r="127" spans="1:120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</row>
    <row r="128" spans="1:120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</row>
    <row r="129" spans="1:120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</row>
    <row r="130" spans="1:120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</row>
    <row r="131" spans="1:120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</row>
    <row r="132" spans="1:120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</row>
    <row r="133" spans="1:120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</row>
    <row r="134" spans="1:120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</row>
    <row r="135" spans="1:120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</row>
    <row r="136" spans="1:120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</row>
    <row r="137" spans="1:120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</row>
    <row r="138" spans="1:120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</row>
    <row r="139" spans="1:120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</row>
    <row r="140" spans="1:120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</row>
    <row r="141" spans="1:120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</row>
    <row r="142" spans="1:120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</row>
    <row r="143" spans="1:120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</row>
    <row r="144" spans="1:120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</row>
    <row r="145" spans="1:120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</row>
    <row r="146" spans="1:120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</row>
    <row r="147" spans="1:120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</row>
    <row r="148" spans="1:120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</row>
    <row r="149" spans="1:120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</row>
    <row r="150" spans="1:120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</row>
    <row r="151" spans="1:120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</row>
    <row r="152" spans="1:120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</row>
    <row r="153" spans="1:120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</row>
    <row r="154" spans="1:120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</row>
    <row r="155" spans="1:120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</row>
    <row r="156" spans="1:120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</row>
    <row r="157" spans="1:120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</row>
    <row r="158" spans="1:120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</row>
    <row r="159" spans="1:120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</row>
    <row r="160" spans="1:120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</row>
    <row r="161" spans="1:120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</row>
    <row r="162" spans="1:120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</row>
    <row r="163" spans="1:120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</row>
    <row r="164" spans="1:120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</row>
    <row r="165" spans="1:120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</row>
    <row r="166" spans="1:120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</row>
    <row r="167" spans="1:120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</row>
    <row r="168" spans="1:120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</row>
    <row r="169" spans="1:120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</row>
    <row r="170" spans="1:120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</row>
    <row r="171" spans="1:120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</row>
    <row r="172" spans="1:120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</row>
    <row r="173" spans="1:120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</row>
    <row r="174" spans="1:120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</row>
    <row r="175" spans="1:120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</row>
    <row r="176" spans="1:18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1:18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8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1:18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1:18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1:18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1:18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1:18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1:18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1:18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1:18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1:18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18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1:18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1:18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1:18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1:18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1:18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1:18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1:18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1:18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1:18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1:18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1:18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1:18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1:18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1:18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1:18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1:18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1:18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1:18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1:18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1:18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1:18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1:18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1:18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1:18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1:18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1:18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1:18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1:18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1:18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1:18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1:18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1:18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1:18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1:18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1:18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1:18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1:18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1:18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1:18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1:18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18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1:18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1:18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1:18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1:18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1:18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1:18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1:18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1:18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1:18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1:18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1:18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1:18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1:18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1:18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1:18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1:18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1:18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1:18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1:18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1:18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1:18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1:18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1:18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1:18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1:18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1:18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1:18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1:18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1:18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1:18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1:18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1:18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1:18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1:18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1:18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1:18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1:18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1:18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1:18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1:18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1:18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1:18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1:18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1:18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1:18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1:18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1:18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1:18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1:18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1:18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1:18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1:18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1:18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1:18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1:18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1:18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1:18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1:18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1:18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1:18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1:18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1:18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1:18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1:18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1:18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1:18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1:18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1:18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1:18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1:18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18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18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18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18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18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18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18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18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18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18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1:18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1:18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1:18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1:18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1:18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1:18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1:18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1:18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1:18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1:18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1:18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1:18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1:18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1:18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1:18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1:18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1:18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1:18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1:18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1:18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1:18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1:18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1:18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1:18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1:18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1:18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1:18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1:18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1:18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1:18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1:18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1:18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1:18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1:18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1:18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1:18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1:18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1:18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1:18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1:18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1:18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1:18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1:18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1:18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1:18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1:18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1:18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1:18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1:18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1:18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1:18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1:18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1:18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1:18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1:18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1:18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1:18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1:18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1:18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1:18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1:18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1:18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1:18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1:18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1:18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1:18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1:18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1:18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1:18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1:18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1:18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1:18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1:18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1:18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1:18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1:18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1:18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1:18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1:18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1:18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1:18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1:18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1:18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1:18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1:18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1:18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1:18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1:18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1:18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1:18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1:18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1:18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1:18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1:18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1:18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1:18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1:18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1:18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1:18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1:18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1:18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1:18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1:18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1:18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1:18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1:18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1:18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1:18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1:18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1:18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1:18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1:18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1:18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1:18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1:18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1:18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1:18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1:18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1:18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1:18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1:18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1:18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1:18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1:18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1:18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1:18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1:18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1:18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1:18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1:18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1:18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1:18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1:18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1:18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1:18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1:18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1:18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1:18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1:18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1:18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1:18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1:18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1:18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1:18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1:18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1:18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1:18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1:18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1:18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1:18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1:18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1:18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1:18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1:18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1:18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1:18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1:18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1:18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1:18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1:18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1:18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1:18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1:18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1:18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1:18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1:18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1:18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1:18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1:18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1:18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1:18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1:18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1:18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1:18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1:18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1:18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1:18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1:18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1:18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1:18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1:18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1:18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1:18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1:18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1:18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1:18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1:18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1:18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1:18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1:18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1:18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1:18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1:18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1:18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1:18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1:18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1:18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1:18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1:18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1:18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1:18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1:18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1:18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1:18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1:18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1:18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1:18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1:18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1:18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1:18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1:18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1:18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1:18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1:18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1:18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1:18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1:18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1:18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1:18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1:18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1:18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1:18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1:18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1:18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1:18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1:18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1:18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1:18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1:18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1:18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1:18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1:18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1:18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1:18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1:18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1:18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1:18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1:18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1:18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1:18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1:18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1:18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1:18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1:18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1:18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1:18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1:18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1:18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1:18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1:18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1:18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1:18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1:18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1:18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1:18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1:18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1:18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1:18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1:18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1:18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1:18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1:18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1:18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1:18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1:18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1:18" ht="12.7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1:18" ht="12.7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1:18" ht="12.7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1:18" ht="12.7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1:18" ht="12.7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1:18" ht="12.7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1:18" ht="12.7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1:18" ht="12.7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1:18" ht="12.7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1:18" ht="12.7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1:18" ht="12.7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1:18" ht="12.7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1:18" ht="12.7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1:18" ht="12.7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1:18" ht="12.7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1:18" ht="12.7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1:18" ht="12.7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1:18" ht="12.7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1:18" ht="12.7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1:18" ht="12.7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1:18" ht="12.7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1:18" ht="12.7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1:18" ht="12.7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1:18" ht="12.7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1:18" ht="12.7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1:18" ht="12.7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1:18" ht="12.7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1:18" ht="12.7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1:18" ht="12.7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1:18" ht="12.7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1:18" ht="12.7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1:18" ht="12.7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1:18" ht="12.7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1:18" ht="12.7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1:18" ht="12.7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1:18" ht="12.7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1:18" ht="12.7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1:18" ht="12.7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1:18" ht="12.7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1:18" ht="12.7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1:18" ht="12.7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1:18" ht="12.7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1:18" ht="12.7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1:18" ht="12.7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1:18" ht="12.7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1:18" ht="12.7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1:18" ht="12.7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  <row r="701" spans="1:18" ht="12.7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</row>
    <row r="702" spans="1:18" ht="12.7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</row>
    <row r="703" spans="1:18" ht="12.7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</row>
    <row r="704" spans="1:18" ht="12.7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</row>
    <row r="705" spans="1:18" ht="12.7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</row>
    <row r="706" spans="1:18" ht="12.7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</row>
    <row r="707" spans="1:18" ht="12.7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</row>
    <row r="708" spans="1:18" ht="12.7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</row>
    <row r="709" spans="1:18" ht="12.7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</row>
    <row r="710" spans="1:18" ht="12.7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</row>
    <row r="711" spans="1:18" ht="12.7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</row>
    <row r="712" spans="1:18" ht="12.7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</row>
    <row r="713" spans="1:18" ht="12.7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</row>
    <row r="714" spans="1:18" ht="12.7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</row>
    <row r="715" spans="1:18" ht="12.7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</row>
    <row r="716" spans="1:18" ht="12.7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</row>
    <row r="717" spans="1:18" ht="12.7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</row>
    <row r="718" spans="1:18" ht="12.7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</row>
    <row r="719" spans="1:18" ht="12.7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</row>
    <row r="720" spans="1:18" ht="12.7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</row>
    <row r="721" spans="1:18" ht="12.7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</row>
    <row r="722" spans="1:18" ht="12.7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</row>
    <row r="723" spans="1:18" ht="12.7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</row>
    <row r="724" spans="1:18" ht="12.7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</row>
    <row r="725" spans="1:18" ht="12.7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</row>
    <row r="726" spans="1:18" ht="12.7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</row>
    <row r="727" spans="1:18" ht="12.7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</row>
    <row r="728" spans="1:18" ht="12.7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</row>
    <row r="729" spans="1:18" ht="12.7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</row>
    <row r="730" spans="1:18" ht="12.7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</row>
    <row r="731" spans="1:18" ht="12.7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</row>
    <row r="732" spans="1:18" ht="12.7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</row>
    <row r="733" spans="1:18" ht="12.7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</row>
    <row r="734" spans="1:18" ht="12.7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</row>
    <row r="735" spans="1:18" ht="12.7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</row>
    <row r="736" spans="1:18" ht="12.7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</row>
    <row r="737" spans="1:18" ht="12.7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</row>
    <row r="738" spans="1:18" ht="12.7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</row>
    <row r="739" spans="1:18" ht="12.7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</row>
    <row r="740" spans="1:18" ht="12.7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</row>
    <row r="741" spans="1:18" ht="12.7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</row>
    <row r="742" spans="1:18" ht="12.7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</row>
    <row r="743" spans="1:18" ht="12.7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</row>
    <row r="744" spans="1:18" ht="12.7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</row>
    <row r="745" spans="1:18" ht="12.7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</row>
    <row r="746" spans="1:18" ht="12.7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</row>
    <row r="747" spans="1:18" ht="12.7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</row>
    <row r="748" spans="1:18" ht="12.7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</row>
    <row r="749" spans="1:18" ht="12.7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</row>
    <row r="750" spans="1:18" ht="12.7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</row>
    <row r="751" spans="1:18" ht="12.7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</row>
    <row r="752" spans="1:18" ht="12.7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</row>
    <row r="753" spans="1:18" ht="12.7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</row>
    <row r="754" spans="1:18" ht="12.7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</row>
    <row r="755" spans="1:18" ht="12.7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</row>
    <row r="756" spans="1:18" ht="12.7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</row>
    <row r="757" spans="1:18" ht="12.7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</row>
    <row r="758" spans="1:18" ht="12.7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</row>
    <row r="759" spans="1:18" ht="12.7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</row>
    <row r="760" spans="1:18" ht="12.7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</row>
    <row r="761" spans="1:18" ht="12.7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</row>
    <row r="762" spans="1:18" ht="12.7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</row>
    <row r="763" spans="1:18" ht="12.7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</row>
    <row r="764" spans="1:18" ht="12.7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</row>
    <row r="765" spans="1:18" ht="12.7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</row>
    <row r="766" spans="1:18" ht="12.7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</row>
    <row r="767" spans="1:18" ht="12.7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</row>
    <row r="768" spans="1:18" ht="12.7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</row>
    <row r="769" spans="1:18" ht="12.7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</row>
    <row r="770" spans="1:18" ht="12.7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</row>
    <row r="771" spans="1:18" ht="12.7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</row>
    <row r="772" spans="1:18" ht="12.7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</row>
    <row r="773" spans="1:18" ht="12.7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</row>
    <row r="774" spans="1:18" ht="12.7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</row>
    <row r="775" spans="1:18" ht="12.7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</row>
    <row r="776" spans="1:18" ht="12.7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</row>
    <row r="777" spans="1:18" ht="12.7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</row>
    <row r="778" spans="1:18" ht="12.7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</row>
    <row r="779" spans="1:18" ht="12.7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</row>
    <row r="780" spans="1:18" ht="12.7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</row>
    <row r="781" spans="1:18" ht="12.7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</row>
    <row r="782" spans="1:18" ht="12.7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</row>
    <row r="783" spans="1:18" ht="12.7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</row>
    <row r="784" spans="1:18" ht="12.7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</row>
    <row r="785" spans="1:18" ht="12.7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</row>
    <row r="786" spans="1:18" ht="12.7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</row>
    <row r="787" spans="1:18" ht="12.7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</row>
    <row r="788" spans="1:18" ht="12.7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</row>
    <row r="789" spans="1:18" ht="12.7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</row>
    <row r="790" spans="1:18" ht="12.7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</row>
    <row r="791" spans="1:18" ht="12.7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</row>
    <row r="792" spans="1:18" ht="12.7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</row>
    <row r="793" spans="1:18" ht="12.7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</row>
    <row r="794" spans="1:18" ht="12.7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</row>
    <row r="795" spans="1:18" ht="12.7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</row>
    <row r="796" spans="1:18" ht="12.7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</row>
    <row r="797" spans="1:18" ht="12.7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</row>
    <row r="798" spans="1:18" ht="12.7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</row>
    <row r="799" spans="1:18" ht="12.7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</row>
    <row r="800" spans="1:18" ht="12.7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</row>
    <row r="801" spans="1:18" ht="12.7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</row>
    <row r="802" spans="1:18" ht="12.7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</row>
    <row r="803" spans="1:18" ht="12.7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</row>
    <row r="804" spans="1:18" ht="12.7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</row>
    <row r="805" spans="1:18" ht="12.7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</row>
    <row r="806" spans="1:18" ht="12.7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</row>
    <row r="807" spans="1:18" ht="12.7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</row>
    <row r="808" spans="1:18" ht="12.7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</row>
    <row r="809" spans="1:18" ht="12.7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</row>
    <row r="810" spans="1:18" ht="12.7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</row>
    <row r="811" spans="1:18" ht="12.7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</row>
    <row r="812" spans="1:18" ht="12.7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</row>
    <row r="813" spans="1:18" ht="12.7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</row>
    <row r="814" spans="1:18" ht="12.7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</row>
    <row r="815" spans="1:18" ht="12.7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</row>
    <row r="816" spans="1:18" ht="12.7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</row>
    <row r="817" spans="1:18" ht="12.7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</row>
    <row r="818" spans="1:18" ht="12.7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</row>
    <row r="819" spans="1:18" ht="12.7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</row>
    <row r="820" spans="1:18" ht="12.7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</row>
    <row r="821" spans="1:18" ht="12.7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</row>
    <row r="822" spans="1:18" ht="12.7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</row>
    <row r="823" spans="1:18" ht="12.7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</row>
    <row r="824" spans="1:18" ht="12.7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</row>
    <row r="825" spans="1:18" ht="12.7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</row>
    <row r="826" spans="1:18" ht="12.7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</row>
    <row r="827" spans="1:18" ht="12.7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</row>
    <row r="828" spans="1:18" ht="12.7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</row>
    <row r="829" spans="1:18" ht="12.7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</row>
    <row r="830" spans="1:18" ht="12.7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</row>
    <row r="831" spans="1:18" ht="12.7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</row>
    <row r="832" spans="1:18" ht="12.7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</row>
    <row r="833" spans="1:18" ht="12.7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</row>
    <row r="834" spans="1:18" ht="12.7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</row>
    <row r="835" spans="1:18" ht="12.7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</row>
    <row r="836" spans="1:18" ht="12.7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</row>
    <row r="837" spans="1:18" ht="12.7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</row>
    <row r="838" spans="1:18" ht="12.7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</row>
    <row r="839" spans="1:18" ht="12.7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</row>
    <row r="840" spans="1:18" ht="12.7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</row>
    <row r="841" spans="1:18" ht="12.7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</row>
    <row r="842" spans="1:18" ht="12.7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</row>
    <row r="843" spans="1:18" ht="12.7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</row>
    <row r="844" spans="1:18" ht="12.7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</row>
    <row r="845" spans="1:18" ht="12.7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</row>
    <row r="846" spans="1:18" ht="12.7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</row>
    <row r="847" spans="1:18" ht="12.7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</row>
    <row r="848" spans="1:18" ht="12.7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</row>
    <row r="849" spans="1:18" ht="12.7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</row>
    <row r="850" spans="1:18" ht="12.7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</row>
    <row r="851" spans="1:18" ht="12.7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</row>
    <row r="852" spans="1:18" ht="12.7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</row>
    <row r="853" spans="1:18" ht="12.7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</row>
    <row r="854" spans="1:18" ht="12.7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</row>
    <row r="855" spans="1:18" ht="12.7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</row>
    <row r="856" spans="1:18" ht="12.7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</row>
    <row r="857" spans="1:18" ht="12.7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</row>
    <row r="858" spans="1:18" ht="12.7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</row>
    <row r="859" spans="1:18" ht="12.7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</row>
    <row r="860" spans="1:18" ht="12.7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</row>
    <row r="861" spans="1:18" ht="12.7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</row>
    <row r="862" spans="1:18" ht="12.7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</row>
    <row r="863" spans="1:18" ht="12.7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</row>
    <row r="864" spans="1:18" ht="12.7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</row>
    <row r="865" spans="1:18" ht="12.7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</row>
    <row r="866" spans="1:18" ht="12.7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</row>
    <row r="867" spans="1:18" ht="12.7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</row>
    <row r="868" spans="1:18" ht="12.7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</row>
    <row r="869" spans="1:18" ht="12.7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</row>
    <row r="870" spans="1:18" ht="12.7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</row>
    <row r="871" spans="1:18" ht="12.7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</row>
    <row r="872" spans="1:18" ht="12.7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</row>
    <row r="873" spans="1:18" ht="12.7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</row>
    <row r="874" spans="1:18" ht="12.7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</row>
    <row r="875" spans="1:18" ht="12.7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</row>
    <row r="876" spans="1:18" ht="12.7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</row>
    <row r="877" spans="1:18" ht="12.7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</row>
    <row r="878" spans="1:18" ht="12.7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</row>
    <row r="879" spans="1:18" ht="12.7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</row>
    <row r="880" spans="1:18" ht="12.7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</row>
    <row r="881" spans="1:18" ht="12.7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</row>
    <row r="882" spans="1:18" ht="12.7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</row>
    <row r="883" spans="1:18" ht="12.7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</row>
    <row r="884" spans="1:18" ht="12.7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</row>
    <row r="885" spans="1:18" ht="12.7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</row>
    <row r="886" spans="1:18" ht="12.7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</row>
    <row r="887" spans="1:18" ht="12.7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</row>
    <row r="888" spans="1:18" ht="12.7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</row>
    <row r="889" spans="1:18" ht="12.7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</row>
    <row r="890" spans="1:18" ht="12.7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</row>
    <row r="891" spans="1:18" ht="12.7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</row>
    <row r="892" spans="1:18" ht="12.7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</row>
    <row r="893" spans="1:18" ht="12.7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</row>
    <row r="894" spans="1:18" ht="12.7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</row>
    <row r="895" spans="1:18" ht="12.7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</row>
    <row r="896" spans="1:18" ht="12.7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</row>
    <row r="897" spans="1:18" ht="12.7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</row>
    <row r="898" spans="1:18" ht="12.7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</row>
    <row r="899" spans="1:18" ht="12.7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</row>
    <row r="900" spans="1:18" ht="12.7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</row>
    <row r="901" spans="1:18" ht="12.7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</row>
    <row r="902" spans="1:18" ht="12.7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</row>
    <row r="903" spans="1:18" ht="12.7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</row>
    <row r="904" spans="1:18" ht="12.7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</row>
    <row r="905" spans="1:18" ht="12.7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</row>
    <row r="906" spans="1:18" ht="12.7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</row>
    <row r="907" spans="1:18" ht="12.7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</row>
    <row r="908" spans="1:18" ht="12.7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</row>
    <row r="909" spans="1:18" ht="12.7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</row>
    <row r="910" spans="1:18" ht="12.7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</row>
    <row r="911" spans="1:18" ht="12.7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</row>
    <row r="912" spans="1:18" ht="12.7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</row>
    <row r="913" spans="1:18" ht="12.7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</row>
    <row r="914" spans="1:18" ht="12.7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</row>
    <row r="915" spans="1:18" ht="12.7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</row>
    <row r="916" spans="1:18" ht="12.7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</row>
    <row r="917" spans="1:18" ht="12.7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</row>
    <row r="918" spans="1:18" ht="12.7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</row>
    <row r="919" spans="1:18" ht="12.7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</row>
    <row r="920" spans="1:18" ht="12.7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</row>
    <row r="921" spans="1:18" ht="12.7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</row>
    <row r="922" spans="1:18" ht="12.7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</row>
    <row r="923" spans="1:18" ht="12.7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</row>
    <row r="924" spans="1:18" ht="12.7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</row>
    <row r="925" spans="1:18" ht="12.7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</row>
    <row r="926" spans="1:18" ht="12.7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</row>
    <row r="927" spans="1:18" ht="12.7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</row>
    <row r="928" spans="1:18" ht="12.7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</row>
    <row r="929" spans="1:18" ht="12.7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</row>
    <row r="930" spans="1:18" ht="12.7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</row>
    <row r="931" spans="1:18" ht="12.7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</row>
    <row r="932" spans="1:18" ht="12.7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</row>
    <row r="933" spans="1:18" ht="12.7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</row>
    <row r="934" spans="1:18" ht="12.7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</row>
    <row r="935" spans="1:18" ht="12.7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</row>
    <row r="936" spans="1:18" ht="12.7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</row>
    <row r="937" spans="1:18" ht="12.7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</row>
    <row r="938" spans="1:18" ht="12.7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</row>
    <row r="939" spans="1:18" ht="12.7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</row>
    <row r="940" spans="1:18" ht="12.7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</row>
    <row r="941" spans="1:18" ht="12.7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</row>
    <row r="942" spans="1:18" ht="12.7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</row>
    <row r="943" spans="1:18" ht="12.7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</row>
    <row r="944" spans="1:18" ht="12.7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</row>
    <row r="945" spans="1:18" ht="12.7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</row>
    <row r="946" spans="1:18" ht="12.7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</row>
    <row r="947" spans="1:18" ht="12.7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</row>
    <row r="948" spans="1:18" ht="12.7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</row>
    <row r="949" spans="1:18" ht="12.7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</row>
    <row r="950" spans="1:18" ht="12.7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</row>
    <row r="951" spans="1:18" ht="12.7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</row>
    <row r="952" spans="1:18" ht="12.7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</row>
    <row r="953" spans="1:18" ht="12.7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</row>
    <row r="954" spans="1:18" ht="12.7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</row>
    <row r="955" spans="1:18" ht="12.7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</row>
    <row r="956" spans="1:18" ht="12.7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</row>
    <row r="957" spans="1:18" ht="12.7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</row>
    <row r="958" spans="1:18" ht="12.7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</row>
    <row r="959" spans="1:18" ht="12.7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</row>
    <row r="960" spans="1:18" ht="12.7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</row>
    <row r="961" spans="1:18" ht="12.7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</row>
    <row r="962" spans="1:18" ht="12.7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</row>
    <row r="963" spans="1:18" ht="12.7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</row>
    <row r="964" spans="1:18" ht="12.7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</row>
    <row r="965" spans="1:18" ht="12.7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</row>
    <row r="966" spans="1:18" ht="12.7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</row>
    <row r="967" spans="1:18" ht="12.7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</row>
    <row r="968" spans="1:18" ht="12.7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</row>
    <row r="969" spans="1:18" ht="12.7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</row>
    <row r="970" spans="1:18" ht="12.7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</row>
    <row r="971" spans="1:18" ht="12.7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</row>
    <row r="972" spans="1:18" ht="12.7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</row>
    <row r="973" spans="1:18" ht="12.7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</row>
    <row r="974" spans="1:18" ht="12.7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</row>
    <row r="975" spans="1:18" ht="12.7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</row>
    <row r="976" spans="1:18" ht="12.7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</row>
    <row r="977" spans="1:18" ht="12.7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</row>
    <row r="978" spans="1:18" ht="12.7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</row>
    <row r="979" spans="1:18" ht="12.7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</row>
    <row r="980" spans="1:18" ht="12.7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</row>
    <row r="981" spans="1:18" ht="12.7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</row>
    <row r="982" spans="1:18" ht="12.7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</row>
    <row r="983" spans="1:18" ht="12.7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</row>
    <row r="984" spans="1:18" ht="12.7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</row>
    <row r="985" spans="1:18" ht="12.7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</row>
    <row r="986" spans="1:18" ht="12.7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</row>
    <row r="987" spans="1:18" ht="12.7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</row>
    <row r="988" spans="1:18" ht="12.7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</row>
    <row r="989" spans="1:18" ht="12.7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</row>
    <row r="990" spans="1:18" ht="12.7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</row>
    <row r="991" spans="1:18" ht="12.7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</row>
    <row r="992" spans="1:18" ht="12.7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</row>
    <row r="993" spans="1:18" ht="12.7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</row>
    <row r="994" spans="1:18" ht="12.7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</row>
    <row r="995" spans="1:18" ht="12.7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</row>
    <row r="996" spans="1:18" ht="12.7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</row>
    <row r="997" spans="1:18" ht="12.7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</row>
    <row r="998" spans="1:18" ht="12.7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</row>
    <row r="999" spans="1:18" ht="12.7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</row>
    <row r="1000" spans="1:18" ht="12.7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</row>
    <row r="1001" spans="1:18" ht="12.7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</row>
    <row r="1002" spans="1:18" ht="12.7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</row>
    <row r="1003" spans="1:18" ht="12.7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</row>
    <row r="1004" spans="1:18" ht="12.7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</row>
    <row r="1005" spans="1:18" ht="12.7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</row>
    <row r="1006" spans="1:18" ht="12.7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</row>
    <row r="1007" spans="1:18" ht="12.7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</row>
    <row r="1008" spans="1:18" ht="12.7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</row>
    <row r="1009" spans="1:18" ht="12.7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</row>
    <row r="1010" spans="1:18" ht="12.7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</row>
    <row r="1011" spans="1:18" ht="12.7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</row>
    <row r="1012" spans="1:18" ht="12.7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</row>
    <row r="1013" spans="1:18" ht="12.7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</row>
    <row r="1014" spans="1:18" ht="12.7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</row>
    <row r="1015" spans="1:18" ht="12.7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</row>
    <row r="1016" spans="1:18" ht="12.7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</row>
    <row r="1017" spans="1:18" ht="12.7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</row>
    <row r="1018" spans="1:18" ht="12.7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</row>
    <row r="1019" spans="1:18" ht="12.7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</row>
    <row r="1020" spans="1:18" ht="12.7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</row>
    <row r="1021" spans="1:18" ht="12.7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</row>
    <row r="1022" spans="1:18" ht="12.7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</row>
    <row r="1023" spans="1:18" ht="12.7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</row>
    <row r="1024" spans="1:18" ht="12.7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</row>
    <row r="1025" spans="1:18" ht="12.7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</row>
    <row r="1026" spans="1:18" ht="12.7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</row>
    <row r="1027" spans="1:18" ht="12.7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</row>
    <row r="1028" spans="1:18" ht="12.7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</row>
    <row r="1029" spans="1:18" ht="12.7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</row>
    <row r="1030" spans="1:18" ht="12.7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</row>
    <row r="1031" spans="1:18" ht="12.7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</row>
    <row r="1032" spans="1:18" ht="12.7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</row>
    <row r="1033" spans="1:18" ht="12.7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</row>
    <row r="1034" spans="1:18" ht="12.7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</row>
    <row r="1035" spans="1:18" ht="12.7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</row>
    <row r="1036" spans="1:18" ht="12.7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</row>
    <row r="1037" spans="1:18" ht="12.7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</row>
    <row r="1038" spans="1:18" ht="12.7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</row>
    <row r="1039" spans="1:18" ht="12.7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</row>
    <row r="1040" spans="1:18" ht="12.7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</row>
    <row r="1041" spans="1:18" ht="12.7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</row>
    <row r="1042" spans="1:18" ht="12.7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</row>
    <row r="1043" spans="1:18" ht="12.7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</row>
    <row r="1044" spans="1:18" ht="12.7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</row>
    <row r="1045" spans="1:18" ht="12.7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</row>
    <row r="1046" spans="1:18" ht="12.7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</row>
    <row r="1047" spans="1:18" ht="12.7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</row>
    <row r="1048" spans="1:18" ht="12.7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</row>
    <row r="1049" spans="1:18" ht="12.7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</row>
    <row r="1050" spans="1:18" ht="12.7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</row>
    <row r="1051" spans="1:18" ht="12.7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</row>
    <row r="1052" spans="1:18" ht="12.7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</row>
    <row r="1053" spans="1:18" ht="12.7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</row>
    <row r="1054" spans="1:18" ht="12.7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</row>
    <row r="1055" spans="1:18" ht="12.7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</row>
    <row r="1056" spans="1:18" ht="12.7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</row>
    <row r="1057" spans="1:18" ht="12.7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</row>
    <row r="1058" spans="1:18" ht="12.7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</row>
    <row r="1059" spans="1:18" ht="12.7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</row>
    <row r="1060" spans="1:18" ht="12.7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</row>
    <row r="1061" spans="1:18" ht="12.7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</row>
    <row r="1062" spans="1:18" ht="12.7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</row>
    <row r="1063" spans="1:18" ht="12.7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</row>
    <row r="1064" spans="1:18" ht="12.7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</row>
    <row r="1065" spans="1:18" ht="12.7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</row>
    <row r="1066" spans="1:18" ht="12.7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</row>
    <row r="1067" spans="1:18" ht="12.7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</row>
    <row r="1068" spans="1:18" ht="12.7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</row>
    <row r="1069" spans="1:18" ht="12.7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</row>
    <row r="1070" spans="1:18" ht="12.7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</row>
    <row r="1071" spans="1:18" ht="12.7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</row>
    <row r="1072" spans="1:18" ht="12.75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</row>
    <row r="1073" spans="1:18" ht="12.75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</row>
    <row r="1074" spans="1:18" ht="12.75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</row>
    <row r="1075" spans="1:18" ht="12.75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</row>
    <row r="1076" spans="1:18" ht="12.7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</row>
    <row r="1077" spans="1:18" ht="12.75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</row>
    <row r="1078" spans="1:18" ht="12.75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</row>
    <row r="1079" spans="1:18" ht="12.75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</row>
    <row r="1080" spans="1:18" ht="12.7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</row>
    <row r="1081" spans="1:18" ht="12.75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</row>
    <row r="1082" spans="1:18" ht="12.75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</row>
    <row r="1083" spans="1:18" ht="12.75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</row>
    <row r="1084" spans="1:18" ht="12.75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</row>
    <row r="1085" spans="1:18" ht="12.7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</row>
    <row r="1086" spans="1:18" ht="12.75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</row>
    <row r="1087" spans="1:18" ht="12.75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</row>
    <row r="1088" spans="1:18" ht="12.75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</row>
    <row r="1089" spans="1:18" ht="12.75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</row>
    <row r="1090" spans="1:18" ht="12.7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</row>
    <row r="1091" spans="1:18" ht="12.75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</row>
    <row r="1092" spans="1:18" ht="12.75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</row>
    <row r="1093" spans="1:18" ht="12.75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</row>
    <row r="1094" spans="1:18" ht="12.75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</row>
    <row r="1095" spans="1:18" ht="12.75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</row>
    <row r="1096" spans="1:18" ht="12.75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</row>
    <row r="1097" spans="1:18" ht="12.75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</row>
    <row r="1098" spans="1:18" ht="12.7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</row>
    <row r="1099" spans="1:18" ht="12.75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</row>
    <row r="1100" spans="1:18" ht="12.75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</row>
    <row r="1101" spans="1:18" ht="12.7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</row>
    <row r="1102" spans="1:18" ht="12.75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</row>
    <row r="1103" spans="1:18" ht="12.75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</row>
    <row r="1104" spans="1:18" ht="12.75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</row>
    <row r="1105" spans="1:18" ht="12.75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</row>
    <row r="1106" spans="1:18" ht="12.7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</row>
    <row r="1107" spans="1:18" ht="12.75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</row>
    <row r="1108" spans="1:18" ht="12.75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</row>
    <row r="1109" spans="1:18" ht="12.75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</row>
    <row r="1110" spans="1:18" ht="12.75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</row>
    <row r="1111" spans="1:18" ht="12.7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</row>
    <row r="1112" spans="1:18" ht="12.75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</row>
    <row r="1113" spans="1:18" ht="12.75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</row>
    <row r="1114" spans="1:18" ht="12.75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</row>
    <row r="1115" spans="1:18" ht="12.75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</row>
    <row r="1116" spans="1:18" ht="12.75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</row>
    <row r="1117" spans="1:18" ht="12.75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</row>
    <row r="1118" spans="1:18" ht="12.75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</row>
    <row r="1119" spans="1:18" ht="12.75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</row>
    <row r="1120" spans="1:18" ht="12.75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</row>
    <row r="1121" spans="1:18" ht="12.75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</row>
    <row r="1122" spans="1:18" ht="12.7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</row>
    <row r="1123" spans="1:18" ht="12.75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</row>
    <row r="1124" spans="1:18" ht="12.75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</row>
    <row r="1125" spans="1:18" ht="12.75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</row>
    <row r="1126" spans="1:18" ht="12.7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</row>
    <row r="1127" spans="1:18" ht="12.7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</row>
    <row r="1128" spans="1:18" ht="12.75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</row>
    <row r="1129" spans="1:18" ht="12.75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</row>
    <row r="1130" spans="1:18" ht="12.75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</row>
    <row r="1131" spans="1:18" ht="12.75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</row>
    <row r="1132" spans="1:18" ht="12.7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</row>
    <row r="1133" spans="1:18" ht="12.75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</row>
    <row r="1134" spans="1:18" ht="12.75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</row>
    <row r="1135" spans="1:18" ht="12.75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</row>
    <row r="1136" spans="1:18" ht="12.75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</row>
    <row r="1137" spans="1:18" ht="12.75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</row>
    <row r="1138" spans="1:18" ht="12.75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</row>
    <row r="1139" spans="1:18" ht="12.75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</row>
    <row r="1140" spans="1:18" ht="12.75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</row>
    <row r="1141" spans="1:18" ht="12.7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</row>
    <row r="1142" spans="1:18" ht="12.7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</row>
    <row r="1143" spans="1:18" ht="12.7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</row>
    <row r="1144" spans="1:18" ht="12.75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</row>
    <row r="1145" spans="1:18" ht="12.75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</row>
    <row r="1146" spans="1:18" ht="12.75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</row>
    <row r="1147" spans="1:18" ht="12.75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</row>
    <row r="1148" spans="1:18" ht="12.7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</row>
    <row r="1149" spans="1:18" ht="12.75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</row>
    <row r="1150" spans="1:18" ht="12.75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</row>
    <row r="1151" spans="1:18" ht="12.75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</row>
    <row r="1152" spans="1:18" ht="12.75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</row>
    <row r="1153" spans="1:18" ht="12.7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</row>
    <row r="1154" spans="1:18" ht="12.7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</row>
    <row r="1155" spans="1:18" ht="12.75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</row>
    <row r="1156" spans="1:18" ht="12.75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</row>
    <row r="1157" spans="1:18" ht="12.75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</row>
    <row r="1158" spans="1:18" ht="12.75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</row>
    <row r="1159" spans="1:18" ht="12.75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</row>
    <row r="1160" spans="1:18" ht="12.75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</row>
    <row r="1161" spans="1:18" ht="12.75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</row>
    <row r="1162" spans="1:18" ht="12.75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</row>
    <row r="1163" spans="1:18" ht="12.75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</row>
    <row r="1164" spans="1:18" ht="12.7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</row>
    <row r="1165" spans="1:18" ht="12.75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</row>
    <row r="1166" spans="1:18" ht="12.75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</row>
    <row r="1167" spans="1:18" ht="12.75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</row>
    <row r="1168" spans="1:18" ht="12.75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</row>
    <row r="1169" spans="1:18" ht="12.7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</row>
    <row r="1170" spans="1:18" ht="12.75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</row>
    <row r="1171" spans="1:18" ht="12.75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</row>
    <row r="1172" spans="1:18" ht="12.75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</row>
    <row r="1173" spans="1:18" ht="12.75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</row>
    <row r="1174" spans="1:18" ht="12.7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</row>
    <row r="1175" spans="1:18" ht="12.75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</row>
    <row r="1176" spans="1:18" ht="12.7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</row>
    <row r="1177" spans="1:18" ht="12.75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</row>
    <row r="1178" spans="1:18" ht="12.75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</row>
    <row r="1179" spans="1:18" ht="12.75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</row>
    <row r="1180" spans="1:18" ht="12.75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</row>
    <row r="1181" spans="1:18" ht="12.7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</row>
    <row r="1182" spans="1:18" ht="12.75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</row>
    <row r="1183" spans="1:18" ht="12.75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</row>
    <row r="1184" spans="1:18" ht="12.75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</row>
    <row r="1185" spans="1:18" ht="12.7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</row>
    <row r="1186" spans="1:18" ht="12.75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</row>
    <row r="1187" spans="1:18" ht="12.75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</row>
    <row r="1188" spans="1:18" ht="12.75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</row>
    <row r="1189" spans="1:18" ht="12.75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</row>
    <row r="1190" spans="1:18" ht="12.7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</row>
    <row r="1191" spans="1:18" ht="12.75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</row>
    <row r="1192" spans="1:18" ht="12.75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</row>
    <row r="1193" spans="1:18" ht="12.75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</row>
    <row r="1194" spans="1:18" ht="12.75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</row>
    <row r="1195" spans="1:18" ht="12.7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</row>
    <row r="1196" spans="1:18" ht="12.75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</row>
    <row r="1197" spans="1:18" ht="12.75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</row>
    <row r="1198" spans="1:18" ht="12.75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</row>
    <row r="1199" spans="1:18" ht="12.75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</row>
    <row r="1200" spans="1:18" ht="12.75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</row>
    <row r="1201" spans="1:18" ht="12.75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</row>
    <row r="1202" spans="1:18" ht="12.75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</row>
    <row r="1203" spans="1:18" ht="12.75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</row>
    <row r="1204" spans="1:18" ht="12.75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</row>
    <row r="1205" spans="1:18" ht="12.75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</row>
    <row r="1206" spans="1:18" ht="12.7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</row>
    <row r="1207" spans="1:18" ht="12.75">
      <c r="A1207" s="1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</row>
    <row r="1208" spans="1:18" ht="12.75">
      <c r="A1208" s="107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</row>
    <row r="1209" spans="1:18" ht="12.75">
      <c r="A1209" s="107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</row>
    <row r="1210" spans="1:18" ht="12.75">
      <c r="A1210" s="107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</row>
    <row r="1211" spans="1:18" ht="12.75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</row>
    <row r="1212" spans="1:18" ht="12.75">
      <c r="A1212" s="107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</row>
    <row r="1213" spans="1:18" ht="12.75">
      <c r="A1213" s="107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</row>
    <row r="1214" spans="1:18" ht="12.75">
      <c r="A1214" s="107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</row>
    <row r="1215" spans="1:18" ht="12.75">
      <c r="A1215" s="107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</row>
    <row r="1216" spans="1:18" ht="12.75">
      <c r="A1216" s="107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</row>
    <row r="1217" spans="1:18" ht="12.75">
      <c r="A1217" s="10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</row>
    <row r="1218" spans="1:18" ht="12.75">
      <c r="A1218" s="107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</row>
    <row r="1219" spans="1:18" ht="12.75">
      <c r="A1219" s="107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</row>
    <row r="1220" spans="1:18" ht="12.75">
      <c r="A1220" s="107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</row>
    <row r="1221" spans="1:18" ht="12.75">
      <c r="A1221" s="107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</row>
    <row r="1222" spans="1:18" ht="12.75">
      <c r="A1222" s="107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</row>
    <row r="1223" spans="1:18" ht="12.75">
      <c r="A1223" s="107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</row>
    <row r="1224" spans="1:18" ht="12.75">
      <c r="A1224" s="107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</row>
    <row r="1225" spans="1:18" ht="12.75">
      <c r="A1225" s="107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</row>
    <row r="1226" spans="1:18" ht="12.75">
      <c r="A1226" s="107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</row>
    <row r="1227" spans="1:18" ht="12.75">
      <c r="A1227" s="10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</row>
    <row r="1228" spans="1:18" ht="12.75">
      <c r="A1228" s="107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</row>
    <row r="1229" spans="1:18" ht="12.75">
      <c r="A1229" s="107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</row>
    <row r="1230" spans="1:18" ht="12.75">
      <c r="A1230" s="107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</row>
    <row r="1231" spans="1:18" ht="12.75">
      <c r="A1231" s="107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</row>
    <row r="1232" spans="1:18" ht="12.75">
      <c r="A1232" s="107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</row>
    <row r="1233" spans="1:18" ht="12.75">
      <c r="A1233" s="107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</row>
    <row r="1234" spans="1:18" ht="12.75">
      <c r="A1234" s="107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</row>
    <row r="1235" spans="1:18" ht="12.75">
      <c r="A1235" s="107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</row>
    <row r="1236" spans="1:18" ht="12.75">
      <c r="A1236" s="107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</row>
    <row r="1237" spans="1:18" ht="12.75">
      <c r="A1237" s="10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</row>
    <row r="1238" spans="1:18" ht="12.75">
      <c r="A1238" s="107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</row>
    <row r="1239" spans="1:18" ht="12.75">
      <c r="A1239" s="107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</row>
    <row r="1240" spans="1:18" ht="12.75">
      <c r="A1240" s="107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</row>
    <row r="1241" spans="1:18" ht="12.75">
      <c r="A1241" s="107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</row>
    <row r="1242" spans="1:18" ht="12.75">
      <c r="A1242" s="107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</row>
    <row r="1243" spans="1:18" ht="12.75">
      <c r="A1243" s="107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</row>
    <row r="1244" spans="1:18" ht="12.75">
      <c r="A1244" s="107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</row>
    <row r="1245" spans="1:18" ht="12.75">
      <c r="A1245" s="107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</row>
    <row r="1246" spans="1:18" ht="12.75">
      <c r="A1246" s="107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</row>
    <row r="1247" spans="1:18" ht="12.75">
      <c r="A1247" s="10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</row>
    <row r="1248" spans="1:18" ht="12.75">
      <c r="A1248" s="107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</row>
    <row r="1249" spans="1:18" ht="12.75">
      <c r="A1249" s="107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</row>
    <row r="1250" spans="1:18" ht="12.75">
      <c r="A1250" s="107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</row>
    <row r="1251" spans="1:18" ht="12.75">
      <c r="A1251" s="107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</row>
    <row r="1252" spans="1:18" ht="12.75">
      <c r="A1252" s="107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</row>
    <row r="1253" spans="1:18" ht="12.75">
      <c r="A1253" s="107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</row>
    <row r="1254" spans="1:18" ht="12.75">
      <c r="A1254" s="107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</row>
    <row r="1255" spans="1:18" ht="12.75">
      <c r="A1255" s="107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</row>
    <row r="1256" spans="1:18" ht="12.75">
      <c r="A1256" s="107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</row>
    <row r="1257" spans="1:18" ht="12.75">
      <c r="A1257" s="10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</row>
    <row r="1258" spans="1:18" ht="12.75">
      <c r="A1258" s="107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</row>
    <row r="1259" spans="1:18" ht="12.75">
      <c r="A1259" s="107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</row>
    <row r="1260" spans="1:18" ht="12.75">
      <c r="A1260" s="107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</row>
    <row r="1261" spans="1:18" ht="12.75">
      <c r="A1261" s="107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</row>
    <row r="1262" spans="1:18" ht="12.75">
      <c r="A1262" s="107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</row>
    <row r="1263" spans="1:18" ht="12.75">
      <c r="A1263" s="107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</row>
    <row r="1264" spans="1:18" ht="12.75">
      <c r="A1264" s="107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</row>
    <row r="1265" spans="1:18" ht="12.75">
      <c r="A1265" s="107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</row>
    <row r="1266" spans="1:18" ht="12.75">
      <c r="A1266" s="107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</row>
    <row r="1267" spans="1:18" ht="12.75">
      <c r="A1267" s="10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</row>
    <row r="1268" spans="1:18" ht="12.75">
      <c r="A1268" s="107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</row>
    <row r="1269" spans="1:18" ht="12.75">
      <c r="A1269" s="107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</row>
    <row r="1270" spans="1:18" ht="12.75">
      <c r="A1270" s="107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</row>
    <row r="1271" spans="1:18" ht="12.75">
      <c r="A1271" s="107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</row>
    <row r="1272" spans="1:18" ht="12.75">
      <c r="A1272" s="107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</row>
    <row r="1273" spans="1:18" ht="12.75">
      <c r="A1273" s="107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</row>
    <row r="1274" spans="1:18" ht="12.75">
      <c r="A1274" s="107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</row>
    <row r="1275" spans="1:18" ht="12.75">
      <c r="A1275" s="107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</row>
    <row r="1276" spans="1:18" ht="12.75">
      <c r="A1276" s="107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</row>
    <row r="1277" spans="1:18" ht="12.75">
      <c r="A1277" s="10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</row>
    <row r="1278" spans="1:18" ht="12.75">
      <c r="A1278" s="107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</row>
    <row r="1279" spans="1:18" ht="12.75">
      <c r="A1279" s="107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</row>
    <row r="1280" spans="1:18" ht="12.75">
      <c r="A1280" s="107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</row>
    <row r="1281" spans="1:18" ht="12.75">
      <c r="A1281" s="107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</row>
    <row r="1282" spans="1:18" ht="12.75">
      <c r="A1282" s="107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</row>
    <row r="1283" spans="1:18" ht="12.75">
      <c r="A1283" s="107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</row>
    <row r="1284" spans="1:18" ht="12.75">
      <c r="A1284" s="107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</row>
    <row r="1285" spans="1:18" ht="12.75">
      <c r="A1285" s="107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</row>
    <row r="1286" spans="1:18" ht="12.75">
      <c r="A1286" s="107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</row>
    <row r="1287" spans="1:18" ht="12.75">
      <c r="A1287" s="10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</row>
    <row r="1288" spans="1:18" ht="12.75">
      <c r="A1288" s="107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</row>
    <row r="1289" spans="1:18" ht="12.75">
      <c r="A1289" s="107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</row>
    <row r="1290" spans="1:18" ht="12.75">
      <c r="A1290" s="107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</row>
    <row r="1291" spans="1:18" ht="12.75">
      <c r="A1291" s="107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</row>
    <row r="1292" spans="1:18" ht="12.75">
      <c r="A1292" s="107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</row>
    <row r="1293" spans="1:18" ht="12.75">
      <c r="A1293" s="107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</row>
    <row r="1294" spans="1:18" ht="12.75">
      <c r="A1294" s="107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</row>
    <row r="1295" spans="1:18" ht="12.75">
      <c r="A1295" s="107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</row>
    <row r="1296" spans="1:18" ht="12.75">
      <c r="A1296" s="107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</row>
    <row r="1297" spans="1:18" ht="12.75">
      <c r="A1297" s="10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</row>
    <row r="1298" spans="1:18" ht="12.75">
      <c r="A1298" s="107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</row>
    <row r="1299" spans="1:18" ht="12.75">
      <c r="A1299" s="107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</row>
    <row r="1300" spans="1:18" ht="12.75">
      <c r="A1300" s="107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</row>
    <row r="1301" spans="1:18" ht="12.75">
      <c r="A1301" s="107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</row>
    <row r="1302" spans="1:18" ht="12.75">
      <c r="A1302" s="107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</row>
    <row r="1303" spans="1:18" ht="12.75">
      <c r="A1303" s="107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</row>
    <row r="1304" spans="1:18" ht="12.75">
      <c r="A1304" s="107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</row>
    <row r="1305" spans="1:18" ht="12.75">
      <c r="A1305" s="107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</row>
    <row r="1306" spans="1:18" ht="12.75">
      <c r="A1306" s="107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</row>
    <row r="1307" spans="1:18" ht="12.75">
      <c r="A1307" s="1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</row>
    <row r="1308" spans="1:18" ht="12.75">
      <c r="A1308" s="107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</row>
    <row r="1309" spans="1:18" ht="12.75">
      <c r="A1309" s="107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</row>
    <row r="1310" spans="1:18" ht="12.75">
      <c r="A1310" s="107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</row>
    <row r="1311" spans="1:18" ht="12.75">
      <c r="A1311" s="107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</row>
    <row r="1312" spans="1:18" ht="12.75">
      <c r="A1312" s="107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</row>
    <row r="1313" spans="1:18" ht="12.75">
      <c r="A1313" s="107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</row>
    <row r="1314" spans="1:18" ht="12.75">
      <c r="A1314" s="107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</row>
    <row r="1315" spans="1:18" ht="12.75">
      <c r="A1315" s="107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</row>
    <row r="1316" spans="1:18" ht="12.75">
      <c r="A1316" s="107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</row>
    <row r="1317" spans="1:18" ht="12.75">
      <c r="A1317" s="10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</row>
    <row r="1318" spans="1:18" ht="12.75">
      <c r="A1318" s="107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</row>
    <row r="1319" spans="1:18" ht="12.75">
      <c r="A1319" s="107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</row>
    <row r="1320" spans="1:18" ht="12.75">
      <c r="A1320" s="107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</row>
    <row r="1321" spans="1:18" ht="12.75">
      <c r="A1321" s="107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</row>
    <row r="1322" spans="1:18" ht="12.75">
      <c r="A1322" s="107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</row>
    <row r="1323" spans="1:18" ht="12.75">
      <c r="A1323" s="107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</row>
    <row r="1324" spans="1:18" ht="12.75">
      <c r="A1324" s="107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</row>
    <row r="1325" spans="1:18" ht="12.75">
      <c r="A1325" s="107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</row>
    <row r="1326" spans="1:18" ht="12.75">
      <c r="A1326" s="107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</row>
    <row r="1327" spans="1:18" ht="12.75">
      <c r="A1327" s="10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</row>
    <row r="1328" spans="1:18" ht="12.75">
      <c r="A1328" s="107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</row>
    <row r="1329" spans="1:18" ht="12.75">
      <c r="A1329" s="107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</row>
    <row r="1330" spans="1:18" ht="12.75">
      <c r="A1330" s="107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</row>
    <row r="1331" spans="1:18" ht="12.75">
      <c r="A1331" s="107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</row>
    <row r="1332" spans="1:18" ht="12.75">
      <c r="A1332" s="107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</row>
    <row r="1333" spans="1:18" ht="12.75">
      <c r="A1333" s="107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</row>
    <row r="1334" spans="1:18" ht="12.75">
      <c r="A1334" s="107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</row>
    <row r="1335" spans="1:18" ht="12.75">
      <c r="A1335" s="107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</row>
    <row r="1336" spans="1:18" ht="12.75">
      <c r="A1336" s="107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</row>
    <row r="1337" spans="1:18" ht="12.75">
      <c r="A1337" s="10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</row>
    <row r="1338" spans="1:18" ht="12.75">
      <c r="A1338" s="107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</row>
    <row r="1339" spans="1:18" ht="12.75">
      <c r="A1339" s="107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</row>
    <row r="1340" spans="1:18" ht="12.75">
      <c r="A1340" s="107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</row>
    <row r="1341" spans="1:18" ht="12.75">
      <c r="A1341" s="107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</row>
    <row r="1342" spans="1:18" ht="12.75">
      <c r="A1342" s="107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</row>
    <row r="1343" spans="1:18" ht="12.75">
      <c r="A1343" s="107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</row>
    <row r="1344" spans="1:18" ht="12.75">
      <c r="A1344" s="107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</row>
    <row r="1345" spans="1:18" ht="12.75">
      <c r="A1345" s="107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</row>
    <row r="1346" spans="1:18" ht="12.75">
      <c r="A1346" s="107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</row>
    <row r="1347" spans="1:18" ht="12.75">
      <c r="A1347" s="10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</row>
    <row r="1348" spans="1:18" ht="12.75">
      <c r="A1348" s="107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</row>
    <row r="1349" spans="1:18" ht="12.75">
      <c r="A1349" s="107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</row>
    <row r="1350" spans="1:18" ht="12.75">
      <c r="A1350" s="107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</row>
    <row r="1351" spans="1:18" ht="12.75">
      <c r="A1351" s="107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</row>
    <row r="1352" spans="1:18" ht="12.75">
      <c r="A1352" s="107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</row>
    <row r="1353" spans="1:18" ht="12.75">
      <c r="A1353" s="107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</row>
    <row r="1354" spans="1:18" ht="12.75">
      <c r="A1354" s="107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</row>
    <row r="1355" spans="1:18" ht="12.75">
      <c r="A1355" s="107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</row>
    <row r="1356" spans="1:18" ht="12.75">
      <c r="A1356" s="107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</row>
    <row r="1357" spans="1:18" ht="12.75">
      <c r="A1357" s="10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</row>
    <row r="1358" spans="1:18" ht="12.75">
      <c r="A1358" s="107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</row>
    <row r="1359" spans="1:18" ht="12.75">
      <c r="A1359" s="107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</row>
    <row r="1360" spans="1:18" ht="12.75">
      <c r="A1360" s="107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</row>
    <row r="1361" spans="1:18" ht="12.75">
      <c r="A1361" s="107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</row>
    <row r="1362" spans="1:18" ht="12.75">
      <c r="A1362" s="107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</row>
    <row r="1363" spans="1:18" ht="12.75">
      <c r="A1363" s="107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</row>
    <row r="1364" spans="1:18" ht="12.75">
      <c r="A1364" s="107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</row>
    <row r="1365" spans="1:18" ht="12.75">
      <c r="A1365" s="107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</row>
    <row r="1366" spans="1:18" ht="12.75">
      <c r="A1366" s="107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</row>
    <row r="1367" spans="1:18" ht="12.75">
      <c r="A1367" s="10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</row>
    <row r="1368" spans="1:18" ht="12.75">
      <c r="A1368" s="107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</row>
    <row r="1369" spans="1:18" ht="12.75">
      <c r="A1369" s="107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</row>
    <row r="1370" spans="1:18" ht="12.75">
      <c r="A1370" s="107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</row>
    <row r="1371" spans="1:18" ht="12.75">
      <c r="A1371" s="107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</row>
    <row r="1372" spans="1:18" ht="12.75">
      <c r="A1372" s="107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</row>
    <row r="1373" spans="1:18" ht="12.75">
      <c r="A1373" s="107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</row>
    <row r="1374" spans="1:18" ht="12.75">
      <c r="A1374" s="107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</row>
    <row r="1375" spans="1:18" ht="12.75">
      <c r="A1375" s="107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</row>
    <row r="1376" spans="1:18" ht="12.75">
      <c r="A1376" s="107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</row>
    <row r="1377" spans="1:18" ht="12.75">
      <c r="A1377" s="10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</row>
    <row r="1378" spans="1:18" ht="12.75">
      <c r="A1378" s="107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</row>
    <row r="1379" spans="1:18" ht="12.75">
      <c r="A1379" s="107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</row>
    <row r="1380" spans="1:18" ht="12.75">
      <c r="A1380" s="107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</row>
    <row r="1381" spans="1:18" ht="12.75">
      <c r="A1381" s="107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</row>
    <row r="1382" spans="1:18" ht="12.75">
      <c r="A1382" s="107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</row>
    <row r="1383" spans="1:18" ht="12.75">
      <c r="A1383" s="107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</row>
    <row r="1384" spans="1:18" ht="12.75">
      <c r="A1384" s="107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</row>
    <row r="1385" spans="1:18" ht="12.75">
      <c r="A1385" s="107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</row>
    <row r="1386" spans="1:18" ht="12.75">
      <c r="A1386" s="107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</row>
    <row r="1387" spans="1:18" ht="12.75">
      <c r="A1387" s="10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</row>
    <row r="1388" spans="1:18" ht="12.75">
      <c r="A1388" s="107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</row>
    <row r="1389" spans="1:18" ht="12.75">
      <c r="A1389" s="107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</row>
    <row r="1390" spans="1:18" ht="12.75">
      <c r="A1390" s="107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</row>
    <row r="1391" spans="1:18" ht="12.75">
      <c r="A1391" s="107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</row>
    <row r="1392" spans="1:18" ht="12.75">
      <c r="A1392" s="107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</row>
    <row r="1393" spans="1:18" ht="12.75">
      <c r="A1393" s="107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</row>
    <row r="1394" spans="1:18" ht="12.75">
      <c r="A1394" s="107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</row>
    <row r="1395" spans="1:18" ht="12.75">
      <c r="A1395" s="107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</row>
    <row r="1396" spans="1:18" ht="12.75">
      <c r="A1396" s="107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</row>
    <row r="1397" spans="1:18" ht="12.75">
      <c r="A1397" s="10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</row>
    <row r="1398" spans="1:18" ht="12.75">
      <c r="A1398" s="107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</row>
    <row r="1399" spans="1:18" ht="12.75">
      <c r="A1399" s="107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</row>
    <row r="1400" spans="1:18" ht="12.75">
      <c r="A1400" s="107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</row>
    <row r="1401" spans="1:18" ht="12.75">
      <c r="A1401" s="107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</row>
    <row r="1402" spans="1:18" ht="12.75">
      <c r="A1402" s="107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</row>
    <row r="1403" spans="1:18" ht="12.75">
      <c r="A1403" s="107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</row>
    <row r="1404" spans="1:18" ht="12.75">
      <c r="A1404" s="107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</row>
    <row r="1405" spans="1:18" ht="12.75">
      <c r="A1405" s="107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</row>
    <row r="1406" spans="1:18" ht="12.75">
      <c r="A1406" s="107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</row>
    <row r="1407" spans="1:18" ht="12.75">
      <c r="A1407" s="1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</row>
    <row r="1408" spans="1:18" ht="12.75">
      <c r="A1408" s="107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</row>
    <row r="1409" spans="1:18" ht="12.75">
      <c r="A1409" s="107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</row>
    <row r="1410" spans="1:18" ht="12.75">
      <c r="A1410" s="107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</row>
    <row r="1411" spans="1:18" ht="12.75">
      <c r="A1411" s="107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</row>
    <row r="1412" spans="1:18" ht="12.75">
      <c r="A1412" s="107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</row>
    <row r="1413" spans="1:18" ht="12.75">
      <c r="A1413" s="107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</row>
    <row r="1414" spans="1:18" ht="12.75">
      <c r="A1414" s="107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</row>
    <row r="1415" spans="1:18" ht="12.75">
      <c r="A1415" s="107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</row>
    <row r="1416" spans="1:18" ht="12.75">
      <c r="A1416" s="107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</row>
    <row r="1417" spans="1:18" ht="12.75">
      <c r="A1417" s="10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</row>
    <row r="1418" spans="1:18" ht="12.75">
      <c r="A1418" s="107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</row>
    <row r="1419" spans="1:18" ht="12.75">
      <c r="A1419" s="107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</row>
    <row r="1420" spans="1:18" ht="12.75">
      <c r="A1420" s="107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</row>
    <row r="1421" spans="1:18" ht="12.75">
      <c r="A1421" s="107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</row>
    <row r="1422" spans="1:18" ht="12.75">
      <c r="A1422" s="107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</row>
    <row r="1423" spans="1:18" ht="12.75">
      <c r="A1423" s="107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</row>
    <row r="1424" spans="1:18" ht="12.75">
      <c r="A1424" s="107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</row>
    <row r="1425" spans="1:18" ht="12.75">
      <c r="A1425" s="107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</row>
    <row r="1426" spans="1:18" ht="12.75">
      <c r="A1426" s="107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</row>
    <row r="1427" spans="1:18" ht="12.75">
      <c r="A1427" s="10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</row>
    <row r="1428" spans="1:18" ht="12.75">
      <c r="A1428" s="107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</row>
    <row r="1429" spans="1:18" ht="12.75">
      <c r="A1429" s="107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</row>
    <row r="1430" spans="1:18" ht="12.75">
      <c r="A1430" s="107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</row>
    <row r="1431" spans="1:18" ht="12.75">
      <c r="A1431" s="107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</row>
    <row r="1432" spans="1:18" ht="12.75">
      <c r="A1432" s="107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</row>
    <row r="1433" spans="1:18" ht="12.75">
      <c r="A1433" s="107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</row>
    <row r="1434" spans="1:18" ht="12.75">
      <c r="A1434" s="107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</row>
    <row r="1435" spans="1:18" ht="12.75">
      <c r="A1435" s="107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</row>
    <row r="1436" spans="1:18" ht="12.75">
      <c r="A1436" s="107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</row>
    <row r="1437" spans="1:18" ht="12.75">
      <c r="A1437" s="10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</row>
    <row r="1438" spans="1:18" ht="12.75">
      <c r="A1438" s="107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</row>
    <row r="1439" spans="1:18" ht="12.75">
      <c r="A1439" s="107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</row>
    <row r="1440" spans="1:18" ht="12.75">
      <c r="A1440" s="107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</row>
    <row r="1441" spans="1:18" ht="12.75">
      <c r="A1441" s="107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</row>
    <row r="1442" spans="1:18" ht="12.75">
      <c r="A1442" s="107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</row>
    <row r="1443" spans="1:18" ht="12.75">
      <c r="A1443" s="107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</row>
    <row r="1444" spans="1:18" ht="12.75">
      <c r="A1444" s="107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</row>
    <row r="1445" spans="1:18" ht="12.75">
      <c r="A1445" s="107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</row>
    <row r="1446" spans="1:18" ht="12.75">
      <c r="A1446" s="107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</row>
    <row r="1447" spans="1:18" ht="12.75">
      <c r="A1447" s="10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</row>
    <row r="1448" spans="1:18" ht="12.75">
      <c r="A1448" s="107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</row>
    <row r="1449" spans="1:18" ht="12.75">
      <c r="A1449" s="107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</row>
    <row r="1450" spans="1:18" ht="12.75">
      <c r="A1450" s="107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</row>
    <row r="1451" spans="1:18" ht="12.75">
      <c r="A1451" s="107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</row>
    <row r="1452" spans="1:18" ht="12.75">
      <c r="A1452" s="107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</row>
    <row r="1453" spans="1:18" ht="12.75">
      <c r="A1453" s="107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</row>
    <row r="1454" spans="1:18" ht="12.75">
      <c r="A1454" s="107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</row>
    <row r="1455" spans="1:18" ht="12.75">
      <c r="A1455" s="107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</row>
    <row r="1456" spans="1:18" ht="12.75">
      <c r="A1456" s="107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</row>
    <row r="1457" spans="1:18" ht="12.75">
      <c r="A1457" s="10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</row>
    <row r="1458" spans="1:18" ht="12.75">
      <c r="A1458" s="107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</row>
    <row r="1459" spans="1:18" ht="12.75">
      <c r="A1459" s="107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</row>
    <row r="1460" spans="1:18" ht="12.75">
      <c r="A1460" s="107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</row>
    <row r="1461" spans="1:18" ht="12.75">
      <c r="A1461" s="107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</row>
    <row r="1462" spans="1:18" ht="12.75">
      <c r="A1462" s="107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</row>
    <row r="1463" spans="1:18" ht="12.75">
      <c r="A1463" s="107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</row>
    <row r="1464" spans="1:18" ht="12.75">
      <c r="A1464" s="107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</row>
    <row r="1465" spans="1:18" ht="12.75">
      <c r="A1465" s="107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</row>
    <row r="1466" spans="1:18" ht="12.75">
      <c r="A1466" s="107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</row>
    <row r="1467" spans="1:18" ht="12.75">
      <c r="A1467" s="10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</row>
    <row r="1468" spans="1:18" ht="12.75">
      <c r="A1468" s="107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</row>
    <row r="1469" spans="1:18" ht="12.75">
      <c r="A1469" s="107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</row>
    <row r="1470" spans="1:18" ht="12.75">
      <c r="A1470" s="107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</row>
    <row r="1471" spans="1:18" ht="12.75">
      <c r="A1471" s="107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</row>
    <row r="1472" spans="1:18" ht="12.75">
      <c r="A1472" s="107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</row>
    <row r="1473" spans="1:18" ht="12.75">
      <c r="A1473" s="107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</row>
    <row r="1474" spans="1:18" ht="12.75">
      <c r="A1474" s="107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</row>
    <row r="1475" spans="1:18" ht="12.75">
      <c r="A1475" s="107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</row>
    <row r="1476" spans="1:18" ht="12.75">
      <c r="A1476" s="107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</row>
    <row r="1477" spans="1:18" ht="12.75">
      <c r="A1477" s="10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</row>
    <row r="1478" spans="1:18" ht="12.75">
      <c r="A1478" s="107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</row>
    <row r="1479" spans="1:18" ht="12.75">
      <c r="A1479" s="107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</row>
    <row r="1480" spans="1:18" ht="12.75">
      <c r="A1480" s="107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</row>
    <row r="1481" spans="1:18" ht="12.75">
      <c r="A1481" s="107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</row>
    <row r="1482" spans="1:18" ht="12.75">
      <c r="A1482" s="107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</row>
    <row r="1483" spans="1:18" ht="12.75">
      <c r="A1483" s="107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</row>
    <row r="1484" spans="1:18" ht="12.75">
      <c r="A1484" s="107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</row>
    <row r="1485" spans="1:18" ht="12.75">
      <c r="A1485" s="107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</row>
    <row r="1486" spans="1:18" ht="12.75">
      <c r="A1486" s="107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</row>
    <row r="1487" spans="1:18" ht="12.75">
      <c r="A1487" s="10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</row>
    <row r="1488" spans="1:18" ht="12.75">
      <c r="A1488" s="107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</row>
    <row r="1489" spans="1:18" ht="12.75">
      <c r="A1489" s="107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</row>
    <row r="1490" spans="1:18" ht="12.75">
      <c r="A1490" s="107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</row>
    <row r="1491" spans="1:18" ht="12.75">
      <c r="A1491" s="107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</row>
    <row r="1492" spans="1:18" ht="12.75">
      <c r="A1492" s="107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</row>
    <row r="1493" spans="1:18" ht="12.75">
      <c r="A1493" s="107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</row>
    <row r="1494" spans="1:18" ht="12.75">
      <c r="A1494" s="107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</row>
    <row r="1495" spans="1:18" ht="12.75">
      <c r="A1495" s="107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</row>
    <row r="1496" spans="1:18" ht="12.75">
      <c r="A1496" s="107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</row>
    <row r="1497" spans="1:18" ht="12.75">
      <c r="A1497" s="10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</row>
    <row r="1498" spans="1:18" ht="12.75">
      <c r="A1498" s="107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</row>
    <row r="1499" spans="1:18" ht="12.75">
      <c r="A1499" s="107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</row>
    <row r="1500" spans="1:18" ht="12.75">
      <c r="A1500" s="107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</row>
    <row r="1501" spans="1:18" ht="12.75">
      <c r="A1501" s="107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</row>
    <row r="1502" spans="1:18" ht="12.75">
      <c r="A1502" s="107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</row>
    <row r="1503" spans="1:18" ht="12.75">
      <c r="A1503" s="107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</row>
    <row r="1504" spans="1:18" ht="12.75">
      <c r="A1504" s="107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</row>
    <row r="1505" spans="1:18" ht="12.75">
      <c r="A1505" s="107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</row>
    <row r="1506" spans="1:18" ht="12.75">
      <c r="A1506" s="107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</row>
    <row r="1507" spans="1:18" ht="12.75">
      <c r="A1507" s="1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</row>
    <row r="1508" spans="1:18" ht="12.75">
      <c r="A1508" s="107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</row>
    <row r="1509" spans="1:18" ht="12.75">
      <c r="A1509" s="107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</row>
    <row r="1510" spans="1:18" ht="12.75">
      <c r="A1510" s="107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</row>
    <row r="1511" spans="1:18" ht="12.75">
      <c r="A1511" s="107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</row>
    <row r="1512" spans="1:18" ht="12.75">
      <c r="A1512" s="107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</row>
    <row r="1513" spans="1:18" ht="12.75">
      <c r="A1513" s="107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</row>
    <row r="1514" spans="1:18" ht="12.75">
      <c r="A1514" s="107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</row>
    <row r="1515" spans="1:18" ht="12.75">
      <c r="A1515" s="107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</row>
    <row r="1516" spans="1:18" ht="12.75">
      <c r="A1516" s="107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</row>
    <row r="1517" spans="1:18" ht="12.75">
      <c r="A1517" s="10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</row>
    <row r="1518" spans="1:18" ht="12.75">
      <c r="A1518" s="107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</row>
    <row r="1519" spans="1:18" ht="12.75">
      <c r="A1519" s="107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</row>
    <row r="1520" spans="1:18" ht="12.75">
      <c r="A1520" s="107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</row>
    <row r="1521" spans="1:18" ht="12.75">
      <c r="A1521" s="107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</row>
    <row r="1522" spans="1:18" ht="12.75">
      <c r="A1522" s="107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</row>
    <row r="1523" spans="1:18" ht="12.75">
      <c r="A1523" s="107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</row>
    <row r="1524" spans="1:18" ht="12.75">
      <c r="A1524" s="107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</row>
    <row r="1525" spans="1:18" ht="12.75">
      <c r="A1525" s="107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</row>
    <row r="1526" spans="1:18" ht="12.75">
      <c r="A1526" s="107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</row>
    <row r="1527" spans="1:18" ht="12.75">
      <c r="A1527" s="10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</row>
    <row r="1528" spans="1:18" ht="12.75">
      <c r="A1528" s="107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</row>
    <row r="1529" spans="1:18" ht="12.75">
      <c r="A1529" s="107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</row>
    <row r="1530" spans="1:18" ht="12.75">
      <c r="A1530" s="107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</row>
    <row r="1531" spans="1:18" ht="12.75">
      <c r="A1531" s="107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</row>
    <row r="1532" spans="1:18" ht="12.75">
      <c r="A1532" s="107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</row>
    <row r="1533" spans="1:18" ht="12.75">
      <c r="A1533" s="107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</row>
    <row r="1534" spans="1:18" ht="12.75">
      <c r="A1534" s="107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</row>
    <row r="1535" spans="1:18" ht="12.75">
      <c r="A1535" s="107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</row>
    <row r="1536" spans="1:18" ht="12.75">
      <c r="A1536" s="107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</row>
    <row r="1537" spans="1:18" ht="12.75">
      <c r="A1537" s="10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</row>
    <row r="1538" spans="1:18" ht="12.75">
      <c r="A1538" s="107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</row>
    <row r="1539" spans="1:18" ht="12.75">
      <c r="A1539" s="107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</row>
    <row r="1540" spans="1:18" ht="12.75">
      <c r="A1540" s="107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</row>
    <row r="1541" spans="1:18" ht="12.75">
      <c r="A1541" s="107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</row>
    <row r="1542" spans="1:18" ht="12.75">
      <c r="A1542" s="107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</row>
    <row r="1543" spans="1:18" ht="12.75">
      <c r="A1543" s="107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</row>
    <row r="1544" spans="1:18" ht="12.75">
      <c r="A1544" s="107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</row>
    <row r="1545" spans="1:18" ht="12.75">
      <c r="A1545" s="107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</row>
    <row r="1546" spans="1:18" ht="12.75">
      <c r="A1546" s="107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</row>
    <row r="1547" spans="1:18" ht="12.75">
      <c r="A1547" s="10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</row>
    <row r="1548" spans="1:18" ht="12.75">
      <c r="A1548" s="107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</row>
    <row r="1549" spans="1:18" ht="12.75">
      <c r="A1549" s="107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</row>
    <row r="1550" spans="1:18" ht="12.75">
      <c r="A1550" s="107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</row>
    <row r="1551" spans="1:18" ht="12.75">
      <c r="A1551" s="107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</row>
    <row r="1552" spans="1:18" ht="12.75">
      <c r="A1552" s="107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</row>
    <row r="1553" spans="1:18" ht="12.75">
      <c r="A1553" s="107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</row>
    <row r="1554" spans="1:18" ht="12.75">
      <c r="A1554" s="107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</row>
    <row r="1555" spans="1:18" ht="12.75">
      <c r="A1555" s="107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</row>
    <row r="1556" spans="1:18" ht="12.75">
      <c r="A1556" s="107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</row>
    <row r="1557" spans="1:18" ht="12.75">
      <c r="A1557" s="10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</row>
    <row r="1558" spans="1:18" ht="12.75">
      <c r="A1558" s="107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</row>
    <row r="1559" spans="1:18" ht="12.75">
      <c r="A1559" s="107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</row>
    <row r="1560" spans="1:18" ht="12.75">
      <c r="A1560" s="107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</row>
    <row r="1561" spans="1:18" ht="12.75">
      <c r="A1561" s="107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</row>
    <row r="1562" spans="1:18" ht="12.75">
      <c r="A1562" s="107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</row>
    <row r="1563" spans="1:18" ht="12.75">
      <c r="A1563" s="107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</row>
    <row r="1564" spans="1:18" ht="12.75">
      <c r="A1564" s="107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</row>
    <row r="1565" spans="1:18" ht="12.75">
      <c r="A1565" s="107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</row>
    <row r="1566" spans="1:18" ht="12.75">
      <c r="A1566" s="107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</row>
    <row r="1567" spans="1:18" ht="12.75">
      <c r="A1567" s="10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</row>
    <row r="1568" spans="1:18" ht="12.75">
      <c r="A1568" s="107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</row>
    <row r="1569" spans="1:18" ht="12.75">
      <c r="A1569" s="107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</row>
    <row r="1570" spans="1:18" ht="12.75">
      <c r="A1570" s="107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</row>
    <row r="1571" spans="1:18" ht="12.75">
      <c r="A1571" s="107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</row>
    <row r="1572" spans="1:18" ht="12.75">
      <c r="A1572" s="107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</row>
    <row r="1573" spans="1:18" ht="12.75">
      <c r="A1573" s="107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</row>
    <row r="1574" spans="1:18" ht="12.75">
      <c r="A1574" s="107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</row>
    <row r="1575" spans="1:18" ht="12.75">
      <c r="A1575" s="107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</row>
    <row r="1576" spans="1:18" ht="12.75">
      <c r="A1576" s="107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</row>
    <row r="1577" spans="1:18" ht="12.75">
      <c r="A1577" s="10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</row>
    <row r="1578" spans="1:18" ht="12.75">
      <c r="A1578" s="107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</row>
    <row r="1579" spans="1:18" ht="12.75">
      <c r="A1579" s="107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</row>
    <row r="1580" spans="1:18" ht="12.75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</row>
    <row r="1581" spans="1:18" ht="12.75">
      <c r="A1581" s="107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</row>
    <row r="1582" spans="1:18" ht="12.75">
      <c r="A1582" s="107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</row>
    <row r="1583" spans="1:18" ht="12.75">
      <c r="A1583" s="107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</row>
    <row r="1584" spans="1:18" ht="12.75">
      <c r="A1584" s="107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</row>
    <row r="1585" spans="1:18" ht="12.75">
      <c r="A1585" s="107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</row>
    <row r="1586" spans="1:18" ht="12.75">
      <c r="A1586" s="107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</row>
    <row r="1587" spans="1:18" ht="12.75">
      <c r="A1587" s="10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</row>
    <row r="1588" spans="1:18" ht="12.75">
      <c r="A1588" s="107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</row>
    <row r="1589" spans="1:18" ht="12.75">
      <c r="A1589" s="107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</row>
    <row r="1590" spans="1:18" ht="12.75">
      <c r="A1590" s="107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</row>
    <row r="1591" spans="1:18" ht="12.75">
      <c r="A1591" s="107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</row>
    <row r="1592" spans="1:18" ht="12.75">
      <c r="A1592" s="107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</row>
    <row r="1593" spans="1:18" ht="12.75">
      <c r="A1593" s="107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</row>
    <row r="1594" spans="1:18" ht="12.75">
      <c r="A1594" s="107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</row>
    <row r="1595" spans="1:18" ht="12.75">
      <c r="A1595" s="107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</row>
    <row r="1596" spans="1:18" ht="12.75">
      <c r="A1596" s="107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</row>
    <row r="1597" spans="1:18" ht="12.75">
      <c r="A1597" s="10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</row>
    <row r="1598" spans="1:18" ht="12.75">
      <c r="A1598" s="107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</row>
    <row r="1599" spans="1:18" ht="12.75">
      <c r="A1599" s="107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</row>
    <row r="1600" spans="1:18" ht="12.75">
      <c r="A1600" s="107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</row>
    <row r="1601" spans="1:18" ht="12.75">
      <c r="A1601" s="107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</row>
    <row r="1602" spans="1:18" ht="12.75">
      <c r="A1602" s="107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</row>
    <row r="1603" spans="1:18" ht="12.75">
      <c r="A1603" s="107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</row>
    <row r="1604" spans="1:18" ht="12.75">
      <c r="A1604" s="107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</row>
    <row r="1605" spans="1:18" ht="12.75">
      <c r="A1605" s="107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</row>
    <row r="1606" spans="1:18" ht="12.75">
      <c r="A1606" s="107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</row>
    <row r="1607" spans="1:18" ht="12.75">
      <c r="A1607" s="1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</row>
    <row r="1608" spans="1:18" ht="12.75">
      <c r="A1608" s="107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</row>
    <row r="1609" spans="1:18" ht="12.75">
      <c r="A1609" s="107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</row>
    <row r="1610" spans="1:18" ht="12.75">
      <c r="A1610" s="107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</row>
    <row r="1611" spans="1:18" ht="12.75">
      <c r="A1611" s="107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</row>
    <row r="1612" spans="1:18" ht="12.75">
      <c r="A1612" s="107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</row>
    <row r="1613" spans="1:18" ht="12.75">
      <c r="A1613" s="107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</row>
    <row r="1614" spans="1:18" ht="12.75">
      <c r="A1614" s="107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</row>
    <row r="1615" spans="1:18" ht="12.75">
      <c r="A1615" s="107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</row>
    <row r="1616" spans="1:18" ht="12.75">
      <c r="A1616" s="107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</row>
    <row r="1617" spans="1:18" ht="12.75">
      <c r="A1617" s="10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</row>
    <row r="1618" spans="1:18" ht="12.75">
      <c r="A1618" s="107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</row>
    <row r="1619" spans="1:18" ht="12.75">
      <c r="A1619" s="107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</row>
    <row r="1620" spans="1:18" ht="12.75">
      <c r="A1620" s="107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</row>
    <row r="1621" spans="1:18" ht="12.75">
      <c r="A1621" s="107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</row>
    <row r="1622" spans="1:18" ht="12.75">
      <c r="A1622" s="107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</row>
    <row r="1623" spans="1:18" ht="12.75">
      <c r="A1623" s="107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</row>
    <row r="1624" spans="1:18" ht="12.75">
      <c r="A1624" s="107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</row>
    <row r="1625" spans="1:18" ht="12.75">
      <c r="A1625" s="107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</row>
    <row r="1626" spans="1:18" ht="12.75">
      <c r="A1626" s="107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</row>
    <row r="1627" spans="1:18" ht="12.75">
      <c r="A1627" s="10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</row>
    <row r="1628" spans="1:18" ht="12.75">
      <c r="A1628" s="107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N1628" s="107"/>
      <c r="O1628" s="107"/>
      <c r="P1628" s="107"/>
      <c r="Q1628" s="107"/>
      <c r="R1628" s="107"/>
    </row>
    <row r="1629" spans="1:18" ht="12.75">
      <c r="A1629" s="107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</row>
    <row r="1630" spans="1:18" ht="12.75">
      <c r="A1630" s="107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</row>
    <row r="1631" spans="1:18" ht="12.75">
      <c r="A1631" s="107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</row>
    <row r="1632" spans="1:18" ht="12.75">
      <c r="A1632" s="107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</row>
    <row r="1633" spans="1:18" ht="12.75">
      <c r="A1633" s="107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</row>
    <row r="1634" spans="1:18" ht="12.75">
      <c r="A1634" s="107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</row>
    <row r="1635" spans="1:18" ht="12.75">
      <c r="A1635" s="107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</row>
    <row r="1636" spans="1:18" ht="12.75">
      <c r="A1636" s="107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</row>
    <row r="1637" spans="1:18" ht="12.75">
      <c r="A1637" s="10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</row>
    <row r="1638" spans="1:18" ht="12.75">
      <c r="A1638" s="107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</row>
    <row r="1639" spans="1:18" ht="12.75">
      <c r="A1639" s="107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</row>
    <row r="1640" spans="1:18" ht="12.75">
      <c r="A1640" s="107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N1640" s="107"/>
      <c r="O1640" s="107"/>
      <c r="P1640" s="107"/>
      <c r="Q1640" s="107"/>
      <c r="R1640" s="107"/>
    </row>
    <row r="1641" spans="1:18" ht="12.75">
      <c r="A1641" s="107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N1641" s="107"/>
      <c r="O1641" s="107"/>
      <c r="P1641" s="107"/>
      <c r="Q1641" s="107"/>
      <c r="R1641" s="107"/>
    </row>
    <row r="1642" spans="1:18" ht="12.75">
      <c r="A1642" s="107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N1642" s="107"/>
      <c r="O1642" s="107"/>
      <c r="P1642" s="107"/>
      <c r="Q1642" s="107"/>
      <c r="R1642" s="107"/>
    </row>
    <row r="1643" spans="1:18" ht="12.75">
      <c r="A1643" s="107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N1643" s="107"/>
      <c r="O1643" s="107"/>
      <c r="P1643" s="107"/>
      <c r="Q1643" s="107"/>
      <c r="R1643" s="107"/>
    </row>
    <row r="1644" spans="1:18" ht="12.75">
      <c r="A1644" s="107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N1644" s="107"/>
      <c r="O1644" s="107"/>
      <c r="P1644" s="107"/>
      <c r="Q1644" s="107"/>
      <c r="R1644" s="107"/>
    </row>
    <row r="1645" spans="1:18" ht="12.75">
      <c r="A1645" s="107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N1645" s="107"/>
      <c r="O1645" s="107"/>
      <c r="P1645" s="107"/>
      <c r="Q1645" s="107"/>
      <c r="R1645" s="107"/>
    </row>
    <row r="1646" spans="1:18" ht="12.75">
      <c r="A1646" s="107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  <c r="P1646" s="107"/>
      <c r="Q1646" s="107"/>
      <c r="R1646" s="107"/>
    </row>
    <row r="1647" spans="1:18" ht="12.75">
      <c r="A1647" s="10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  <c r="O1647" s="107"/>
      <c r="P1647" s="107"/>
      <c r="Q1647" s="107"/>
      <c r="R1647" s="107"/>
    </row>
    <row r="1648" spans="1:18" ht="12.75">
      <c r="A1648" s="107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N1648" s="107"/>
      <c r="O1648" s="107"/>
      <c r="P1648" s="107"/>
      <c r="Q1648" s="107"/>
      <c r="R1648" s="107"/>
    </row>
    <row r="1649" spans="1:18" ht="12.75">
      <c r="A1649" s="107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N1649" s="107"/>
      <c r="O1649" s="107"/>
      <c r="P1649" s="107"/>
      <c r="Q1649" s="107"/>
      <c r="R1649" s="107"/>
    </row>
    <row r="1650" spans="1:18" ht="12.75">
      <c r="A1650" s="107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N1650" s="107"/>
      <c r="O1650" s="107"/>
      <c r="P1650" s="107"/>
      <c r="Q1650" s="107"/>
      <c r="R1650" s="107"/>
    </row>
    <row r="1651" spans="1:18" ht="12.75">
      <c r="A1651" s="107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N1651" s="107"/>
      <c r="O1651" s="107"/>
      <c r="P1651" s="107"/>
      <c r="Q1651" s="107"/>
      <c r="R1651" s="107"/>
    </row>
    <row r="1652" spans="1:18" ht="12.75">
      <c r="A1652" s="107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N1652" s="107"/>
      <c r="O1652" s="107"/>
      <c r="P1652" s="107"/>
      <c r="Q1652" s="107"/>
      <c r="R1652" s="107"/>
    </row>
    <row r="1653" spans="1:18" ht="12.75">
      <c r="A1653" s="107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N1653" s="107"/>
      <c r="O1653" s="107"/>
      <c r="P1653" s="107"/>
      <c r="Q1653" s="107"/>
      <c r="R1653" s="107"/>
    </row>
    <row r="1654" spans="1:18" ht="12.75">
      <c r="A1654" s="107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N1654" s="107"/>
      <c r="O1654" s="107"/>
      <c r="P1654" s="107"/>
      <c r="Q1654" s="107"/>
      <c r="R1654" s="107"/>
    </row>
    <row r="1655" spans="1:18" ht="12.75">
      <c r="A1655" s="107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N1655" s="107"/>
      <c r="O1655" s="107"/>
      <c r="P1655" s="107"/>
      <c r="Q1655" s="107"/>
      <c r="R1655" s="107"/>
    </row>
    <row r="1656" spans="1:18" ht="12.75">
      <c r="A1656" s="107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N1656" s="107"/>
      <c r="O1656" s="107"/>
      <c r="P1656" s="107"/>
      <c r="Q1656" s="107"/>
      <c r="R1656" s="107"/>
    </row>
    <row r="1657" spans="1:18" ht="12.75">
      <c r="A1657" s="10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N1657" s="107"/>
      <c r="O1657" s="107"/>
      <c r="P1657" s="107"/>
      <c r="Q1657" s="107"/>
      <c r="R1657" s="107"/>
    </row>
    <row r="1658" spans="1:18" ht="12.75">
      <c r="A1658" s="107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N1658" s="107"/>
      <c r="O1658" s="107"/>
      <c r="P1658" s="107"/>
      <c r="Q1658" s="107"/>
      <c r="R1658" s="107"/>
    </row>
    <row r="1659" spans="1:18" ht="12.75">
      <c r="A1659" s="107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N1659" s="107"/>
      <c r="O1659" s="107"/>
      <c r="P1659" s="107"/>
      <c r="Q1659" s="107"/>
      <c r="R1659" s="107"/>
    </row>
    <row r="1660" spans="1:18" ht="12.75">
      <c r="A1660" s="107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  <c r="O1660" s="107"/>
      <c r="P1660" s="107"/>
      <c r="Q1660" s="107"/>
      <c r="R1660" s="107"/>
    </row>
    <row r="1661" spans="1:18" ht="12.75">
      <c r="A1661" s="107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  <c r="O1661" s="107"/>
      <c r="P1661" s="107"/>
      <c r="Q1661" s="107"/>
      <c r="R1661" s="107"/>
    </row>
    <row r="1662" spans="1:18" ht="12.75">
      <c r="A1662" s="107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N1662" s="107"/>
      <c r="O1662" s="107"/>
      <c r="P1662" s="107"/>
      <c r="Q1662" s="107"/>
      <c r="R1662" s="107"/>
    </row>
    <row r="1663" spans="1:18" ht="12.75">
      <c r="A1663" s="107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N1663" s="107"/>
      <c r="O1663" s="107"/>
      <c r="P1663" s="107"/>
      <c r="Q1663" s="107"/>
      <c r="R1663" s="107"/>
    </row>
    <row r="1664" spans="1:18" ht="12.75">
      <c r="A1664" s="107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N1664" s="107"/>
      <c r="O1664" s="107"/>
      <c r="P1664" s="107"/>
      <c r="Q1664" s="107"/>
      <c r="R1664" s="107"/>
    </row>
    <row r="1665" spans="1:18" ht="12.75">
      <c r="A1665" s="107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N1665" s="107"/>
      <c r="O1665" s="107"/>
      <c r="P1665" s="107"/>
      <c r="Q1665" s="107"/>
      <c r="R1665" s="107"/>
    </row>
    <row r="1666" spans="1:18" ht="12.75">
      <c r="A1666" s="107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N1666" s="107"/>
      <c r="O1666" s="107"/>
      <c r="P1666" s="107"/>
      <c r="Q1666" s="107"/>
      <c r="R1666" s="107"/>
    </row>
    <row r="1667" spans="1:18" ht="12.75">
      <c r="A1667" s="10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N1667" s="107"/>
      <c r="O1667" s="107"/>
      <c r="P1667" s="107"/>
      <c r="Q1667" s="107"/>
      <c r="R1667" s="107"/>
    </row>
    <row r="1668" spans="1:18" ht="12.75">
      <c r="A1668" s="107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N1668" s="107"/>
      <c r="O1668" s="107"/>
      <c r="P1668" s="107"/>
      <c r="Q1668" s="107"/>
      <c r="R1668" s="107"/>
    </row>
    <row r="1669" spans="1:18" ht="12.75">
      <c r="A1669" s="107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N1669" s="107"/>
      <c r="O1669" s="107"/>
      <c r="P1669" s="107"/>
      <c r="Q1669" s="107"/>
      <c r="R1669" s="107"/>
    </row>
    <row r="1670" spans="1:18" ht="12.75">
      <c r="A1670" s="107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N1670" s="107"/>
      <c r="O1670" s="107"/>
      <c r="P1670" s="107"/>
      <c r="Q1670" s="107"/>
      <c r="R1670" s="107"/>
    </row>
    <row r="1671" spans="1:18" ht="12.75">
      <c r="A1671" s="107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N1671" s="107"/>
      <c r="O1671" s="107"/>
      <c r="P1671" s="107"/>
      <c r="Q1671" s="107"/>
      <c r="R1671" s="107"/>
    </row>
    <row r="1672" spans="1:18" ht="12.75">
      <c r="A1672" s="107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N1672" s="107"/>
      <c r="O1672" s="107"/>
      <c r="P1672" s="107"/>
      <c r="Q1672" s="107"/>
      <c r="R1672" s="107"/>
    </row>
    <row r="1673" spans="1:18" ht="12.75">
      <c r="A1673" s="107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N1673" s="107"/>
      <c r="O1673" s="107"/>
      <c r="P1673" s="107"/>
      <c r="Q1673" s="107"/>
      <c r="R1673" s="107"/>
    </row>
    <row r="1674" spans="1:18" ht="12.75">
      <c r="A1674" s="107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N1674" s="107"/>
      <c r="O1674" s="107"/>
      <c r="P1674" s="107"/>
      <c r="Q1674" s="107"/>
      <c r="R1674" s="107"/>
    </row>
    <row r="1675" spans="1:18" ht="12.75">
      <c r="A1675" s="107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N1675" s="107"/>
      <c r="O1675" s="107"/>
      <c r="P1675" s="107"/>
      <c r="Q1675" s="107"/>
      <c r="R1675" s="107"/>
    </row>
    <row r="1676" spans="1:18" ht="12.75">
      <c r="A1676" s="107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N1676" s="107"/>
      <c r="O1676" s="107"/>
      <c r="P1676" s="107"/>
      <c r="Q1676" s="107"/>
      <c r="R1676" s="107"/>
    </row>
    <row r="1677" spans="1:18" ht="12.75">
      <c r="A1677" s="10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N1677" s="107"/>
      <c r="O1677" s="107"/>
      <c r="P1677" s="107"/>
      <c r="Q1677" s="107"/>
      <c r="R1677" s="107"/>
    </row>
    <row r="1678" spans="1:18" ht="12.75">
      <c r="A1678" s="107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N1678" s="107"/>
      <c r="O1678" s="107"/>
      <c r="P1678" s="107"/>
      <c r="Q1678" s="107"/>
      <c r="R1678" s="107"/>
    </row>
    <row r="1679" spans="1:18" ht="12.75">
      <c r="A1679" s="107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  <c r="O1679" s="107"/>
      <c r="P1679" s="107"/>
      <c r="Q1679" s="107"/>
      <c r="R1679" s="107"/>
    </row>
    <row r="1680" spans="1:18" ht="12.75">
      <c r="A1680" s="107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N1680" s="107"/>
      <c r="O1680" s="107"/>
      <c r="P1680" s="107"/>
      <c r="Q1680" s="107"/>
      <c r="R1680" s="107"/>
    </row>
    <row r="1681" spans="1:18" ht="12.75">
      <c r="A1681" s="107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N1681" s="107"/>
      <c r="O1681" s="107"/>
      <c r="P1681" s="107"/>
      <c r="Q1681" s="107"/>
      <c r="R1681" s="107"/>
    </row>
    <row r="1682" spans="1:18" ht="12.75">
      <c r="A1682" s="107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N1682" s="107"/>
      <c r="O1682" s="107"/>
      <c r="P1682" s="107"/>
      <c r="Q1682" s="107"/>
      <c r="R1682" s="107"/>
    </row>
    <row r="1683" spans="1:18" ht="12.75">
      <c r="A1683" s="107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N1683" s="107"/>
      <c r="O1683" s="107"/>
      <c r="P1683" s="107"/>
      <c r="Q1683" s="107"/>
      <c r="R1683" s="107"/>
    </row>
    <row r="1684" spans="1:18" ht="12.75">
      <c r="A1684" s="107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N1684" s="107"/>
      <c r="O1684" s="107"/>
      <c r="P1684" s="107"/>
      <c r="Q1684" s="107"/>
      <c r="R1684" s="107"/>
    </row>
    <row r="1685" spans="1:18" ht="12.75">
      <c r="A1685" s="107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N1685" s="107"/>
      <c r="O1685" s="107"/>
      <c r="P1685" s="107"/>
      <c r="Q1685" s="107"/>
      <c r="R1685" s="107"/>
    </row>
    <row r="1686" spans="1:18" ht="12.75">
      <c r="A1686" s="107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N1686" s="107"/>
      <c r="O1686" s="107"/>
      <c r="P1686" s="107"/>
      <c r="Q1686" s="107"/>
      <c r="R1686" s="107"/>
    </row>
    <row r="1687" spans="1:18" ht="12.75">
      <c r="A1687" s="10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N1687" s="107"/>
      <c r="O1687" s="107"/>
      <c r="P1687" s="107"/>
      <c r="Q1687" s="107"/>
      <c r="R1687" s="107"/>
    </row>
    <row r="1688" spans="1:18" ht="12.75">
      <c r="A1688" s="107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N1688" s="107"/>
      <c r="O1688" s="107"/>
      <c r="P1688" s="107"/>
      <c r="Q1688" s="107"/>
      <c r="R1688" s="107"/>
    </row>
    <row r="1689" spans="1:18" ht="12.75">
      <c r="A1689" s="107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N1689" s="107"/>
      <c r="O1689" s="107"/>
      <c r="P1689" s="107"/>
      <c r="Q1689" s="107"/>
      <c r="R1689" s="107"/>
    </row>
    <row r="1690" spans="1:18" ht="12.75">
      <c r="A1690" s="107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 s="107"/>
      <c r="Q1690" s="107"/>
      <c r="R1690" s="107"/>
    </row>
    <row r="1691" spans="1:18" ht="12.75">
      <c r="A1691" s="107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N1691" s="107"/>
      <c r="O1691" s="107"/>
      <c r="P1691" s="107"/>
      <c r="Q1691" s="107"/>
      <c r="R1691" s="107"/>
    </row>
    <row r="1692" spans="1:18" ht="12.75">
      <c r="A1692" s="107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  <c r="P1692" s="107"/>
      <c r="Q1692" s="107"/>
      <c r="R1692" s="107"/>
    </row>
    <row r="1693" spans="1:18" ht="12.75">
      <c r="A1693" s="107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N1693" s="107"/>
      <c r="O1693" s="107"/>
      <c r="P1693" s="107"/>
      <c r="Q1693" s="107"/>
      <c r="R1693" s="107"/>
    </row>
    <row r="1694" spans="1:18" ht="12.75">
      <c r="A1694" s="107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  <c r="O1694" s="107"/>
      <c r="P1694" s="107"/>
      <c r="Q1694" s="107"/>
      <c r="R1694" s="107"/>
    </row>
    <row r="1695" spans="1:18" ht="12.75">
      <c r="A1695" s="107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N1695" s="107"/>
      <c r="O1695" s="107"/>
      <c r="P1695" s="107"/>
      <c r="Q1695" s="107"/>
      <c r="R1695" s="107"/>
    </row>
    <row r="1696" spans="1:18" ht="12.75">
      <c r="A1696" s="107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N1696" s="107"/>
      <c r="O1696" s="107"/>
      <c r="P1696" s="107"/>
      <c r="Q1696" s="107"/>
      <c r="R1696" s="107"/>
    </row>
    <row r="1697" spans="1:18" ht="12.75">
      <c r="A1697" s="10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N1697" s="107"/>
      <c r="O1697" s="107"/>
      <c r="P1697" s="107"/>
      <c r="Q1697" s="107"/>
      <c r="R1697" s="107"/>
    </row>
    <row r="1698" spans="1:18" ht="12.75">
      <c r="A1698" s="107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 s="107"/>
      <c r="Q1698" s="107"/>
      <c r="R1698" s="107"/>
    </row>
    <row r="1699" spans="1:18" ht="12.75">
      <c r="A1699" s="107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 s="107"/>
      <c r="Q1699" s="107"/>
      <c r="R1699" s="107"/>
    </row>
    <row r="1700" spans="1:18" ht="12.75">
      <c r="A1700" s="107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N1700" s="107"/>
      <c r="O1700" s="107"/>
      <c r="P1700" s="107"/>
      <c r="Q1700" s="107"/>
      <c r="R1700" s="107"/>
    </row>
    <row r="1701" spans="1:18" ht="12.75">
      <c r="A1701" s="107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N1701" s="107"/>
      <c r="O1701" s="107"/>
      <c r="P1701" s="107"/>
      <c r="Q1701" s="107"/>
      <c r="R1701" s="107"/>
    </row>
    <row r="1702" spans="1:18" ht="12.75">
      <c r="A1702" s="107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N1702" s="107"/>
      <c r="O1702" s="107"/>
      <c r="P1702" s="107"/>
      <c r="Q1702" s="107"/>
      <c r="R1702" s="107"/>
    </row>
    <row r="1703" spans="1:18" ht="12.75">
      <c r="A1703" s="107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N1703" s="107"/>
      <c r="O1703" s="107"/>
      <c r="P1703" s="107"/>
      <c r="Q1703" s="107"/>
      <c r="R1703" s="107"/>
    </row>
    <row r="1704" spans="1:18" ht="12.75">
      <c r="A1704" s="107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N1704" s="107"/>
      <c r="O1704" s="107"/>
      <c r="P1704" s="107"/>
      <c r="Q1704" s="107"/>
      <c r="R1704" s="107"/>
    </row>
    <row r="1705" spans="1:18" ht="12.75">
      <c r="A1705" s="107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N1705" s="107"/>
      <c r="O1705" s="107"/>
      <c r="P1705" s="107"/>
      <c r="Q1705" s="107"/>
      <c r="R1705" s="107"/>
    </row>
    <row r="1706" spans="1:18" ht="12.75">
      <c r="A1706" s="107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N1706" s="107"/>
      <c r="O1706" s="107"/>
      <c r="P1706" s="107"/>
      <c r="Q1706" s="107"/>
      <c r="R1706" s="107"/>
    </row>
    <row r="1707" spans="1:18" ht="12.75">
      <c r="A1707" s="1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N1707" s="107"/>
      <c r="O1707" s="107"/>
      <c r="P1707" s="107"/>
      <c r="Q1707" s="107"/>
      <c r="R1707" s="107"/>
    </row>
    <row r="1708" spans="1:18" ht="12.75">
      <c r="A1708" s="107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N1708" s="107"/>
      <c r="O1708" s="107"/>
      <c r="P1708" s="107"/>
      <c r="Q1708" s="107"/>
      <c r="R1708" s="107"/>
    </row>
    <row r="1709" spans="1:18" ht="12.75">
      <c r="A1709" s="107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N1709" s="107"/>
      <c r="O1709" s="107"/>
      <c r="P1709" s="107"/>
      <c r="Q1709" s="107"/>
      <c r="R1709" s="107"/>
    </row>
    <row r="1710" spans="1:18" ht="12.75">
      <c r="A1710" s="107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N1710" s="107"/>
      <c r="O1710" s="107"/>
      <c r="P1710" s="107"/>
      <c r="Q1710" s="107"/>
      <c r="R1710" s="107"/>
    </row>
    <row r="1711" spans="1:18" ht="12.75">
      <c r="A1711" s="107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N1711" s="107"/>
      <c r="O1711" s="107"/>
      <c r="P1711" s="107"/>
      <c r="Q1711" s="107"/>
      <c r="R1711" s="107"/>
    </row>
    <row r="1712" spans="1:18" ht="12.75">
      <c r="A1712" s="107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N1712" s="107"/>
      <c r="O1712" s="107"/>
      <c r="P1712" s="107"/>
      <c r="Q1712" s="107"/>
      <c r="R1712" s="107"/>
    </row>
    <row r="1713" spans="1:18" ht="12.75">
      <c r="A1713" s="107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N1713" s="107"/>
      <c r="O1713" s="107"/>
      <c r="P1713" s="107"/>
      <c r="Q1713" s="107"/>
      <c r="R1713" s="107"/>
    </row>
    <row r="1714" spans="1:18" ht="12.75">
      <c r="A1714" s="107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N1714" s="107"/>
      <c r="O1714" s="107"/>
      <c r="P1714" s="107"/>
      <c r="Q1714" s="107"/>
      <c r="R1714" s="107"/>
    </row>
    <row r="1715" spans="1:18" ht="12.75">
      <c r="A1715" s="107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N1715" s="107"/>
      <c r="O1715" s="107"/>
      <c r="P1715" s="107"/>
      <c r="Q1715" s="107"/>
      <c r="R1715" s="107"/>
    </row>
    <row r="1716" spans="1:18" ht="12.75">
      <c r="A1716" s="107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N1716" s="107"/>
      <c r="O1716" s="107"/>
      <c r="P1716" s="107"/>
      <c r="Q1716" s="107"/>
      <c r="R1716" s="107"/>
    </row>
    <row r="1717" spans="1:18" ht="12.75">
      <c r="A1717" s="10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N1717" s="107"/>
      <c r="O1717" s="107"/>
      <c r="P1717" s="107"/>
      <c r="Q1717" s="107"/>
      <c r="R1717" s="107"/>
    </row>
    <row r="1718" spans="1:18" ht="12.75">
      <c r="A1718" s="107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N1718" s="107"/>
      <c r="O1718" s="107"/>
      <c r="P1718" s="107"/>
      <c r="Q1718" s="107"/>
      <c r="R1718" s="107"/>
    </row>
    <row r="1719" spans="1:18" ht="12.75">
      <c r="A1719" s="107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N1719" s="107"/>
      <c r="O1719" s="107"/>
      <c r="P1719" s="107"/>
      <c r="Q1719" s="107"/>
      <c r="R1719" s="107"/>
    </row>
    <row r="1720" spans="1:18" ht="12.75">
      <c r="A1720" s="107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N1720" s="107"/>
      <c r="O1720" s="107"/>
      <c r="P1720" s="107"/>
      <c r="Q1720" s="107"/>
      <c r="R1720" s="107"/>
    </row>
    <row r="1721" spans="1:18" ht="12.75">
      <c r="A1721" s="107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N1721" s="107"/>
      <c r="O1721" s="107"/>
      <c r="P1721" s="107"/>
      <c r="Q1721" s="107"/>
      <c r="R1721" s="107"/>
    </row>
    <row r="1722" spans="1:18" ht="12.75">
      <c r="A1722" s="107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N1722" s="107"/>
      <c r="O1722" s="107"/>
      <c r="P1722" s="107"/>
      <c r="Q1722" s="107"/>
      <c r="R1722" s="107"/>
    </row>
    <row r="1723" spans="1:18" ht="12.75">
      <c r="A1723" s="107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N1723" s="107"/>
      <c r="O1723" s="107"/>
      <c r="P1723" s="107"/>
      <c r="Q1723" s="107"/>
      <c r="R1723" s="107"/>
    </row>
    <row r="1724" spans="1:18" ht="12.75">
      <c r="A1724" s="107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N1724" s="107"/>
      <c r="O1724" s="107"/>
      <c r="P1724" s="107"/>
      <c r="Q1724" s="107"/>
      <c r="R1724" s="107"/>
    </row>
    <row r="1725" spans="1:18" ht="12.75">
      <c r="A1725" s="107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N1725" s="107"/>
      <c r="O1725" s="107"/>
      <c r="P1725" s="107"/>
      <c r="Q1725" s="107"/>
      <c r="R1725" s="107"/>
    </row>
    <row r="1726" spans="1:18" ht="12.75">
      <c r="A1726" s="107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N1726" s="107"/>
      <c r="O1726" s="107"/>
      <c r="P1726" s="107"/>
      <c r="Q1726" s="107"/>
      <c r="R1726" s="107"/>
    </row>
    <row r="1727" spans="1:18" ht="12.75">
      <c r="A1727" s="10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N1727" s="107"/>
      <c r="O1727" s="107"/>
      <c r="P1727" s="107"/>
      <c r="Q1727" s="107"/>
      <c r="R1727" s="107"/>
    </row>
    <row r="1728" spans="1:18" ht="12.75">
      <c r="A1728" s="107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N1728" s="107"/>
      <c r="O1728" s="107"/>
      <c r="P1728" s="107"/>
      <c r="Q1728" s="107"/>
      <c r="R1728" s="107"/>
    </row>
    <row r="1729" spans="1:18" ht="12.75">
      <c r="A1729" s="107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N1729" s="107"/>
      <c r="O1729" s="107"/>
      <c r="P1729" s="107"/>
      <c r="Q1729" s="107"/>
      <c r="R1729" s="107"/>
    </row>
    <row r="1730" spans="1:18" ht="12.75">
      <c r="A1730" s="107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N1730" s="107"/>
      <c r="O1730" s="107"/>
      <c r="P1730" s="107"/>
      <c r="Q1730" s="107"/>
      <c r="R1730" s="107"/>
    </row>
    <row r="1731" spans="1:18" ht="12.75">
      <c r="A1731" s="107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N1731" s="107"/>
      <c r="O1731" s="107"/>
      <c r="P1731" s="107"/>
      <c r="Q1731" s="107"/>
      <c r="R1731" s="107"/>
    </row>
    <row r="1732" spans="1:18" ht="12.75">
      <c r="A1732" s="107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N1732" s="107"/>
      <c r="O1732" s="107"/>
      <c r="P1732" s="107"/>
      <c r="Q1732" s="107"/>
      <c r="R1732" s="107"/>
    </row>
    <row r="1733" spans="1:18" ht="12.75">
      <c r="A1733" s="107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 s="107"/>
      <c r="Q1733" s="107"/>
      <c r="R1733" s="107"/>
    </row>
    <row r="1734" spans="1:18" ht="12.75">
      <c r="A1734" s="107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 s="107"/>
      <c r="Q1734" s="107"/>
      <c r="R1734" s="107"/>
    </row>
    <row r="1735" spans="1:18" ht="12.75">
      <c r="A1735" s="107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N1735" s="107"/>
      <c r="O1735" s="107"/>
      <c r="P1735" s="107"/>
      <c r="Q1735" s="107"/>
      <c r="R1735" s="107"/>
    </row>
    <row r="1736" spans="1:18" ht="12.75">
      <c r="A1736" s="107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N1736" s="107"/>
      <c r="O1736" s="107"/>
      <c r="P1736" s="107"/>
      <c r="Q1736" s="107"/>
      <c r="R1736" s="107"/>
    </row>
    <row r="1737" spans="1:18" ht="12.75">
      <c r="A1737" s="10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N1737" s="107"/>
      <c r="O1737" s="107"/>
      <c r="P1737" s="107"/>
      <c r="Q1737" s="107"/>
      <c r="R1737" s="107"/>
    </row>
    <row r="1738" spans="1:18" ht="12.75">
      <c r="A1738" s="107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  <c r="P1738" s="107"/>
      <c r="Q1738" s="107"/>
      <c r="R1738" s="107"/>
    </row>
    <row r="1739" spans="1:18" ht="12.75">
      <c r="A1739" s="107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N1739" s="107"/>
      <c r="O1739" s="107"/>
      <c r="P1739" s="107"/>
      <c r="Q1739" s="107"/>
      <c r="R1739" s="107"/>
    </row>
    <row r="1740" spans="1:18" ht="12.75">
      <c r="A1740" s="107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N1740" s="107"/>
      <c r="O1740" s="107"/>
      <c r="P1740" s="107"/>
      <c r="Q1740" s="107"/>
      <c r="R1740" s="107"/>
    </row>
    <row r="1741" spans="1:18" ht="12.75">
      <c r="A1741" s="107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  <c r="O1741" s="107"/>
      <c r="P1741" s="107"/>
      <c r="Q1741" s="107"/>
      <c r="R1741" s="107"/>
    </row>
    <row r="1742" spans="1:18" ht="12.75">
      <c r="A1742" s="107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N1742" s="107"/>
      <c r="O1742" s="107"/>
      <c r="P1742" s="107"/>
      <c r="Q1742" s="107"/>
      <c r="R1742" s="107"/>
    </row>
    <row r="1743" spans="1:18" ht="12.75">
      <c r="A1743" s="107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N1743" s="107"/>
      <c r="O1743" s="107"/>
      <c r="P1743" s="107"/>
      <c r="Q1743" s="107"/>
      <c r="R1743" s="107"/>
    </row>
    <row r="1744" spans="1:18" ht="12.75">
      <c r="A1744" s="107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N1744" s="107"/>
      <c r="O1744" s="107"/>
      <c r="P1744" s="107"/>
      <c r="Q1744" s="107"/>
      <c r="R1744" s="107"/>
    </row>
    <row r="1745" spans="1:18" ht="12.75">
      <c r="A1745" s="107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N1745" s="107"/>
      <c r="O1745" s="107"/>
      <c r="P1745" s="107"/>
      <c r="Q1745" s="107"/>
      <c r="R1745" s="107"/>
    </row>
    <row r="1746" spans="1:18" ht="12.75">
      <c r="A1746" s="107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N1746" s="107"/>
      <c r="O1746" s="107"/>
      <c r="P1746" s="107"/>
      <c r="Q1746" s="107"/>
      <c r="R1746" s="107"/>
    </row>
    <row r="1747" spans="1:18" ht="12.75">
      <c r="A1747" s="10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N1747" s="107"/>
      <c r="O1747" s="107"/>
      <c r="P1747" s="107"/>
      <c r="Q1747" s="107"/>
      <c r="R1747" s="107"/>
    </row>
    <row r="1748" spans="1:18" ht="12.75">
      <c r="A1748" s="107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N1748" s="107"/>
      <c r="O1748" s="107"/>
      <c r="P1748" s="107"/>
      <c r="Q1748" s="107"/>
      <c r="R1748" s="107"/>
    </row>
    <row r="1749" spans="1:18" ht="12.75">
      <c r="A1749" s="107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N1749" s="107"/>
      <c r="O1749" s="107"/>
      <c r="P1749" s="107"/>
      <c r="Q1749" s="107"/>
      <c r="R1749" s="107"/>
    </row>
    <row r="1750" spans="1:18" ht="12.75">
      <c r="A1750" s="107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N1750" s="107"/>
      <c r="O1750" s="107"/>
      <c r="P1750" s="107"/>
      <c r="Q1750" s="107"/>
      <c r="R1750" s="107"/>
    </row>
    <row r="1751" spans="1:18" ht="12.75">
      <c r="A1751" s="107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N1751" s="107"/>
      <c r="O1751" s="107"/>
      <c r="P1751" s="107"/>
      <c r="Q1751" s="107"/>
      <c r="R1751" s="107"/>
    </row>
    <row r="1752" spans="1:18" ht="12.75">
      <c r="A1752" s="107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N1752" s="107"/>
      <c r="O1752" s="107"/>
      <c r="P1752" s="107"/>
      <c r="Q1752" s="107"/>
      <c r="R1752" s="107"/>
    </row>
    <row r="1753" spans="1:18" ht="12.75">
      <c r="A1753" s="107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N1753" s="107"/>
      <c r="O1753" s="107"/>
      <c r="P1753" s="107"/>
      <c r="Q1753" s="107"/>
      <c r="R1753" s="107"/>
    </row>
    <row r="1754" spans="1:18" ht="12.75">
      <c r="A1754" s="107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N1754" s="107"/>
      <c r="O1754" s="107"/>
      <c r="P1754" s="107"/>
      <c r="Q1754" s="107"/>
      <c r="R1754" s="107"/>
    </row>
    <row r="1755" spans="1:18" ht="12.75">
      <c r="A1755" s="107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N1755" s="107"/>
      <c r="O1755" s="107"/>
      <c r="P1755" s="107"/>
      <c r="Q1755" s="107"/>
      <c r="R1755" s="107"/>
    </row>
    <row r="1756" spans="1:18" ht="12.75">
      <c r="A1756" s="107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  <c r="O1756" s="107"/>
      <c r="P1756" s="107"/>
      <c r="Q1756" s="107"/>
      <c r="R1756" s="107"/>
    </row>
    <row r="1757" spans="1:18" ht="12.75">
      <c r="A1757" s="10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N1757" s="107"/>
      <c r="O1757" s="107"/>
      <c r="P1757" s="107"/>
      <c r="Q1757" s="107"/>
      <c r="R1757" s="107"/>
    </row>
    <row r="1758" spans="1:18" ht="12.75">
      <c r="A1758" s="107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N1758" s="107"/>
      <c r="O1758" s="107"/>
      <c r="P1758" s="107"/>
      <c r="Q1758" s="107"/>
      <c r="R1758" s="107"/>
    </row>
    <row r="1759" spans="1:18" ht="12.75">
      <c r="A1759" s="107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N1759" s="107"/>
      <c r="O1759" s="107"/>
      <c r="P1759" s="107"/>
      <c r="Q1759" s="107"/>
      <c r="R1759" s="107"/>
    </row>
    <row r="1760" spans="1:18" ht="12.75">
      <c r="A1760" s="107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N1760" s="107"/>
      <c r="O1760" s="107"/>
      <c r="P1760" s="107"/>
      <c r="Q1760" s="107"/>
      <c r="R1760" s="107"/>
    </row>
    <row r="1761" spans="1:18" ht="12.75">
      <c r="A1761" s="107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N1761" s="107"/>
      <c r="O1761" s="107"/>
      <c r="P1761" s="107"/>
      <c r="Q1761" s="107"/>
      <c r="R1761" s="107"/>
    </row>
    <row r="1762" spans="1:18" ht="12.75">
      <c r="A1762" s="107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N1762" s="107"/>
      <c r="O1762" s="107"/>
      <c r="P1762" s="107"/>
      <c r="Q1762" s="107"/>
      <c r="R1762" s="107"/>
    </row>
    <row r="1763" spans="1:18" ht="12.75">
      <c r="A1763" s="107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N1763" s="107"/>
      <c r="O1763" s="107"/>
      <c r="P1763" s="107"/>
      <c r="Q1763" s="107"/>
      <c r="R1763" s="107"/>
    </row>
    <row r="1764" spans="1:18" ht="12.75">
      <c r="A1764" s="107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 s="107"/>
      <c r="Q1764" s="107"/>
      <c r="R1764" s="107"/>
    </row>
    <row r="1765" spans="1:18" ht="12.75">
      <c r="A1765" s="107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 s="107"/>
      <c r="Q1765" s="107"/>
      <c r="R1765" s="107"/>
    </row>
    <row r="1766" spans="1:18" ht="12.75">
      <c r="A1766" s="107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N1766" s="107"/>
      <c r="O1766" s="107"/>
      <c r="P1766" s="107"/>
      <c r="Q1766" s="107"/>
      <c r="R1766" s="107"/>
    </row>
    <row r="1767" spans="1:18" ht="12.75">
      <c r="A1767" s="10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N1767" s="107"/>
      <c r="O1767" s="107"/>
      <c r="P1767" s="107"/>
      <c r="Q1767" s="107"/>
      <c r="R1767" s="107"/>
    </row>
    <row r="1768" spans="1:18" ht="12.75">
      <c r="A1768" s="107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 s="107"/>
      <c r="Q1768" s="107"/>
      <c r="R1768" s="107"/>
    </row>
    <row r="1769" spans="1:18" ht="12.75">
      <c r="A1769" s="107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</row>
    <row r="1770" spans="1:18" ht="12.75">
      <c r="A1770" s="107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 s="107"/>
      <c r="Q1770" s="107"/>
      <c r="R1770" s="107"/>
    </row>
    <row r="1771" spans="1:18" ht="12.75">
      <c r="A1771" s="107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 s="107"/>
      <c r="Q1771" s="107"/>
      <c r="R1771" s="107"/>
    </row>
    <row r="1772" spans="1:18" ht="12.75">
      <c r="A1772" s="107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N1772" s="107"/>
      <c r="O1772" s="107"/>
      <c r="P1772" s="107"/>
      <c r="Q1772" s="107"/>
      <c r="R1772" s="107"/>
    </row>
    <row r="1773" spans="1:18" ht="12.75">
      <c r="A1773" s="107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N1773" s="107"/>
      <c r="O1773" s="107"/>
      <c r="P1773" s="107"/>
      <c r="Q1773" s="107"/>
      <c r="R1773" s="107"/>
    </row>
    <row r="1774" spans="1:18" ht="12.75">
      <c r="A1774" s="107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N1774" s="107"/>
      <c r="O1774" s="107"/>
      <c r="P1774" s="107"/>
      <c r="Q1774" s="107"/>
      <c r="R1774" s="107"/>
    </row>
    <row r="1775" spans="1:18" ht="12.75">
      <c r="A1775" s="107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N1775" s="107"/>
      <c r="O1775" s="107"/>
      <c r="P1775" s="107"/>
      <c r="Q1775" s="107"/>
      <c r="R1775" s="107"/>
    </row>
    <row r="1776" spans="1:18" ht="12.75">
      <c r="A1776" s="107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N1776" s="107"/>
      <c r="O1776" s="107"/>
      <c r="P1776" s="107"/>
      <c r="Q1776" s="107"/>
      <c r="R1776" s="107"/>
    </row>
    <row r="1777" spans="1:18" ht="12.75">
      <c r="A1777" s="10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N1777" s="107"/>
      <c r="O1777" s="107"/>
      <c r="P1777" s="107"/>
      <c r="Q1777" s="107"/>
      <c r="R1777" s="107"/>
    </row>
    <row r="1778" spans="1:18" ht="12.75">
      <c r="A1778" s="107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</row>
    <row r="1779" spans="1:18" ht="12.75">
      <c r="A1779" s="107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N1779" s="107"/>
      <c r="O1779" s="107"/>
      <c r="P1779" s="107"/>
      <c r="Q1779" s="107"/>
      <c r="R1779" s="107"/>
    </row>
    <row r="1780" spans="1:18" ht="12.75">
      <c r="A1780" s="107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N1780" s="107"/>
      <c r="O1780" s="107"/>
      <c r="P1780" s="107"/>
      <c r="Q1780" s="107"/>
      <c r="R1780" s="107"/>
    </row>
    <row r="1781" spans="1:18" ht="12.75">
      <c r="A1781" s="107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N1781" s="107"/>
      <c r="O1781" s="107"/>
      <c r="P1781" s="107"/>
      <c r="Q1781" s="107"/>
      <c r="R1781" s="107"/>
    </row>
    <row r="1782" spans="1:18" ht="12.75">
      <c r="A1782" s="107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N1782" s="107"/>
      <c r="O1782" s="107"/>
      <c r="P1782" s="107"/>
      <c r="Q1782" s="107"/>
      <c r="R1782" s="107"/>
    </row>
    <row r="1783" spans="1:18" ht="12.75">
      <c r="A1783" s="107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N1783" s="107"/>
      <c r="O1783" s="107"/>
      <c r="P1783" s="107"/>
      <c r="Q1783" s="107"/>
      <c r="R1783" s="107"/>
    </row>
    <row r="1784" spans="1:18" ht="12.75">
      <c r="A1784" s="107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  <c r="P1784" s="107"/>
      <c r="Q1784" s="107"/>
      <c r="R1784" s="107"/>
    </row>
    <row r="1785" spans="1:18" ht="12.75">
      <c r="A1785" s="107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N1785" s="107"/>
      <c r="O1785" s="107"/>
      <c r="P1785" s="107"/>
      <c r="Q1785" s="107"/>
      <c r="R1785" s="107"/>
    </row>
    <row r="1786" spans="1:18" ht="12.75">
      <c r="A1786" s="107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N1786" s="107"/>
      <c r="O1786" s="107"/>
      <c r="P1786" s="107"/>
      <c r="Q1786" s="107"/>
      <c r="R1786" s="107"/>
    </row>
    <row r="1787" spans="1:18" ht="12.75">
      <c r="A1787" s="10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N1787" s="107"/>
      <c r="O1787" s="107"/>
      <c r="P1787" s="107"/>
      <c r="Q1787" s="107"/>
      <c r="R1787" s="107"/>
    </row>
    <row r="1788" spans="1:18" ht="12.75">
      <c r="A1788" s="107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  <c r="O1788" s="107"/>
      <c r="P1788" s="107"/>
      <c r="Q1788" s="107"/>
      <c r="R1788" s="107"/>
    </row>
    <row r="1789" spans="1:18" ht="12.75">
      <c r="A1789" s="107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N1789" s="107"/>
      <c r="O1789" s="107"/>
      <c r="P1789" s="107"/>
      <c r="Q1789" s="107"/>
      <c r="R1789" s="107"/>
    </row>
    <row r="1790" spans="1:18" ht="12.75">
      <c r="A1790" s="107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N1790" s="107"/>
      <c r="O1790" s="107"/>
      <c r="P1790" s="107"/>
      <c r="Q1790" s="107"/>
      <c r="R1790" s="107"/>
    </row>
    <row r="1791" spans="1:18" ht="12.75">
      <c r="A1791" s="107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N1791" s="107"/>
      <c r="O1791" s="107"/>
      <c r="P1791" s="107"/>
      <c r="Q1791" s="107"/>
      <c r="R1791" s="107"/>
    </row>
    <row r="1792" spans="1:18" ht="12.75">
      <c r="A1792" s="107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N1792" s="107"/>
      <c r="O1792" s="107"/>
      <c r="P1792" s="107"/>
      <c r="Q1792" s="107"/>
      <c r="R1792" s="107"/>
    </row>
    <row r="1793" spans="1:18" ht="12.75">
      <c r="A1793" s="107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N1793" s="107"/>
      <c r="O1793" s="107"/>
      <c r="P1793" s="107"/>
      <c r="Q1793" s="107"/>
      <c r="R1793" s="107"/>
    </row>
    <row r="1794" spans="1:18" ht="12.75">
      <c r="A1794" s="107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N1794" s="107"/>
      <c r="O1794" s="107"/>
      <c r="P1794" s="107"/>
      <c r="Q1794" s="107"/>
      <c r="R1794" s="107"/>
    </row>
    <row r="1795" spans="1:18" ht="12.75">
      <c r="A1795" s="107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N1795" s="107"/>
      <c r="O1795" s="107"/>
      <c r="P1795" s="107"/>
      <c r="Q1795" s="107"/>
      <c r="R1795" s="107"/>
    </row>
    <row r="1796" spans="1:18" ht="12.75">
      <c r="A1796" s="107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N1796" s="107"/>
      <c r="O1796" s="107"/>
      <c r="P1796" s="107"/>
      <c r="Q1796" s="107"/>
      <c r="R1796" s="107"/>
    </row>
    <row r="1797" spans="1:18" ht="12.75">
      <c r="A1797" s="10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107"/>
      <c r="P1797" s="107"/>
      <c r="Q1797" s="107"/>
      <c r="R1797" s="107"/>
    </row>
    <row r="1798" spans="1:18" ht="12.75">
      <c r="A1798" s="107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7"/>
      <c r="O1798" s="107"/>
      <c r="P1798" s="107"/>
      <c r="Q1798" s="107"/>
      <c r="R1798" s="107"/>
    </row>
    <row r="1799" spans="1:18" ht="12.75">
      <c r="A1799" s="107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N1799" s="107"/>
      <c r="O1799" s="107"/>
      <c r="P1799" s="107"/>
      <c r="Q1799" s="107"/>
      <c r="R1799" s="107"/>
    </row>
    <row r="1800" spans="1:18" ht="12.75">
      <c r="A1800" s="107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N1800" s="107"/>
      <c r="O1800" s="107"/>
      <c r="P1800" s="107"/>
      <c r="Q1800" s="107"/>
      <c r="R1800" s="107"/>
    </row>
    <row r="1801" spans="1:18" ht="12.75">
      <c r="A1801" s="107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N1801" s="107"/>
      <c r="O1801" s="107"/>
      <c r="P1801" s="107"/>
      <c r="Q1801" s="107"/>
      <c r="R1801" s="107"/>
    </row>
    <row r="1802" spans="1:18" ht="12.75">
      <c r="A1802" s="107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N1802" s="107"/>
      <c r="O1802" s="107"/>
      <c r="P1802" s="107"/>
      <c r="Q1802" s="107"/>
      <c r="R1802" s="107"/>
    </row>
    <row r="1803" spans="1:18" ht="12.75">
      <c r="A1803" s="107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N1803" s="107"/>
      <c r="O1803" s="107"/>
      <c r="P1803" s="107"/>
      <c r="Q1803" s="107"/>
      <c r="R1803" s="107"/>
    </row>
    <row r="1804" spans="1:18" ht="12.75">
      <c r="A1804" s="107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N1804" s="107"/>
      <c r="O1804" s="107"/>
      <c r="P1804" s="107"/>
      <c r="Q1804" s="107"/>
      <c r="R1804" s="107"/>
    </row>
    <row r="1805" spans="1:18" ht="12.75">
      <c r="A1805" s="107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N1805" s="107"/>
      <c r="O1805" s="107"/>
      <c r="P1805" s="107"/>
      <c r="Q1805" s="107"/>
      <c r="R1805" s="107"/>
    </row>
    <row r="1806" spans="1:18" ht="12.75">
      <c r="A1806" s="107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N1806" s="107"/>
      <c r="O1806" s="107"/>
      <c r="P1806" s="107"/>
      <c r="Q1806" s="107"/>
      <c r="R1806" s="107"/>
    </row>
    <row r="1807" spans="1:18" ht="12.75">
      <c r="A1807" s="1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N1807" s="107"/>
      <c r="O1807" s="107"/>
      <c r="P1807" s="107"/>
      <c r="Q1807" s="107"/>
      <c r="R1807" s="107"/>
    </row>
    <row r="1808" spans="1:18" ht="12.75">
      <c r="A1808" s="107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N1808" s="107"/>
      <c r="O1808" s="107"/>
      <c r="P1808" s="107"/>
      <c r="Q1808" s="107"/>
      <c r="R1808" s="107"/>
    </row>
    <row r="1809" spans="1:18" ht="12.75">
      <c r="A1809" s="107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N1809" s="107"/>
      <c r="O1809" s="107"/>
      <c r="P1809" s="107"/>
      <c r="Q1809" s="107"/>
      <c r="R1809" s="107"/>
    </row>
    <row r="1810" spans="1:18" ht="12.75">
      <c r="A1810" s="107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N1810" s="107"/>
      <c r="O1810" s="107"/>
      <c r="P1810" s="107"/>
      <c r="Q1810" s="107"/>
      <c r="R1810" s="107"/>
    </row>
    <row r="1811" spans="1:18" ht="12.75">
      <c r="A1811" s="107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N1811" s="107"/>
      <c r="O1811" s="107"/>
      <c r="P1811" s="107"/>
      <c r="Q1811" s="107"/>
      <c r="R1811" s="107"/>
    </row>
    <row r="1812" spans="1:18" ht="12.75">
      <c r="A1812" s="107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N1812" s="107"/>
      <c r="O1812" s="107"/>
      <c r="P1812" s="107"/>
      <c r="Q1812" s="107"/>
      <c r="R1812" s="107"/>
    </row>
    <row r="1813" spans="1:18" ht="12.75">
      <c r="A1813" s="107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N1813" s="107"/>
      <c r="O1813" s="107"/>
      <c r="P1813" s="107"/>
      <c r="Q1813" s="107"/>
      <c r="R1813" s="107"/>
    </row>
    <row r="1814" spans="1:18" ht="12.75">
      <c r="A1814" s="107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N1814" s="107"/>
      <c r="O1814" s="107"/>
      <c r="P1814" s="107"/>
      <c r="Q1814" s="107"/>
      <c r="R1814" s="107"/>
    </row>
    <row r="1815" spans="1:18" ht="12.75">
      <c r="A1815" s="107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  <c r="O1815" s="107"/>
      <c r="P1815" s="107"/>
      <c r="Q1815" s="107"/>
      <c r="R1815" s="107"/>
    </row>
    <row r="1816" spans="1:18" ht="12.75">
      <c r="A1816" s="107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N1816" s="107"/>
      <c r="O1816" s="107"/>
      <c r="P1816" s="107"/>
      <c r="Q1816" s="107"/>
      <c r="R1816" s="107"/>
    </row>
    <row r="1817" spans="1:18" ht="12.75">
      <c r="A1817" s="10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N1817" s="107"/>
      <c r="O1817" s="107"/>
      <c r="P1817" s="107"/>
      <c r="Q1817" s="107"/>
      <c r="R1817" s="107"/>
    </row>
    <row r="1818" spans="1:18" ht="12.75">
      <c r="A1818" s="107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N1818" s="107"/>
      <c r="O1818" s="107"/>
      <c r="P1818" s="107"/>
      <c r="Q1818" s="107"/>
      <c r="R1818" s="107"/>
    </row>
    <row r="1819" spans="1:18" ht="12.75">
      <c r="A1819" s="107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N1819" s="107"/>
      <c r="O1819" s="107"/>
      <c r="P1819" s="107"/>
      <c r="Q1819" s="107"/>
      <c r="R1819" s="107"/>
    </row>
    <row r="1820" spans="1:18" ht="12.75">
      <c r="A1820" s="107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N1820" s="107"/>
      <c r="O1820" s="107"/>
      <c r="P1820" s="107"/>
      <c r="Q1820" s="107"/>
      <c r="R1820" s="107"/>
    </row>
    <row r="1821" spans="1:18" ht="12.75">
      <c r="A1821" s="107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N1821" s="107"/>
      <c r="O1821" s="107"/>
      <c r="P1821" s="107"/>
      <c r="Q1821" s="107"/>
      <c r="R1821" s="107"/>
    </row>
    <row r="1822" spans="1:18" ht="12.75">
      <c r="A1822" s="107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N1822" s="107"/>
      <c r="O1822" s="107"/>
      <c r="P1822" s="107"/>
      <c r="Q1822" s="107"/>
      <c r="R1822" s="107"/>
    </row>
    <row r="1823" spans="1:18" ht="12.75">
      <c r="A1823" s="107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N1823" s="107"/>
      <c r="O1823" s="107"/>
      <c r="P1823" s="107"/>
      <c r="Q1823" s="107"/>
      <c r="R1823" s="107"/>
    </row>
    <row r="1824" spans="1:18" ht="12.75">
      <c r="A1824" s="107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N1824" s="107"/>
      <c r="O1824" s="107"/>
      <c r="P1824" s="107"/>
      <c r="Q1824" s="107"/>
      <c r="R1824" s="107"/>
    </row>
    <row r="1825" spans="1:18" ht="12.75">
      <c r="A1825" s="107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N1825" s="107"/>
      <c r="O1825" s="107"/>
      <c r="P1825" s="107"/>
      <c r="Q1825" s="107"/>
      <c r="R1825" s="107"/>
    </row>
    <row r="1826" spans="1:18" ht="12.75">
      <c r="A1826" s="107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N1826" s="107"/>
      <c r="O1826" s="107"/>
      <c r="P1826" s="107"/>
      <c r="Q1826" s="107"/>
      <c r="R1826" s="107"/>
    </row>
    <row r="1827" spans="1:18" ht="12.75">
      <c r="A1827" s="10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N1827" s="107"/>
      <c r="O1827" s="107"/>
      <c r="P1827" s="107"/>
      <c r="Q1827" s="107"/>
      <c r="R1827" s="107"/>
    </row>
    <row r="1828" spans="1:18" ht="12.75">
      <c r="A1828" s="107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N1828" s="107"/>
      <c r="O1828" s="107"/>
      <c r="P1828" s="107"/>
      <c r="Q1828" s="107"/>
      <c r="R1828" s="107"/>
    </row>
    <row r="1829" spans="1:18" ht="12.75">
      <c r="A1829" s="107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 s="107"/>
      <c r="Q1829" s="107"/>
      <c r="R1829" s="107"/>
    </row>
    <row r="1830" spans="1:18" ht="12.75">
      <c r="A1830" s="107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  <c r="P1830" s="107"/>
      <c r="Q1830" s="107"/>
      <c r="R1830" s="107"/>
    </row>
    <row r="1831" spans="1:18" ht="12.75">
      <c r="A1831" s="107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N1831" s="107"/>
      <c r="O1831" s="107"/>
      <c r="P1831" s="107"/>
      <c r="Q1831" s="107"/>
      <c r="R1831" s="107"/>
    </row>
    <row r="1832" spans="1:18" ht="12.75">
      <c r="A1832" s="107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N1832" s="107"/>
      <c r="O1832" s="107"/>
      <c r="P1832" s="107"/>
      <c r="Q1832" s="107"/>
      <c r="R1832" s="107"/>
    </row>
    <row r="1833" spans="1:18" ht="12.75">
      <c r="A1833" s="107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N1833" s="107"/>
      <c r="O1833" s="107"/>
      <c r="P1833" s="107"/>
      <c r="Q1833" s="107"/>
      <c r="R1833" s="107"/>
    </row>
    <row r="1834" spans="1:18" ht="12.75">
      <c r="A1834" s="107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N1834" s="107"/>
      <c r="O1834" s="107"/>
      <c r="P1834" s="107"/>
      <c r="Q1834" s="107"/>
      <c r="R1834" s="107"/>
    </row>
    <row r="1835" spans="1:18" ht="12.75">
      <c r="A1835" s="107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  <c r="O1835" s="107"/>
      <c r="P1835" s="107"/>
      <c r="Q1835" s="107"/>
      <c r="R1835" s="107"/>
    </row>
    <row r="1836" spans="1:18" ht="12.75">
      <c r="A1836" s="107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N1836" s="107"/>
      <c r="O1836" s="107"/>
      <c r="P1836" s="107"/>
      <c r="Q1836" s="107"/>
      <c r="R1836" s="107"/>
    </row>
    <row r="1837" spans="1:18" ht="12.75">
      <c r="A1837" s="10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N1837" s="107"/>
      <c r="O1837" s="107"/>
      <c r="P1837" s="107"/>
      <c r="Q1837" s="107"/>
      <c r="R1837" s="107"/>
    </row>
    <row r="1838" spans="1:18" ht="12.75">
      <c r="A1838" s="107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N1838" s="107"/>
      <c r="O1838" s="107"/>
      <c r="P1838" s="107"/>
      <c r="Q1838" s="107"/>
      <c r="R1838" s="107"/>
    </row>
    <row r="1839" spans="1:18" ht="12.75">
      <c r="A1839" s="107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N1839" s="107"/>
      <c r="O1839" s="107"/>
      <c r="P1839" s="107"/>
      <c r="Q1839" s="107"/>
      <c r="R1839" s="107"/>
    </row>
    <row r="1840" spans="1:18" ht="12.75">
      <c r="A1840" s="107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N1840" s="107"/>
      <c r="O1840" s="107"/>
      <c r="P1840" s="107"/>
      <c r="Q1840" s="107"/>
      <c r="R1840" s="107"/>
    </row>
    <row r="1841" spans="1:18" ht="12.75">
      <c r="A1841" s="107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N1841" s="107"/>
      <c r="O1841" s="107"/>
      <c r="P1841" s="107"/>
      <c r="Q1841" s="107"/>
      <c r="R1841" s="107"/>
    </row>
    <row r="1842" spans="1:18" ht="12.75">
      <c r="A1842" s="107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N1842" s="107"/>
      <c r="O1842" s="107"/>
      <c r="P1842" s="107"/>
      <c r="Q1842" s="107"/>
      <c r="R1842" s="107"/>
    </row>
    <row r="1843" spans="1:18" ht="12.75">
      <c r="A1843" s="107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N1843" s="107"/>
      <c r="O1843" s="107"/>
      <c r="P1843" s="107"/>
      <c r="Q1843" s="107"/>
      <c r="R1843" s="107"/>
    </row>
    <row r="1844" spans="1:18" ht="12.75">
      <c r="A1844" s="107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N1844" s="107"/>
      <c r="O1844" s="107"/>
      <c r="P1844" s="107"/>
      <c r="Q1844" s="107"/>
      <c r="R1844" s="107"/>
    </row>
    <row r="1845" spans="1:18" ht="12.75">
      <c r="A1845" s="107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N1845" s="107"/>
      <c r="O1845" s="107"/>
      <c r="P1845" s="107"/>
      <c r="Q1845" s="107"/>
      <c r="R1845" s="107"/>
    </row>
    <row r="1846" spans="1:18" ht="12.75">
      <c r="A1846" s="107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N1846" s="107"/>
      <c r="O1846" s="107"/>
      <c r="P1846" s="107"/>
      <c r="Q1846" s="107"/>
      <c r="R1846" s="107"/>
    </row>
    <row r="1847" spans="1:18" ht="12.75">
      <c r="A1847" s="10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N1847" s="107"/>
      <c r="O1847" s="107"/>
      <c r="P1847" s="107"/>
      <c r="Q1847" s="107"/>
      <c r="R1847" s="107"/>
    </row>
    <row r="1848" spans="1:18" ht="12.75">
      <c r="A1848" s="107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N1848" s="107"/>
      <c r="O1848" s="107"/>
      <c r="P1848" s="107"/>
      <c r="Q1848" s="107"/>
      <c r="R1848" s="107"/>
    </row>
    <row r="1849" spans="1:18" ht="12.75">
      <c r="A1849" s="107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N1849" s="107"/>
      <c r="O1849" s="107"/>
      <c r="P1849" s="107"/>
      <c r="Q1849" s="107"/>
      <c r="R1849" s="107"/>
    </row>
    <row r="1850" spans="1:18" ht="12.75">
      <c r="A1850" s="107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N1850" s="107"/>
      <c r="O1850" s="107"/>
      <c r="P1850" s="107"/>
      <c r="Q1850" s="107"/>
      <c r="R1850" s="107"/>
    </row>
    <row r="1851" spans="1:18" ht="12.75">
      <c r="A1851" s="107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N1851" s="107"/>
      <c r="O1851" s="107"/>
      <c r="P1851" s="107"/>
      <c r="Q1851" s="107"/>
      <c r="R1851" s="107"/>
    </row>
    <row r="1852" spans="1:18" ht="12.75">
      <c r="A1852" s="107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N1852" s="107"/>
      <c r="O1852" s="107"/>
      <c r="P1852" s="107"/>
      <c r="Q1852" s="107"/>
      <c r="R1852" s="107"/>
    </row>
    <row r="1853" spans="1:18" ht="12.75">
      <c r="A1853" s="107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N1853" s="107"/>
      <c r="O1853" s="107"/>
      <c r="P1853" s="107"/>
      <c r="Q1853" s="107"/>
      <c r="R1853" s="107"/>
    </row>
    <row r="1854" spans="1:18" ht="12.75">
      <c r="A1854" s="107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N1854" s="107"/>
      <c r="O1854" s="107"/>
      <c r="P1854" s="107"/>
      <c r="Q1854" s="107"/>
      <c r="R1854" s="107"/>
    </row>
    <row r="1855" spans="1:18" ht="12.75">
      <c r="A1855" s="107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N1855" s="107"/>
      <c r="O1855" s="107"/>
      <c r="P1855" s="107"/>
      <c r="Q1855" s="107"/>
      <c r="R1855" s="107"/>
    </row>
    <row r="1856" spans="1:18" ht="12.75">
      <c r="A1856" s="107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N1856" s="107"/>
      <c r="O1856" s="107"/>
      <c r="P1856" s="107"/>
      <c r="Q1856" s="107"/>
      <c r="R1856" s="107"/>
    </row>
    <row r="1857" spans="1:18" ht="12.75">
      <c r="A1857" s="10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N1857" s="107"/>
      <c r="O1857" s="107"/>
      <c r="P1857" s="107"/>
      <c r="Q1857" s="107"/>
      <c r="R1857" s="107"/>
    </row>
    <row r="1858" spans="1:18" ht="12.75">
      <c r="A1858" s="107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N1858" s="107"/>
      <c r="O1858" s="107"/>
      <c r="P1858" s="107"/>
      <c r="Q1858" s="107"/>
      <c r="R1858" s="107"/>
    </row>
    <row r="1859" spans="1:18" ht="12.75">
      <c r="A1859" s="107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N1859" s="107"/>
      <c r="O1859" s="107"/>
      <c r="P1859" s="107"/>
      <c r="Q1859" s="107"/>
      <c r="R1859" s="107"/>
    </row>
    <row r="1860" spans="1:18" ht="12.75">
      <c r="A1860" s="107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N1860" s="107"/>
      <c r="O1860" s="107"/>
      <c r="P1860" s="107"/>
      <c r="Q1860" s="107"/>
      <c r="R1860" s="107"/>
    </row>
    <row r="1861" spans="1:18" ht="12.75">
      <c r="A1861" s="107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N1861" s="107"/>
      <c r="O1861" s="107"/>
      <c r="P1861" s="107"/>
      <c r="Q1861" s="107"/>
      <c r="R1861" s="107"/>
    </row>
    <row r="1862" spans="1:18" ht="12.75">
      <c r="A1862" s="107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N1862" s="107"/>
      <c r="O1862" s="107"/>
      <c r="P1862" s="107"/>
      <c r="Q1862" s="107"/>
      <c r="R1862" s="107"/>
    </row>
    <row r="1863" spans="1:18" ht="12.75">
      <c r="A1863" s="107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N1863" s="107"/>
      <c r="O1863" s="107"/>
      <c r="P1863" s="107"/>
      <c r="Q1863" s="107"/>
      <c r="R1863" s="107"/>
    </row>
    <row r="1864" spans="1:18" ht="12.75">
      <c r="A1864" s="107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N1864" s="107"/>
      <c r="O1864" s="107"/>
      <c r="P1864" s="107"/>
      <c r="Q1864" s="107"/>
      <c r="R1864" s="107"/>
    </row>
    <row r="1865" spans="1:18" ht="12.75">
      <c r="A1865" s="107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N1865" s="107"/>
      <c r="O1865" s="107"/>
      <c r="P1865" s="107"/>
      <c r="Q1865" s="107"/>
      <c r="R1865" s="107"/>
    </row>
    <row r="1866" spans="1:18" ht="12.75">
      <c r="A1866" s="107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N1866" s="107"/>
      <c r="O1866" s="107"/>
      <c r="P1866" s="107"/>
      <c r="Q1866" s="107"/>
      <c r="R1866" s="107"/>
    </row>
    <row r="1867" spans="1:18" ht="12.75">
      <c r="A1867" s="10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N1867" s="107"/>
      <c r="O1867" s="107"/>
      <c r="P1867" s="107"/>
      <c r="Q1867" s="107"/>
      <c r="R1867" s="107"/>
    </row>
    <row r="1868" spans="1:18" ht="12.75">
      <c r="A1868" s="107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N1868" s="107"/>
      <c r="O1868" s="107"/>
      <c r="P1868" s="107"/>
      <c r="Q1868" s="107"/>
      <c r="R1868" s="107"/>
    </row>
    <row r="1869" spans="1:18" ht="12.75">
      <c r="A1869" s="107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N1869" s="107"/>
      <c r="O1869" s="107"/>
      <c r="P1869" s="107"/>
      <c r="Q1869" s="107"/>
      <c r="R1869" s="107"/>
    </row>
    <row r="1870" spans="1:18" ht="12.75">
      <c r="A1870" s="107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N1870" s="107"/>
      <c r="O1870" s="107"/>
      <c r="P1870" s="107"/>
      <c r="Q1870" s="107"/>
      <c r="R1870" s="107"/>
    </row>
    <row r="1871" spans="1:18" ht="12.75">
      <c r="A1871" s="107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N1871" s="107"/>
      <c r="O1871" s="107"/>
      <c r="P1871" s="107"/>
      <c r="Q1871" s="107"/>
      <c r="R1871" s="107"/>
    </row>
    <row r="1872" spans="1:18" ht="12.75">
      <c r="A1872" s="107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N1872" s="107"/>
      <c r="O1872" s="107"/>
      <c r="P1872" s="107"/>
      <c r="Q1872" s="107"/>
      <c r="R1872" s="107"/>
    </row>
    <row r="1873" spans="1:18" ht="12.75">
      <c r="A1873" s="107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N1873" s="107"/>
      <c r="O1873" s="107"/>
      <c r="P1873" s="107"/>
      <c r="Q1873" s="107"/>
      <c r="R1873" s="107"/>
    </row>
    <row r="1874" spans="1:18" ht="12.75">
      <c r="A1874" s="107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N1874" s="107"/>
      <c r="O1874" s="107"/>
      <c r="P1874" s="107"/>
      <c r="Q1874" s="107"/>
      <c r="R1874" s="107"/>
    </row>
    <row r="1875" spans="1:18" ht="12.75">
      <c r="A1875" s="107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N1875" s="107"/>
      <c r="O1875" s="107"/>
      <c r="P1875" s="107"/>
      <c r="Q1875" s="107"/>
      <c r="R1875" s="107"/>
    </row>
    <row r="1876" spans="1:18" ht="12.75">
      <c r="A1876" s="107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 s="107"/>
      <c r="Q1876" s="107"/>
      <c r="R1876" s="107"/>
    </row>
    <row r="1877" spans="1:18" ht="12.75">
      <c r="A1877" s="10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 s="107"/>
      <c r="Q1877" s="107"/>
      <c r="R1877" s="107"/>
    </row>
    <row r="1878" spans="1:18" ht="12.75">
      <c r="A1878" s="107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N1878" s="107"/>
      <c r="O1878" s="107"/>
      <c r="P1878" s="107"/>
      <c r="Q1878" s="107"/>
      <c r="R1878" s="107"/>
    </row>
    <row r="1879" spans="1:18" ht="12.75">
      <c r="A1879" s="107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N1879" s="107"/>
      <c r="O1879" s="107"/>
      <c r="P1879" s="107"/>
      <c r="Q1879" s="107"/>
      <c r="R1879" s="107"/>
    </row>
    <row r="1880" spans="1:18" ht="12.75">
      <c r="A1880" s="107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N1880" s="107"/>
      <c r="O1880" s="107"/>
      <c r="P1880" s="107"/>
      <c r="Q1880" s="107"/>
      <c r="R1880" s="107"/>
    </row>
    <row r="1881" spans="1:18" ht="12.75">
      <c r="A1881" s="107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N1881" s="107"/>
      <c r="O1881" s="107"/>
      <c r="P1881" s="107"/>
      <c r="Q1881" s="107"/>
      <c r="R1881" s="107"/>
    </row>
    <row r="1882" spans="1:18" ht="12.75">
      <c r="A1882" s="107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  <c r="O1882" s="107"/>
      <c r="P1882" s="107"/>
      <c r="Q1882" s="107"/>
      <c r="R1882" s="107"/>
    </row>
    <row r="1883" spans="1:18" ht="12.75">
      <c r="A1883" s="107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N1883" s="107"/>
      <c r="O1883" s="107"/>
      <c r="P1883" s="107"/>
      <c r="Q1883" s="107"/>
      <c r="R1883" s="107"/>
    </row>
    <row r="1884" spans="1:18" ht="12.75">
      <c r="A1884" s="107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N1884" s="107"/>
      <c r="O1884" s="107"/>
      <c r="P1884" s="107"/>
      <c r="Q1884" s="107"/>
      <c r="R1884" s="107"/>
    </row>
    <row r="1885" spans="1:18" ht="12.75">
      <c r="A1885" s="107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N1885" s="107"/>
      <c r="O1885" s="107"/>
      <c r="P1885" s="107"/>
      <c r="Q1885" s="107"/>
      <c r="R1885" s="107"/>
    </row>
    <row r="1886" spans="1:18" ht="12.75">
      <c r="A1886" s="107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N1886" s="107"/>
      <c r="O1886" s="107"/>
      <c r="P1886" s="107"/>
      <c r="Q1886" s="107"/>
      <c r="R1886" s="107"/>
    </row>
    <row r="1887" spans="1:18" ht="12.75">
      <c r="A1887" s="10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N1887" s="107"/>
      <c r="O1887" s="107"/>
      <c r="P1887" s="107"/>
      <c r="Q1887" s="107"/>
      <c r="R1887" s="107"/>
    </row>
    <row r="1888" spans="1:18" ht="12.75">
      <c r="A1888" s="107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N1888" s="107"/>
      <c r="O1888" s="107"/>
      <c r="P1888" s="107"/>
      <c r="Q1888" s="107"/>
      <c r="R1888" s="107"/>
    </row>
    <row r="1889" spans="1:18" ht="12.75">
      <c r="A1889" s="107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N1889" s="107"/>
      <c r="O1889" s="107"/>
      <c r="P1889" s="107"/>
      <c r="Q1889" s="107"/>
      <c r="R1889" s="107"/>
    </row>
    <row r="1890" spans="1:18" ht="12.75">
      <c r="A1890" s="107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N1890" s="107"/>
      <c r="O1890" s="107"/>
      <c r="P1890" s="107"/>
      <c r="Q1890" s="107"/>
      <c r="R1890" s="107"/>
    </row>
    <row r="1891" spans="1:18" ht="12.75">
      <c r="A1891" s="107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N1891" s="107"/>
      <c r="O1891" s="107"/>
      <c r="P1891" s="107"/>
      <c r="Q1891" s="107"/>
      <c r="R1891" s="107"/>
    </row>
    <row r="1892" spans="1:18" ht="12.75">
      <c r="A1892" s="107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N1892" s="107"/>
      <c r="O1892" s="107"/>
      <c r="P1892" s="107"/>
      <c r="Q1892" s="107"/>
      <c r="R1892" s="107"/>
    </row>
    <row r="1893" spans="1:18" ht="12.75">
      <c r="A1893" s="107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N1893" s="107"/>
      <c r="O1893" s="107"/>
      <c r="P1893" s="107"/>
      <c r="Q1893" s="107"/>
      <c r="R1893" s="107"/>
    </row>
    <row r="1894" spans="1:18" ht="12.75">
      <c r="A1894" s="107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N1894" s="107"/>
      <c r="O1894" s="107"/>
      <c r="P1894" s="107"/>
      <c r="Q1894" s="107"/>
      <c r="R1894" s="107"/>
    </row>
    <row r="1895" spans="1:18" ht="12.75">
      <c r="A1895" s="107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N1895" s="107"/>
      <c r="O1895" s="107"/>
      <c r="P1895" s="107"/>
      <c r="Q1895" s="107"/>
      <c r="R1895" s="107"/>
    </row>
    <row r="1896" spans="1:18" ht="12.75">
      <c r="A1896" s="107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N1896" s="107"/>
      <c r="O1896" s="107"/>
      <c r="P1896" s="107"/>
      <c r="Q1896" s="107"/>
      <c r="R1896" s="107"/>
    </row>
    <row r="1897" spans="1:18" ht="12.75">
      <c r="A1897" s="10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N1897" s="107"/>
      <c r="O1897" s="107"/>
      <c r="P1897" s="107"/>
      <c r="Q1897" s="107"/>
      <c r="R1897" s="107"/>
    </row>
    <row r="1898" spans="1:18" ht="12.75">
      <c r="A1898" s="107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N1898" s="107"/>
      <c r="O1898" s="107"/>
      <c r="P1898" s="107"/>
      <c r="Q1898" s="107"/>
      <c r="R1898" s="107"/>
    </row>
    <row r="1899" spans="1:18" ht="12.75">
      <c r="A1899" s="107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N1899" s="107"/>
      <c r="O1899" s="107"/>
      <c r="P1899" s="107"/>
      <c r="Q1899" s="107"/>
      <c r="R1899" s="107"/>
    </row>
    <row r="1900" spans="1:18" ht="12.75">
      <c r="A1900" s="107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N1900" s="107"/>
      <c r="O1900" s="107"/>
      <c r="P1900" s="107"/>
      <c r="Q1900" s="107"/>
      <c r="R1900" s="107"/>
    </row>
    <row r="1901" spans="1:18" ht="12.75">
      <c r="A1901" s="107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N1901" s="107"/>
      <c r="O1901" s="107"/>
      <c r="P1901" s="107"/>
      <c r="Q1901" s="107"/>
      <c r="R1901" s="107"/>
    </row>
    <row r="1902" spans="1:18" ht="12.75">
      <c r="A1902" s="107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N1902" s="107"/>
      <c r="O1902" s="107"/>
      <c r="P1902" s="107"/>
      <c r="Q1902" s="107"/>
      <c r="R1902" s="107"/>
    </row>
    <row r="1903" spans="1:18" ht="12.75">
      <c r="A1903" s="107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N1903" s="107"/>
      <c r="O1903" s="107"/>
      <c r="P1903" s="107"/>
      <c r="Q1903" s="107"/>
      <c r="R1903" s="107"/>
    </row>
    <row r="1904" spans="1:18" ht="12.75">
      <c r="A1904" s="107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N1904" s="107"/>
      <c r="O1904" s="107"/>
      <c r="P1904" s="107"/>
      <c r="Q1904" s="107"/>
      <c r="R1904" s="107"/>
    </row>
    <row r="1905" spans="1:18" ht="12.75">
      <c r="A1905" s="107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N1905" s="107"/>
      <c r="O1905" s="107"/>
      <c r="P1905" s="107"/>
      <c r="Q1905" s="107"/>
      <c r="R1905" s="107"/>
    </row>
    <row r="1906" spans="1:18" ht="12.75">
      <c r="A1906" s="107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N1906" s="107"/>
      <c r="O1906" s="107"/>
      <c r="P1906" s="107"/>
      <c r="Q1906" s="107"/>
      <c r="R1906" s="107"/>
    </row>
    <row r="1907" spans="1:18" ht="12.75">
      <c r="A1907" s="1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N1907" s="107"/>
      <c r="O1907" s="107"/>
      <c r="P1907" s="107"/>
      <c r="Q1907" s="107"/>
      <c r="R1907" s="107"/>
    </row>
    <row r="1908" spans="1:18" ht="12.75">
      <c r="A1908" s="107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N1908" s="107"/>
      <c r="O1908" s="107"/>
      <c r="P1908" s="107"/>
      <c r="Q1908" s="107"/>
      <c r="R1908" s="107"/>
    </row>
    <row r="1909" spans="1:18" ht="12.75">
      <c r="A1909" s="107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N1909" s="107"/>
      <c r="O1909" s="107"/>
      <c r="P1909" s="107"/>
      <c r="Q1909" s="107"/>
      <c r="R1909" s="107"/>
    </row>
    <row r="1910" spans="1:18" ht="12.75">
      <c r="A1910" s="107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N1910" s="107"/>
      <c r="O1910" s="107"/>
      <c r="P1910" s="107"/>
      <c r="Q1910" s="107"/>
      <c r="R1910" s="107"/>
    </row>
    <row r="1911" spans="1:18" ht="12.75">
      <c r="A1911" s="107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N1911" s="107"/>
      <c r="O1911" s="107"/>
      <c r="P1911" s="107"/>
      <c r="Q1911" s="107"/>
      <c r="R1911" s="107"/>
    </row>
    <row r="1912" spans="1:18" ht="12.75">
      <c r="A1912" s="107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N1912" s="107"/>
      <c r="O1912" s="107"/>
      <c r="P1912" s="107"/>
      <c r="Q1912" s="107"/>
      <c r="R1912" s="107"/>
    </row>
    <row r="1913" spans="1:18" ht="12.75">
      <c r="A1913" s="107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N1913" s="107"/>
      <c r="O1913" s="107"/>
      <c r="P1913" s="107"/>
      <c r="Q1913" s="107"/>
      <c r="R1913" s="107"/>
    </row>
    <row r="1914" spans="1:18" ht="12.75">
      <c r="A1914" s="107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N1914" s="107"/>
      <c r="O1914" s="107"/>
      <c r="P1914" s="107"/>
      <c r="Q1914" s="107"/>
      <c r="R1914" s="107"/>
    </row>
    <row r="1915" spans="1:18" ht="12.75">
      <c r="A1915" s="107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N1915" s="107"/>
      <c r="O1915" s="107"/>
      <c r="P1915" s="107"/>
      <c r="Q1915" s="107"/>
      <c r="R1915" s="107"/>
    </row>
    <row r="1916" spans="1:18" ht="12.75">
      <c r="A1916" s="107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</row>
    <row r="1917" spans="1:18" ht="12.75">
      <c r="A1917" s="10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N1917" s="107"/>
      <c r="O1917" s="107"/>
      <c r="P1917" s="107"/>
      <c r="Q1917" s="107"/>
      <c r="R1917" s="107"/>
    </row>
    <row r="1918" spans="1:18" ht="12.75">
      <c r="A1918" s="107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N1918" s="107"/>
      <c r="O1918" s="107"/>
      <c r="P1918" s="107"/>
      <c r="Q1918" s="107"/>
      <c r="R1918" s="107"/>
    </row>
    <row r="1919" spans="1:18" ht="12.75">
      <c r="A1919" s="107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N1919" s="107"/>
      <c r="O1919" s="107"/>
      <c r="P1919" s="107"/>
      <c r="Q1919" s="107"/>
      <c r="R1919" s="107"/>
    </row>
    <row r="1920" spans="1:18" ht="12.75">
      <c r="A1920" s="107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N1920" s="107"/>
      <c r="O1920" s="107"/>
      <c r="P1920" s="107"/>
      <c r="Q1920" s="107"/>
      <c r="R1920" s="107"/>
    </row>
    <row r="1921" spans="1:18" ht="12.75">
      <c r="A1921" s="107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N1921" s="107"/>
      <c r="O1921" s="107"/>
      <c r="P1921" s="107"/>
      <c r="Q1921" s="107"/>
      <c r="R1921" s="107"/>
    </row>
    <row r="1922" spans="1:18" ht="12.75">
      <c r="A1922" s="107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  <c r="P1922" s="107"/>
      <c r="Q1922" s="107"/>
      <c r="R1922" s="107"/>
    </row>
    <row r="1923" spans="1:18" ht="12.75">
      <c r="A1923" s="107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N1923" s="107"/>
      <c r="O1923" s="107"/>
      <c r="P1923" s="107"/>
      <c r="Q1923" s="107"/>
      <c r="R1923" s="107"/>
    </row>
    <row r="1924" spans="1:18" ht="12.75">
      <c r="A1924" s="107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N1924" s="107"/>
      <c r="O1924" s="107"/>
      <c r="P1924" s="107"/>
      <c r="Q1924" s="107"/>
      <c r="R1924" s="107"/>
    </row>
    <row r="1925" spans="1:18" ht="12.75">
      <c r="A1925" s="107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</row>
    <row r="1926" spans="1:18" ht="12.75">
      <c r="A1926" s="107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N1926" s="107"/>
      <c r="O1926" s="107"/>
      <c r="P1926" s="107"/>
      <c r="Q1926" s="107"/>
      <c r="R1926" s="107"/>
    </row>
    <row r="1927" spans="1:18" ht="12.75">
      <c r="A1927" s="10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N1927" s="107"/>
      <c r="O1927" s="107"/>
      <c r="P1927" s="107"/>
      <c r="Q1927" s="107"/>
      <c r="R1927" s="107"/>
    </row>
    <row r="1928" spans="1:18" ht="12.75">
      <c r="A1928" s="107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N1928" s="107"/>
      <c r="O1928" s="107"/>
      <c r="P1928" s="107"/>
      <c r="Q1928" s="107"/>
      <c r="R1928" s="107"/>
    </row>
    <row r="1929" spans="1:18" ht="12.75">
      <c r="A1929" s="107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  <c r="O1929" s="107"/>
      <c r="P1929" s="107"/>
      <c r="Q1929" s="107"/>
      <c r="R1929" s="107"/>
    </row>
    <row r="1930" spans="1:18" ht="12.75">
      <c r="A1930" s="107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N1930" s="107"/>
      <c r="O1930" s="107"/>
      <c r="P1930" s="107"/>
      <c r="Q1930" s="107"/>
      <c r="R1930" s="107"/>
    </row>
    <row r="1931" spans="1:18" ht="12.75">
      <c r="A1931" s="107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N1931" s="107"/>
      <c r="O1931" s="107"/>
      <c r="P1931" s="107"/>
      <c r="Q1931" s="107"/>
      <c r="R1931" s="107"/>
    </row>
    <row r="1932" spans="1:18" ht="12.75">
      <c r="A1932" s="107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N1932" s="107"/>
      <c r="O1932" s="107"/>
      <c r="P1932" s="107"/>
      <c r="Q1932" s="107"/>
      <c r="R1932" s="107"/>
    </row>
    <row r="1933" spans="1:18" ht="12.75">
      <c r="A1933" s="107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N1933" s="107"/>
      <c r="O1933" s="107"/>
      <c r="P1933" s="107"/>
      <c r="Q1933" s="107"/>
      <c r="R1933" s="107"/>
    </row>
    <row r="1934" spans="1:18" ht="12.75">
      <c r="A1934" s="107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N1934" s="107"/>
      <c r="O1934" s="107"/>
      <c r="P1934" s="107"/>
      <c r="Q1934" s="107"/>
      <c r="R1934" s="107"/>
    </row>
    <row r="1935" spans="1:18" ht="12.75">
      <c r="A1935" s="107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N1935" s="107"/>
      <c r="O1935" s="107"/>
      <c r="P1935" s="107"/>
      <c r="Q1935" s="107"/>
      <c r="R1935" s="107"/>
    </row>
    <row r="1936" spans="1:18" ht="12.75">
      <c r="A1936" s="107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N1936" s="107"/>
      <c r="O1936" s="107"/>
      <c r="P1936" s="107"/>
      <c r="Q1936" s="107"/>
      <c r="R1936" s="107"/>
    </row>
    <row r="1937" spans="1:18" ht="12.75">
      <c r="A1937" s="10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N1937" s="107"/>
      <c r="O1937" s="107"/>
      <c r="P1937" s="107"/>
      <c r="Q1937" s="107"/>
      <c r="R1937" s="107"/>
    </row>
    <row r="1938" spans="1:18" ht="12.75">
      <c r="A1938" s="107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N1938" s="107"/>
      <c r="O1938" s="107"/>
      <c r="P1938" s="107"/>
      <c r="Q1938" s="107"/>
      <c r="R1938" s="107"/>
    </row>
    <row r="1939" spans="1:18" ht="12.75">
      <c r="A1939" s="107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N1939" s="107"/>
      <c r="O1939" s="107"/>
      <c r="P1939" s="107"/>
      <c r="Q1939" s="107"/>
      <c r="R1939" s="107"/>
    </row>
    <row r="1940" spans="1:18" ht="12.75">
      <c r="A1940" s="107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N1940" s="107"/>
      <c r="O1940" s="107"/>
      <c r="P1940" s="107"/>
      <c r="Q1940" s="107"/>
      <c r="R1940" s="107"/>
    </row>
    <row r="1941" spans="1:18" ht="12.75">
      <c r="A1941" s="107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N1941" s="107"/>
      <c r="O1941" s="107"/>
      <c r="P1941" s="107"/>
      <c r="Q1941" s="107"/>
      <c r="R1941" s="107"/>
    </row>
    <row r="1942" spans="1:18" ht="12.75">
      <c r="A1942" s="107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N1942" s="107"/>
      <c r="O1942" s="107"/>
      <c r="P1942" s="107"/>
      <c r="Q1942" s="107"/>
      <c r="R1942" s="107"/>
    </row>
    <row r="1943" spans="1:18" ht="12.75">
      <c r="A1943" s="107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 s="107"/>
      <c r="Q1943" s="107"/>
      <c r="R1943" s="107"/>
    </row>
    <row r="1944" spans="1:18" ht="12.75">
      <c r="A1944" s="107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N1944" s="107"/>
      <c r="O1944" s="107"/>
      <c r="P1944" s="107"/>
      <c r="Q1944" s="107"/>
      <c r="R1944" s="107"/>
    </row>
    <row r="1945" spans="1:18" ht="12.75">
      <c r="A1945" s="107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N1945" s="107"/>
      <c r="O1945" s="107"/>
      <c r="P1945" s="107"/>
      <c r="Q1945" s="107"/>
      <c r="R1945" s="107"/>
    </row>
    <row r="1946" spans="1:18" ht="12.75">
      <c r="A1946" s="107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N1946" s="107"/>
      <c r="O1946" s="107"/>
      <c r="P1946" s="107"/>
      <c r="Q1946" s="107"/>
      <c r="R1946" s="107"/>
    </row>
    <row r="1947" spans="1:18" ht="12.75">
      <c r="A1947" s="10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N1947" s="107"/>
      <c r="O1947" s="107"/>
      <c r="P1947" s="107"/>
      <c r="Q1947" s="107"/>
      <c r="R1947" s="107"/>
    </row>
    <row r="1948" spans="1:18" ht="12.75">
      <c r="A1948" s="107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N1948" s="107"/>
      <c r="O1948" s="107"/>
      <c r="P1948" s="107"/>
      <c r="Q1948" s="107"/>
      <c r="R1948" s="107"/>
    </row>
    <row r="1949" spans="1:18" ht="12.75">
      <c r="A1949" s="107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N1949" s="107"/>
      <c r="O1949" s="107"/>
      <c r="P1949" s="107"/>
      <c r="Q1949" s="107"/>
      <c r="R1949" s="107"/>
    </row>
    <row r="1950" spans="1:18" ht="12.75">
      <c r="A1950" s="107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N1950" s="107"/>
      <c r="O1950" s="107"/>
      <c r="P1950" s="107"/>
      <c r="Q1950" s="107"/>
      <c r="R1950" s="107"/>
    </row>
    <row r="1951" spans="1:18" ht="12.75">
      <c r="A1951" s="107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N1951" s="107"/>
      <c r="O1951" s="107"/>
      <c r="P1951" s="107"/>
      <c r="Q1951" s="107"/>
      <c r="R1951" s="107"/>
    </row>
    <row r="1952" spans="1:18" ht="12.75">
      <c r="A1952" s="107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N1952" s="107"/>
      <c r="O1952" s="107"/>
      <c r="P1952" s="107"/>
      <c r="Q1952" s="107"/>
      <c r="R1952" s="107"/>
    </row>
    <row r="1953" spans="1:18" ht="12.75">
      <c r="A1953" s="107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N1953" s="107"/>
      <c r="O1953" s="107"/>
      <c r="P1953" s="107"/>
      <c r="Q1953" s="107"/>
      <c r="R1953" s="107"/>
    </row>
    <row r="1954" spans="1:18" ht="12.75">
      <c r="A1954" s="107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N1954" s="107"/>
      <c r="O1954" s="107"/>
      <c r="P1954" s="107"/>
      <c r="Q1954" s="107"/>
      <c r="R1954" s="107"/>
    </row>
    <row r="1955" spans="1:18" ht="12.75">
      <c r="A1955" s="107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N1955" s="107"/>
      <c r="O1955" s="107"/>
      <c r="P1955" s="107"/>
      <c r="Q1955" s="107"/>
      <c r="R1955" s="107"/>
    </row>
    <row r="1956" spans="1:18" ht="12.75">
      <c r="A1956" s="107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N1956" s="107"/>
      <c r="O1956" s="107"/>
      <c r="P1956" s="107"/>
      <c r="Q1956" s="107"/>
      <c r="R1956" s="107"/>
    </row>
    <row r="1957" spans="1:18" ht="12.75">
      <c r="A1957" s="10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N1957" s="107"/>
      <c r="O1957" s="107"/>
      <c r="P1957" s="107"/>
      <c r="Q1957" s="107"/>
      <c r="R1957" s="107"/>
    </row>
    <row r="1958" spans="1:18" ht="12.75">
      <c r="A1958" s="107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N1958" s="107"/>
      <c r="O1958" s="107"/>
      <c r="P1958" s="107"/>
      <c r="Q1958" s="107"/>
      <c r="R1958" s="107"/>
    </row>
    <row r="1959" spans="1:18" ht="12.75">
      <c r="A1959" s="107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N1959" s="107"/>
      <c r="O1959" s="107"/>
      <c r="P1959" s="107"/>
      <c r="Q1959" s="107"/>
      <c r="R1959" s="107"/>
    </row>
    <row r="1960" spans="1:18" ht="12.75">
      <c r="A1960" s="107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N1960" s="107"/>
      <c r="O1960" s="107"/>
      <c r="P1960" s="107"/>
      <c r="Q1960" s="107"/>
      <c r="R1960" s="107"/>
    </row>
    <row r="1961" spans="1:18" ht="12.75">
      <c r="A1961" s="107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N1961" s="107"/>
      <c r="O1961" s="107"/>
      <c r="P1961" s="107"/>
      <c r="Q1961" s="107"/>
      <c r="R1961" s="107"/>
    </row>
    <row r="1962" spans="1:18" ht="12.75">
      <c r="A1962" s="107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N1962" s="107"/>
      <c r="O1962" s="107"/>
      <c r="P1962" s="107"/>
      <c r="Q1962" s="107"/>
      <c r="R1962" s="107"/>
    </row>
    <row r="1963" spans="1:18" ht="12.75">
      <c r="A1963" s="107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N1963" s="107"/>
      <c r="O1963" s="107"/>
      <c r="P1963" s="107"/>
      <c r="Q1963" s="107"/>
      <c r="R1963" s="107"/>
    </row>
    <row r="1964" spans="1:18" ht="12.75">
      <c r="A1964" s="107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N1964" s="107"/>
      <c r="O1964" s="107"/>
      <c r="P1964" s="107"/>
      <c r="Q1964" s="107"/>
      <c r="R1964" s="107"/>
    </row>
    <row r="1965" spans="1:18" ht="12.75">
      <c r="A1965" s="107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N1965" s="107"/>
      <c r="O1965" s="107"/>
      <c r="P1965" s="107"/>
      <c r="Q1965" s="107"/>
      <c r="R1965" s="107"/>
    </row>
    <row r="1966" spans="1:18" ht="12.75">
      <c r="A1966" s="107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N1966" s="107"/>
      <c r="O1966" s="107"/>
      <c r="P1966" s="107"/>
      <c r="Q1966" s="107"/>
      <c r="R1966" s="107"/>
    </row>
    <row r="1967" spans="1:18" ht="12.75">
      <c r="A1967" s="10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N1967" s="107"/>
      <c r="O1967" s="107"/>
      <c r="P1967" s="107"/>
      <c r="Q1967" s="107"/>
      <c r="R1967" s="107"/>
    </row>
    <row r="1968" spans="1:18" ht="12.75">
      <c r="A1968" s="107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  <c r="P1968" s="107"/>
      <c r="Q1968" s="107"/>
      <c r="R1968" s="107"/>
    </row>
    <row r="1969" spans="1:18" ht="12.75">
      <c r="A1969" s="107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N1969" s="107"/>
      <c r="O1969" s="107"/>
      <c r="P1969" s="107"/>
      <c r="Q1969" s="107"/>
      <c r="R1969" s="107"/>
    </row>
    <row r="1970" spans="1:18" ht="12.75">
      <c r="A1970" s="107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N1970" s="107"/>
      <c r="O1970" s="107"/>
      <c r="P1970" s="107"/>
      <c r="Q1970" s="107"/>
      <c r="R1970" s="107"/>
    </row>
    <row r="1971" spans="1:18" ht="12.75">
      <c r="A1971" s="107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N1971" s="107"/>
      <c r="O1971" s="107"/>
      <c r="P1971" s="107"/>
      <c r="Q1971" s="107"/>
      <c r="R1971" s="107"/>
    </row>
    <row r="1972" spans="1:18" ht="12.75">
      <c r="A1972" s="107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N1972" s="107"/>
      <c r="O1972" s="107"/>
      <c r="P1972" s="107"/>
      <c r="Q1972" s="107"/>
      <c r="R1972" s="107"/>
    </row>
    <row r="1973" spans="1:18" ht="12.75">
      <c r="A1973" s="107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N1973" s="107"/>
      <c r="O1973" s="107"/>
      <c r="P1973" s="107"/>
      <c r="Q1973" s="107"/>
      <c r="R1973" s="107"/>
    </row>
    <row r="1974" spans="1:18" ht="12.75">
      <c r="A1974" s="107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N1974" s="107"/>
      <c r="O1974" s="107"/>
      <c r="P1974" s="107"/>
      <c r="Q1974" s="107"/>
      <c r="R1974" s="107"/>
    </row>
    <row r="1975" spans="1:18" ht="12.75">
      <c r="A1975" s="107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N1975" s="107"/>
      <c r="O1975" s="107"/>
      <c r="P1975" s="107"/>
      <c r="Q1975" s="107"/>
      <c r="R1975" s="107"/>
    </row>
    <row r="1976" spans="1:18" ht="12.75">
      <c r="A1976" s="107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  <c r="O1976" s="107"/>
      <c r="P1976" s="107"/>
      <c r="Q1976" s="107"/>
      <c r="R1976" s="107"/>
    </row>
    <row r="1977" spans="1:18" ht="12.75">
      <c r="A1977" s="10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N1977" s="107"/>
      <c r="O1977" s="107"/>
      <c r="P1977" s="107"/>
      <c r="Q1977" s="107"/>
      <c r="R1977" s="107"/>
    </row>
    <row r="1978" spans="1:18" ht="12.75">
      <c r="A1978" s="107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N1978" s="107"/>
      <c r="O1978" s="107"/>
      <c r="P1978" s="107"/>
      <c r="Q1978" s="107"/>
      <c r="R1978" s="107"/>
    </row>
    <row r="1979" spans="1:18" ht="12.75">
      <c r="A1979" s="107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N1979" s="107"/>
      <c r="O1979" s="107"/>
      <c r="P1979" s="107"/>
      <c r="Q1979" s="107"/>
      <c r="R1979" s="107"/>
    </row>
    <row r="1980" spans="1:18" ht="12.75">
      <c r="A1980" s="107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N1980" s="107"/>
      <c r="O1980" s="107"/>
      <c r="P1980" s="107"/>
      <c r="Q1980" s="107"/>
      <c r="R1980" s="107"/>
    </row>
    <row r="1981" spans="1:18" ht="12.75">
      <c r="A1981" s="107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N1981" s="107"/>
      <c r="O1981" s="107"/>
      <c r="P1981" s="107"/>
      <c r="Q1981" s="107"/>
      <c r="R1981" s="107"/>
    </row>
    <row r="1982" spans="1:18" ht="12.75">
      <c r="A1982" s="107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N1982" s="107"/>
      <c r="O1982" s="107"/>
      <c r="P1982" s="107"/>
      <c r="Q1982" s="107"/>
      <c r="R1982" s="107"/>
    </row>
    <row r="1983" spans="1:18" ht="12.75">
      <c r="A1983" s="107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N1983" s="107"/>
      <c r="O1983" s="107"/>
      <c r="P1983" s="107"/>
      <c r="Q1983" s="107"/>
      <c r="R1983" s="107"/>
    </row>
    <row r="1984" spans="1:18" ht="12.75">
      <c r="A1984" s="107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N1984" s="107"/>
      <c r="O1984" s="107"/>
      <c r="P1984" s="107"/>
      <c r="Q1984" s="107"/>
      <c r="R1984" s="107"/>
    </row>
    <row r="1985" spans="1:18" ht="12.75">
      <c r="A1985" s="107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N1985" s="107"/>
      <c r="O1985" s="107"/>
      <c r="P1985" s="107"/>
      <c r="Q1985" s="107"/>
      <c r="R1985" s="107"/>
    </row>
    <row r="1986" spans="1:18" ht="12.75">
      <c r="A1986" s="107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N1986" s="107"/>
      <c r="O1986" s="107"/>
      <c r="P1986" s="107"/>
      <c r="Q1986" s="107"/>
      <c r="R1986" s="107"/>
    </row>
    <row r="1987" spans="1:18" ht="12.75">
      <c r="A1987" s="10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N1987" s="107"/>
      <c r="O1987" s="107"/>
      <c r="P1987" s="107"/>
      <c r="Q1987" s="107"/>
      <c r="R1987" s="107"/>
    </row>
    <row r="1988" spans="1:18" ht="12.75">
      <c r="A1988" s="107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N1988" s="107"/>
      <c r="O1988" s="107"/>
      <c r="P1988" s="107"/>
      <c r="Q1988" s="107"/>
      <c r="R1988" s="107"/>
    </row>
    <row r="1989" spans="1:18" ht="12.75">
      <c r="A1989" s="107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N1989" s="107"/>
      <c r="O1989" s="107"/>
      <c r="P1989" s="107"/>
      <c r="Q1989" s="107"/>
      <c r="R1989" s="107"/>
    </row>
    <row r="1990" spans="1:18" ht="12.75">
      <c r="A1990" s="107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N1990" s="107"/>
      <c r="O1990" s="107"/>
      <c r="P1990" s="107"/>
      <c r="Q1990" s="107"/>
      <c r="R1990" s="107"/>
    </row>
    <row r="1991" spans="1:18" ht="12.75">
      <c r="A1991" s="107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N1991" s="107"/>
      <c r="O1991" s="107"/>
      <c r="P1991" s="107"/>
      <c r="Q1991" s="107"/>
      <c r="R1991" s="107"/>
    </row>
    <row r="1992" spans="1:18" ht="12.75">
      <c r="A1992" s="107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N1992" s="107"/>
      <c r="O1992" s="107"/>
      <c r="P1992" s="107"/>
      <c r="Q1992" s="107"/>
      <c r="R1992" s="107"/>
    </row>
    <row r="1993" spans="1:18" ht="12.75">
      <c r="A1993" s="107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N1993" s="107"/>
      <c r="O1993" s="107"/>
      <c r="P1993" s="107"/>
      <c r="Q1993" s="107"/>
      <c r="R1993" s="107"/>
    </row>
    <row r="1994" spans="1:18" ht="12.75">
      <c r="A1994" s="107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N1994" s="107"/>
      <c r="O1994" s="107"/>
      <c r="P1994" s="107"/>
      <c r="Q1994" s="107"/>
      <c r="R1994" s="107"/>
    </row>
    <row r="1995" spans="1:18" ht="12.75">
      <c r="A1995" s="107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N1995" s="107"/>
      <c r="O1995" s="107"/>
      <c r="P1995" s="107"/>
      <c r="Q1995" s="107"/>
      <c r="R1995" s="107"/>
    </row>
    <row r="1996" spans="1:18" ht="12.75">
      <c r="A1996" s="107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N1996" s="107"/>
      <c r="O1996" s="107"/>
      <c r="P1996" s="107"/>
      <c r="Q1996" s="107"/>
      <c r="R1996" s="107"/>
    </row>
    <row r="1997" spans="1:18" ht="12.75">
      <c r="A1997" s="10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N1997" s="107"/>
      <c r="O1997" s="107"/>
      <c r="P1997" s="107"/>
      <c r="Q1997" s="107"/>
      <c r="R1997" s="107"/>
    </row>
    <row r="1998" spans="1:18" ht="12.75">
      <c r="A1998" s="107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N1998" s="107"/>
      <c r="O1998" s="107"/>
      <c r="P1998" s="107"/>
      <c r="Q1998" s="107"/>
      <c r="R1998" s="107"/>
    </row>
    <row r="1999" spans="1:18" ht="12.75">
      <c r="A1999" s="107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N1999" s="107"/>
      <c r="O1999" s="107"/>
      <c r="P1999" s="107"/>
      <c r="Q1999" s="107"/>
      <c r="R1999" s="107"/>
    </row>
    <row r="2000" spans="1:18" ht="12.75">
      <c r="A2000" s="107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N2000" s="107"/>
      <c r="O2000" s="107"/>
      <c r="P2000" s="107"/>
      <c r="Q2000" s="107"/>
      <c r="R2000" s="107"/>
    </row>
    <row r="2001" spans="1:18" ht="12.75">
      <c r="A2001" s="107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N2001" s="107"/>
      <c r="O2001" s="107"/>
      <c r="P2001" s="107"/>
      <c r="Q2001" s="107"/>
      <c r="R2001" s="107"/>
    </row>
    <row r="2002" spans="1:18" ht="12.75">
      <c r="A2002" s="107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N2002" s="107"/>
      <c r="O2002" s="107"/>
      <c r="P2002" s="107"/>
      <c r="Q2002" s="107"/>
      <c r="R2002" s="107"/>
    </row>
    <row r="2003" spans="1:18" ht="12.75">
      <c r="A2003" s="107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N2003" s="107"/>
      <c r="O2003" s="107"/>
      <c r="P2003" s="107"/>
      <c r="Q2003" s="107"/>
      <c r="R2003" s="107"/>
    </row>
    <row r="2004" spans="1:18" ht="12.75">
      <c r="A2004" s="107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N2004" s="107"/>
      <c r="O2004" s="107"/>
      <c r="P2004" s="107"/>
      <c r="Q2004" s="107"/>
      <c r="R2004" s="107"/>
    </row>
    <row r="2005" spans="1:18" ht="12.75">
      <c r="A2005" s="107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N2005" s="107"/>
      <c r="O2005" s="107"/>
      <c r="P2005" s="107"/>
      <c r="Q2005" s="107"/>
      <c r="R2005" s="107"/>
    </row>
    <row r="2006" spans="1:18" ht="12.75">
      <c r="A2006" s="107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N2006" s="107"/>
      <c r="O2006" s="107"/>
      <c r="P2006" s="107"/>
      <c r="Q2006" s="107"/>
      <c r="R2006" s="107"/>
    </row>
    <row r="2007" spans="1:18" ht="12.75">
      <c r="A2007" s="1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N2007" s="107"/>
      <c r="O2007" s="107"/>
      <c r="P2007" s="107"/>
      <c r="Q2007" s="107"/>
      <c r="R2007" s="107"/>
    </row>
    <row r="2008" spans="1:18" ht="12.75">
      <c r="A2008" s="107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N2008" s="107"/>
      <c r="O2008" s="107"/>
      <c r="P2008" s="107"/>
      <c r="Q2008" s="107"/>
      <c r="R2008" s="107"/>
    </row>
    <row r="2009" spans="1:18" ht="12.75">
      <c r="A2009" s="107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N2009" s="107"/>
      <c r="O2009" s="107"/>
      <c r="P2009" s="107"/>
      <c r="Q2009" s="107"/>
      <c r="R2009" s="107"/>
    </row>
    <row r="2010" spans="1:18" ht="12.75">
      <c r="A2010" s="107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N2010" s="107"/>
      <c r="O2010" s="107"/>
      <c r="P2010" s="107"/>
      <c r="Q2010" s="107"/>
      <c r="R2010" s="107"/>
    </row>
    <row r="2011" spans="1:18" ht="12.75">
      <c r="A2011" s="107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N2011" s="107"/>
      <c r="O2011" s="107"/>
      <c r="P2011" s="107"/>
      <c r="Q2011" s="107"/>
      <c r="R2011" s="107"/>
    </row>
    <row r="2012" spans="1:18" ht="12.75">
      <c r="A2012" s="107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N2012" s="107"/>
      <c r="O2012" s="107"/>
      <c r="P2012" s="107"/>
      <c r="Q2012" s="107"/>
      <c r="R2012" s="107"/>
    </row>
    <row r="2013" spans="1:18" ht="12.75">
      <c r="A2013" s="107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N2013" s="107"/>
      <c r="O2013" s="107"/>
      <c r="P2013" s="107"/>
      <c r="Q2013" s="107"/>
      <c r="R2013" s="107"/>
    </row>
    <row r="2014" spans="1:18" ht="12.75">
      <c r="A2014" s="107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  <c r="P2014" s="107"/>
      <c r="Q2014" s="107"/>
      <c r="R2014" s="107"/>
    </row>
    <row r="2015" spans="1:18" ht="12.75">
      <c r="A2015" s="107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N2015" s="107"/>
      <c r="O2015" s="107"/>
      <c r="P2015" s="107"/>
      <c r="Q2015" s="107"/>
      <c r="R2015" s="107"/>
    </row>
    <row r="2016" spans="1:18" ht="12.75">
      <c r="A2016" s="107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N2016" s="107"/>
      <c r="O2016" s="107"/>
      <c r="P2016" s="107"/>
      <c r="Q2016" s="107"/>
      <c r="R2016" s="107"/>
    </row>
    <row r="2017" spans="1:18" ht="12.75">
      <c r="A2017" s="10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N2017" s="107"/>
      <c r="O2017" s="107"/>
      <c r="P2017" s="107"/>
      <c r="Q2017" s="107"/>
      <c r="R2017" s="107"/>
    </row>
    <row r="2018" spans="1:18" ht="12.75">
      <c r="A2018" s="107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N2018" s="107"/>
      <c r="O2018" s="107"/>
      <c r="P2018" s="107"/>
      <c r="Q2018" s="107"/>
      <c r="R2018" s="107"/>
    </row>
    <row r="2019" spans="1:18" ht="12.75">
      <c r="A2019" s="107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N2019" s="107"/>
      <c r="O2019" s="107"/>
      <c r="P2019" s="107"/>
      <c r="Q2019" s="107"/>
      <c r="R2019" s="107"/>
    </row>
    <row r="2020" spans="1:18" ht="12.75">
      <c r="A2020" s="107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 s="107"/>
      <c r="Q2020" s="107"/>
      <c r="R2020" s="107"/>
    </row>
    <row r="2021" spans="1:18" ht="12.75">
      <c r="A2021" s="107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 s="107"/>
      <c r="Q2021" s="107"/>
      <c r="R2021" s="107"/>
    </row>
    <row r="2022" spans="1:18" ht="12.75">
      <c r="A2022" s="107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 s="107"/>
      <c r="Q2022" s="107"/>
      <c r="R2022" s="107"/>
    </row>
    <row r="2023" spans="1:18" ht="12.75">
      <c r="A2023" s="107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 s="107"/>
      <c r="Q2023" s="107"/>
      <c r="R2023" s="107"/>
    </row>
    <row r="2024" spans="1:18" ht="12.75">
      <c r="A2024" s="107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N2024" s="107"/>
      <c r="O2024" s="107"/>
      <c r="P2024" s="107"/>
      <c r="Q2024" s="107"/>
      <c r="R2024" s="107"/>
    </row>
    <row r="2025" spans="1:18" ht="12.75">
      <c r="A2025" s="107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N2025" s="107"/>
      <c r="O2025" s="107"/>
      <c r="P2025" s="107"/>
      <c r="Q2025" s="107"/>
      <c r="R2025" s="107"/>
    </row>
    <row r="2026" spans="1:18" ht="12.75">
      <c r="A2026" s="107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N2026" s="107"/>
      <c r="O2026" s="107"/>
      <c r="P2026" s="107"/>
      <c r="Q2026" s="107"/>
      <c r="R2026" s="107"/>
    </row>
    <row r="2027" spans="1:18" ht="12.75">
      <c r="A2027" s="10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N2027" s="107"/>
      <c r="O2027" s="107"/>
      <c r="P2027" s="107"/>
      <c r="Q2027" s="107"/>
      <c r="R2027" s="107"/>
    </row>
    <row r="2028" spans="1:18" ht="12.75">
      <c r="A2028" s="107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N2028" s="107"/>
      <c r="O2028" s="107"/>
      <c r="P2028" s="107"/>
      <c r="Q2028" s="107"/>
      <c r="R2028" s="107"/>
    </row>
    <row r="2029" spans="1:18" ht="12.75">
      <c r="A2029" s="107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N2029" s="107"/>
      <c r="O2029" s="107"/>
      <c r="P2029" s="107"/>
      <c r="Q2029" s="107"/>
      <c r="R2029" s="107"/>
    </row>
    <row r="2030" spans="1:18" ht="12.75">
      <c r="A2030" s="107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N2030" s="107"/>
      <c r="O2030" s="107"/>
      <c r="P2030" s="107"/>
      <c r="Q2030" s="107"/>
      <c r="R2030" s="107"/>
    </row>
    <row r="2031" spans="1:18" ht="12.75">
      <c r="A2031" s="107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N2031" s="107"/>
      <c r="O2031" s="107"/>
      <c r="P2031" s="107"/>
      <c r="Q2031" s="107"/>
      <c r="R2031" s="107"/>
    </row>
    <row r="2032" spans="1:18" ht="12.75">
      <c r="A2032" s="107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 s="107"/>
      <c r="Q2032" s="107"/>
      <c r="R2032" s="107"/>
    </row>
    <row r="2033" spans="1:18" ht="12.75">
      <c r="A2033" s="107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N2033" s="107"/>
      <c r="O2033" s="107"/>
      <c r="P2033" s="107"/>
      <c r="Q2033" s="107"/>
      <c r="R2033" s="107"/>
    </row>
    <row r="2034" spans="1:18" ht="12.75">
      <c r="A2034" s="107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N2034" s="107"/>
      <c r="O2034" s="107"/>
      <c r="P2034" s="107"/>
      <c r="Q2034" s="107"/>
      <c r="R2034" s="107"/>
    </row>
    <row r="2035" spans="1:18" ht="12.75">
      <c r="A2035" s="107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N2035" s="107"/>
      <c r="O2035" s="107"/>
      <c r="P2035" s="107"/>
      <c r="Q2035" s="107"/>
      <c r="R2035" s="107"/>
    </row>
    <row r="2036" spans="1:18" ht="12.75">
      <c r="A2036" s="107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N2036" s="107"/>
      <c r="O2036" s="107"/>
      <c r="P2036" s="107"/>
      <c r="Q2036" s="107"/>
      <c r="R2036" s="107"/>
    </row>
    <row r="2037" spans="1:18" ht="12.75">
      <c r="A2037" s="10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N2037" s="107"/>
      <c r="O2037" s="107"/>
      <c r="P2037" s="107"/>
      <c r="Q2037" s="107"/>
      <c r="R2037" s="107"/>
    </row>
    <row r="2038" spans="1:18" ht="12.75">
      <c r="A2038" s="107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N2038" s="107"/>
      <c r="O2038" s="107"/>
      <c r="P2038" s="107"/>
      <c r="Q2038" s="107"/>
      <c r="R2038" s="107"/>
    </row>
    <row r="2039" spans="1:18" ht="12.75">
      <c r="A2039" s="107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N2039" s="107"/>
      <c r="O2039" s="107"/>
      <c r="P2039" s="107"/>
      <c r="Q2039" s="107"/>
      <c r="R2039" s="107"/>
    </row>
    <row r="2040" spans="1:18" ht="12.75">
      <c r="A2040" s="107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N2040" s="107"/>
      <c r="O2040" s="107"/>
      <c r="P2040" s="107"/>
      <c r="Q2040" s="107"/>
      <c r="R2040" s="107"/>
    </row>
    <row r="2041" spans="1:18" ht="12.75">
      <c r="A2041" s="107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N2041" s="107"/>
      <c r="O2041" s="107"/>
      <c r="P2041" s="107"/>
      <c r="Q2041" s="107"/>
      <c r="R2041" s="107"/>
    </row>
    <row r="2042" spans="1:18" ht="12.75">
      <c r="A2042" s="107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N2042" s="107"/>
      <c r="O2042" s="107"/>
      <c r="P2042" s="107"/>
      <c r="Q2042" s="107"/>
      <c r="R2042" s="107"/>
    </row>
    <row r="2043" spans="1:18" ht="12.75">
      <c r="A2043" s="107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N2043" s="107"/>
      <c r="O2043" s="107"/>
      <c r="P2043" s="107"/>
      <c r="Q2043" s="107"/>
      <c r="R2043" s="107"/>
    </row>
    <row r="2044" spans="1:18" ht="12.75">
      <c r="A2044" s="107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N2044" s="107"/>
      <c r="O2044" s="107"/>
      <c r="P2044" s="107"/>
      <c r="Q2044" s="107"/>
      <c r="R2044" s="107"/>
    </row>
    <row r="2045" spans="1:18" ht="12.75">
      <c r="A2045" s="107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N2045" s="107"/>
      <c r="O2045" s="107"/>
      <c r="P2045" s="107"/>
      <c r="Q2045" s="107"/>
      <c r="R2045" s="107"/>
    </row>
    <row r="2046" spans="1:18" ht="12.75">
      <c r="A2046" s="107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N2046" s="107"/>
      <c r="O2046" s="107"/>
      <c r="P2046" s="107"/>
      <c r="Q2046" s="107"/>
      <c r="R2046" s="107"/>
    </row>
    <row r="2047" spans="1:18" ht="12.75">
      <c r="A2047" s="10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N2047" s="107"/>
      <c r="O2047" s="107"/>
      <c r="P2047" s="107"/>
      <c r="Q2047" s="107"/>
      <c r="R2047" s="107"/>
    </row>
    <row r="2048" spans="1:18" ht="12.75">
      <c r="A2048" s="107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N2048" s="107"/>
      <c r="O2048" s="107"/>
      <c r="P2048" s="107"/>
      <c r="Q2048" s="107"/>
      <c r="R2048" s="107"/>
    </row>
    <row r="2049" spans="1:18" ht="12.75">
      <c r="A2049" s="107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N2049" s="107"/>
      <c r="O2049" s="107"/>
      <c r="P2049" s="107"/>
      <c r="Q2049" s="107"/>
      <c r="R2049" s="107"/>
    </row>
    <row r="2050" spans="1:18" ht="12.75">
      <c r="A2050" s="107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N2050" s="107"/>
      <c r="O2050" s="107"/>
      <c r="P2050" s="107"/>
      <c r="Q2050" s="107"/>
      <c r="R2050" s="107"/>
    </row>
    <row r="2051" spans="1:18" ht="12.75">
      <c r="A2051" s="107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N2051" s="107"/>
      <c r="O2051" s="107"/>
      <c r="P2051" s="107"/>
      <c r="Q2051" s="107"/>
      <c r="R2051" s="107"/>
    </row>
    <row r="2052" spans="1:18" ht="12.75">
      <c r="A2052" s="107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N2052" s="107"/>
      <c r="O2052" s="107"/>
      <c r="P2052" s="107"/>
      <c r="Q2052" s="107"/>
      <c r="R2052" s="107"/>
    </row>
    <row r="2053" spans="1:18" ht="12.75">
      <c r="A2053" s="107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N2053" s="107"/>
      <c r="O2053" s="107"/>
      <c r="P2053" s="107"/>
      <c r="Q2053" s="107"/>
      <c r="R2053" s="107"/>
    </row>
    <row r="2054" spans="1:18" ht="12.75">
      <c r="A2054" s="107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N2054" s="107"/>
      <c r="O2054" s="107"/>
      <c r="P2054" s="107"/>
      <c r="Q2054" s="107"/>
      <c r="R2054" s="107"/>
    </row>
    <row r="2055" spans="1:18" ht="12.75">
      <c r="A2055" s="107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N2055" s="107"/>
      <c r="O2055" s="107"/>
      <c r="P2055" s="107"/>
      <c r="Q2055" s="107"/>
      <c r="R2055" s="107"/>
    </row>
    <row r="2056" spans="1:18" ht="12.75">
      <c r="A2056" s="107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N2056" s="107"/>
      <c r="O2056" s="107"/>
      <c r="P2056" s="107"/>
      <c r="Q2056" s="107"/>
      <c r="R2056" s="107"/>
    </row>
    <row r="2057" spans="1:18" ht="12.75">
      <c r="A2057" s="10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N2057" s="107"/>
      <c r="O2057" s="107"/>
      <c r="P2057" s="107"/>
      <c r="Q2057" s="107"/>
      <c r="R2057" s="107"/>
    </row>
    <row r="2058" spans="1:18" ht="12.75">
      <c r="A2058" s="107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 s="107"/>
      <c r="Q2058" s="107"/>
      <c r="R2058" s="107"/>
    </row>
    <row r="2059" spans="1:18" ht="12.75">
      <c r="A2059" s="107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 s="107"/>
      <c r="Q2059" s="107"/>
      <c r="R2059" s="107"/>
    </row>
    <row r="2060" spans="1:18" ht="12.75">
      <c r="A2060" s="107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  <c r="P2060" s="107"/>
      <c r="Q2060" s="107"/>
      <c r="R2060" s="107"/>
    </row>
    <row r="2061" spans="1:18" ht="12.75">
      <c r="A2061" s="107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N2061" s="107"/>
      <c r="O2061" s="107"/>
      <c r="P2061" s="107"/>
      <c r="Q2061" s="107"/>
      <c r="R2061" s="107"/>
    </row>
    <row r="2062" spans="1:18" ht="12.75">
      <c r="A2062" s="107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N2062" s="107"/>
      <c r="O2062" s="107"/>
      <c r="P2062" s="107"/>
      <c r="Q2062" s="107"/>
      <c r="R2062" s="107"/>
    </row>
    <row r="2063" spans="1:18" ht="12.75">
      <c r="A2063" s="107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N2063" s="107"/>
      <c r="O2063" s="107"/>
      <c r="P2063" s="107"/>
      <c r="Q2063" s="107"/>
      <c r="R2063" s="107"/>
    </row>
    <row r="2064" spans="1:18" ht="12.75">
      <c r="A2064" s="107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N2064" s="107"/>
      <c r="O2064" s="107"/>
      <c r="P2064" s="107"/>
      <c r="Q2064" s="107"/>
      <c r="R2064" s="107"/>
    </row>
    <row r="2065" spans="1:18" ht="12.75">
      <c r="A2065" s="107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N2065" s="107"/>
      <c r="O2065" s="107"/>
      <c r="P2065" s="107"/>
      <c r="Q2065" s="107"/>
      <c r="R2065" s="107"/>
    </row>
    <row r="2066" spans="1:18" ht="12.75">
      <c r="A2066" s="107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N2066" s="107"/>
      <c r="O2066" s="107"/>
      <c r="P2066" s="107"/>
      <c r="Q2066" s="107"/>
      <c r="R2066" s="107"/>
    </row>
    <row r="2067" spans="1:18" ht="12.75">
      <c r="A2067" s="10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N2067" s="107"/>
      <c r="O2067" s="107"/>
      <c r="P2067" s="107"/>
      <c r="Q2067" s="107"/>
      <c r="R2067" s="107"/>
    </row>
    <row r="2068" spans="1:18" ht="12.75">
      <c r="A2068" s="107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N2068" s="107"/>
      <c r="O2068" s="107"/>
      <c r="P2068" s="107"/>
      <c r="Q2068" s="107"/>
      <c r="R2068" s="107"/>
    </row>
    <row r="2069" spans="1:18" ht="12.75">
      <c r="A2069" s="107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N2069" s="107"/>
      <c r="O2069" s="107"/>
      <c r="P2069" s="107"/>
      <c r="Q2069" s="107"/>
      <c r="R2069" s="107"/>
    </row>
    <row r="2070" spans="1:18" ht="12.75">
      <c r="A2070" s="107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  <c r="O2070" s="107"/>
      <c r="P2070" s="107"/>
      <c r="Q2070" s="107"/>
      <c r="R2070" s="107"/>
    </row>
    <row r="2071" spans="1:18" ht="12.75">
      <c r="A2071" s="107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N2071" s="107"/>
      <c r="O2071" s="107"/>
      <c r="P2071" s="107"/>
      <c r="Q2071" s="107"/>
      <c r="R2071" s="107"/>
    </row>
    <row r="2072" spans="1:18" ht="12.75">
      <c r="A2072" s="107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N2072" s="107"/>
      <c r="O2072" s="107"/>
      <c r="P2072" s="107"/>
      <c r="Q2072" s="107"/>
      <c r="R2072" s="107"/>
    </row>
    <row r="2073" spans="1:18" ht="12.75">
      <c r="A2073" s="107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N2073" s="107"/>
      <c r="O2073" s="107"/>
      <c r="P2073" s="107"/>
      <c r="Q2073" s="107"/>
      <c r="R2073" s="107"/>
    </row>
    <row r="2074" spans="1:18" ht="12.75">
      <c r="A2074" s="107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N2074" s="107"/>
      <c r="O2074" s="107"/>
      <c r="P2074" s="107"/>
      <c r="Q2074" s="107"/>
      <c r="R2074" s="107"/>
    </row>
    <row r="2075" spans="1:18" ht="12.75">
      <c r="A2075" s="107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N2075" s="107"/>
      <c r="O2075" s="107"/>
      <c r="P2075" s="107"/>
      <c r="Q2075" s="107"/>
      <c r="R2075" s="107"/>
    </row>
    <row r="2076" spans="1:18" ht="12.75">
      <c r="A2076" s="107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  <c r="O2076" s="107"/>
      <c r="P2076" s="107"/>
      <c r="Q2076" s="107"/>
      <c r="R2076" s="107"/>
    </row>
    <row r="2077" spans="1:18" ht="12.75">
      <c r="A2077" s="10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N2077" s="107"/>
      <c r="O2077" s="107"/>
      <c r="P2077" s="107"/>
      <c r="Q2077" s="107"/>
      <c r="R2077" s="107"/>
    </row>
    <row r="2078" spans="1:18" ht="12.75">
      <c r="A2078" s="107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N2078" s="107"/>
      <c r="O2078" s="107"/>
      <c r="P2078" s="107"/>
      <c r="Q2078" s="107"/>
      <c r="R2078" s="107"/>
    </row>
    <row r="2079" spans="1:18" ht="12.75">
      <c r="A2079" s="107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N2079" s="107"/>
      <c r="O2079" s="107"/>
      <c r="P2079" s="107"/>
      <c r="Q2079" s="107"/>
      <c r="R2079" s="107"/>
    </row>
    <row r="2080" spans="1:18" ht="12.75">
      <c r="A2080" s="107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N2080" s="107"/>
      <c r="O2080" s="107"/>
      <c r="P2080" s="107"/>
      <c r="Q2080" s="107"/>
      <c r="R2080" s="107"/>
    </row>
    <row r="2081" spans="1:18" ht="12.75">
      <c r="A2081" s="107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N2081" s="107"/>
      <c r="O2081" s="107"/>
      <c r="P2081" s="107"/>
      <c r="Q2081" s="107"/>
      <c r="R2081" s="107"/>
    </row>
    <row r="2082" spans="1:18" ht="12.75">
      <c r="A2082" s="107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N2082" s="107"/>
      <c r="O2082" s="107"/>
      <c r="P2082" s="107"/>
      <c r="Q2082" s="107"/>
      <c r="R2082" s="107"/>
    </row>
    <row r="2083" spans="1:18" ht="12.75">
      <c r="A2083" s="107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N2083" s="107"/>
      <c r="O2083" s="107"/>
      <c r="P2083" s="107"/>
      <c r="Q2083" s="107"/>
      <c r="R2083" s="107"/>
    </row>
    <row r="2084" spans="1:18" ht="12.75">
      <c r="A2084" s="107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N2084" s="107"/>
      <c r="O2084" s="107"/>
      <c r="P2084" s="107"/>
      <c r="Q2084" s="107"/>
      <c r="R2084" s="107"/>
    </row>
    <row r="2085" spans="1:18" ht="12.75">
      <c r="A2085" s="107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 s="107"/>
      <c r="Q2085" s="107"/>
      <c r="R2085" s="107"/>
    </row>
    <row r="2086" spans="1:18" ht="12.75">
      <c r="A2086" s="107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 s="107"/>
      <c r="Q2086" s="107"/>
      <c r="R2086" s="107"/>
    </row>
    <row r="2087" spans="1:18" ht="12.75">
      <c r="A2087" s="10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N2087" s="107"/>
      <c r="O2087" s="107"/>
      <c r="P2087" s="107"/>
      <c r="Q2087" s="107"/>
      <c r="R2087" s="107"/>
    </row>
    <row r="2088" spans="1:18" ht="12.75">
      <c r="A2088" s="107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N2088" s="107"/>
      <c r="O2088" s="107"/>
      <c r="P2088" s="107"/>
      <c r="Q2088" s="107"/>
      <c r="R2088" s="107"/>
    </row>
    <row r="2089" spans="1:18" ht="12.75">
      <c r="A2089" s="107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N2089" s="107"/>
      <c r="O2089" s="107"/>
      <c r="P2089" s="107"/>
      <c r="Q2089" s="107"/>
      <c r="R2089" s="107"/>
    </row>
    <row r="2090" spans="1:18" ht="12.75">
      <c r="A2090" s="107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N2090" s="107"/>
      <c r="O2090" s="107"/>
      <c r="P2090" s="107"/>
      <c r="Q2090" s="107"/>
      <c r="R2090" s="107"/>
    </row>
    <row r="2091" spans="1:18" ht="12.75">
      <c r="A2091" s="107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N2091" s="107"/>
      <c r="O2091" s="107"/>
      <c r="P2091" s="107"/>
      <c r="Q2091" s="107"/>
      <c r="R2091" s="107"/>
    </row>
    <row r="2092" spans="1:18" ht="12.75">
      <c r="A2092" s="107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N2092" s="107"/>
      <c r="O2092" s="107"/>
      <c r="P2092" s="107"/>
      <c r="Q2092" s="107"/>
      <c r="R2092" s="107"/>
    </row>
    <row r="2093" spans="1:18" ht="12.75">
      <c r="A2093" s="107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N2093" s="107"/>
      <c r="O2093" s="107"/>
      <c r="P2093" s="107"/>
      <c r="Q2093" s="107"/>
      <c r="R2093" s="107"/>
    </row>
    <row r="2094" spans="1:18" ht="12.75">
      <c r="A2094" s="107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N2094" s="107"/>
      <c r="O2094" s="107"/>
      <c r="P2094" s="107"/>
      <c r="Q2094" s="107"/>
      <c r="R2094" s="107"/>
    </row>
    <row r="2095" spans="1:18" ht="12.75">
      <c r="A2095" s="107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N2095" s="107"/>
      <c r="O2095" s="107"/>
      <c r="P2095" s="107"/>
      <c r="Q2095" s="107"/>
      <c r="R2095" s="107"/>
    </row>
    <row r="2096" spans="1:18" ht="12.75">
      <c r="A2096" s="107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N2096" s="107"/>
      <c r="O2096" s="107"/>
      <c r="P2096" s="107"/>
      <c r="Q2096" s="107"/>
      <c r="R2096" s="107"/>
    </row>
    <row r="2097" spans="1:18" ht="12.75">
      <c r="A2097" s="10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N2097" s="107"/>
      <c r="O2097" s="107"/>
      <c r="P2097" s="107"/>
      <c r="Q2097" s="107"/>
      <c r="R2097" s="107"/>
    </row>
    <row r="2098" spans="1:18" ht="12.75">
      <c r="A2098" s="107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N2098" s="107"/>
      <c r="O2098" s="107"/>
      <c r="P2098" s="107"/>
      <c r="Q2098" s="107"/>
      <c r="R2098" s="107"/>
    </row>
    <row r="2099" spans="1:18" ht="12.75">
      <c r="A2099" s="107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N2099" s="107"/>
      <c r="O2099" s="107"/>
      <c r="P2099" s="107"/>
      <c r="Q2099" s="107"/>
      <c r="R2099" s="107"/>
    </row>
    <row r="2100" spans="1:18" ht="12.75">
      <c r="A2100" s="107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N2100" s="107"/>
      <c r="O2100" s="107"/>
      <c r="P2100" s="107"/>
      <c r="Q2100" s="107"/>
      <c r="R2100" s="107"/>
    </row>
    <row r="2101" spans="1:18" ht="12.75">
      <c r="A2101" s="107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N2101" s="107"/>
      <c r="O2101" s="107"/>
      <c r="P2101" s="107"/>
      <c r="Q2101" s="107"/>
      <c r="R2101" s="107"/>
    </row>
    <row r="2102" spans="1:18" ht="12.75">
      <c r="A2102" s="107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N2102" s="107"/>
      <c r="O2102" s="107"/>
      <c r="P2102" s="107"/>
      <c r="Q2102" s="107"/>
      <c r="R2102" s="107"/>
    </row>
    <row r="2103" spans="1:18" ht="12.75">
      <c r="A2103" s="107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N2103" s="107"/>
      <c r="O2103" s="107"/>
      <c r="P2103" s="107"/>
      <c r="Q2103" s="107"/>
      <c r="R2103" s="107"/>
    </row>
    <row r="2104" spans="1:18" ht="12.75">
      <c r="A2104" s="107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N2104" s="107"/>
      <c r="O2104" s="107"/>
      <c r="P2104" s="107"/>
      <c r="Q2104" s="107"/>
      <c r="R2104" s="107"/>
    </row>
    <row r="2105" spans="1:18" ht="12.75">
      <c r="A2105" s="107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 s="107"/>
      <c r="Q2105" s="107"/>
      <c r="R2105" s="107"/>
    </row>
    <row r="2106" spans="1:18" ht="12.75">
      <c r="A2106" s="107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  <c r="P2106" s="107"/>
      <c r="Q2106" s="107"/>
      <c r="R2106" s="107"/>
    </row>
    <row r="2107" spans="1:18" ht="12.75">
      <c r="A2107" s="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N2107" s="107"/>
      <c r="O2107" s="107"/>
      <c r="P2107" s="107"/>
      <c r="Q2107" s="107"/>
      <c r="R2107" s="107"/>
    </row>
    <row r="2108" spans="1:18" ht="12.75">
      <c r="A2108" s="107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N2108" s="107"/>
      <c r="O2108" s="107"/>
      <c r="P2108" s="107"/>
      <c r="Q2108" s="107"/>
      <c r="R2108" s="107"/>
    </row>
    <row r="2109" spans="1:18" ht="12.75">
      <c r="A2109" s="107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N2109" s="107"/>
      <c r="O2109" s="107"/>
      <c r="P2109" s="107"/>
      <c r="Q2109" s="107"/>
      <c r="R2109" s="107"/>
    </row>
    <row r="2110" spans="1:18" ht="12.75">
      <c r="A2110" s="107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N2110" s="107"/>
      <c r="O2110" s="107"/>
      <c r="P2110" s="107"/>
      <c r="Q2110" s="107"/>
      <c r="R2110" s="107"/>
    </row>
    <row r="2111" spans="1:18" ht="12.75">
      <c r="A2111" s="107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N2111" s="107"/>
      <c r="O2111" s="107"/>
      <c r="P2111" s="107"/>
      <c r="Q2111" s="107"/>
      <c r="R2111" s="107"/>
    </row>
    <row r="2112" spans="1:18" ht="12.75">
      <c r="A2112" s="107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N2112" s="107"/>
      <c r="O2112" s="107"/>
      <c r="P2112" s="107"/>
      <c r="Q2112" s="107"/>
      <c r="R2112" s="107"/>
    </row>
    <row r="2113" spans="1:18" ht="12.75">
      <c r="A2113" s="107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N2113" s="107"/>
      <c r="O2113" s="107"/>
      <c r="P2113" s="107"/>
      <c r="Q2113" s="107"/>
      <c r="R2113" s="107"/>
    </row>
    <row r="2114" spans="1:18" ht="12.75">
      <c r="A2114" s="107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N2114" s="107"/>
      <c r="O2114" s="107"/>
      <c r="P2114" s="107"/>
      <c r="Q2114" s="107"/>
      <c r="R2114" s="107"/>
    </row>
    <row r="2115" spans="1:18" ht="12.75">
      <c r="A2115" s="107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N2115" s="107"/>
      <c r="O2115" s="107"/>
      <c r="P2115" s="107"/>
      <c r="Q2115" s="107"/>
      <c r="R2115" s="107"/>
    </row>
    <row r="2116" spans="1:18" ht="12.75">
      <c r="A2116" s="107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N2116" s="107"/>
      <c r="O2116" s="107"/>
      <c r="P2116" s="107"/>
      <c r="Q2116" s="107"/>
      <c r="R2116" s="107"/>
    </row>
    <row r="2117" spans="1:18" ht="12.75">
      <c r="A2117" s="10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N2117" s="107"/>
      <c r="O2117" s="107"/>
      <c r="P2117" s="107"/>
      <c r="Q2117" s="107"/>
      <c r="R2117" s="107"/>
    </row>
    <row r="2118" spans="1:18" ht="12.75">
      <c r="A2118" s="107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N2118" s="107"/>
      <c r="O2118" s="107"/>
      <c r="P2118" s="107"/>
      <c r="Q2118" s="107"/>
      <c r="R2118" s="107"/>
    </row>
    <row r="2119" spans="1:18" ht="12.75">
      <c r="A2119" s="107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N2119" s="107"/>
      <c r="O2119" s="107"/>
      <c r="P2119" s="107"/>
      <c r="Q2119" s="107"/>
      <c r="R2119" s="107"/>
    </row>
    <row r="2120" spans="1:18" ht="12.75">
      <c r="A2120" s="107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N2120" s="107"/>
      <c r="O2120" s="107"/>
      <c r="P2120" s="107"/>
      <c r="Q2120" s="107"/>
      <c r="R2120" s="107"/>
    </row>
    <row r="2121" spans="1:18" ht="12.75">
      <c r="A2121" s="107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N2121" s="107"/>
      <c r="O2121" s="107"/>
      <c r="P2121" s="107"/>
      <c r="Q2121" s="107"/>
      <c r="R2121" s="107"/>
    </row>
    <row r="2122" spans="1:18" ht="12.75">
      <c r="A2122" s="107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N2122" s="107"/>
      <c r="O2122" s="107"/>
      <c r="P2122" s="107"/>
      <c r="Q2122" s="107"/>
      <c r="R2122" s="107"/>
    </row>
    <row r="2123" spans="1:18" ht="12.75">
      <c r="A2123" s="107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N2123" s="107"/>
      <c r="O2123" s="107"/>
      <c r="P2123" s="107"/>
      <c r="Q2123" s="107"/>
      <c r="R2123" s="107"/>
    </row>
    <row r="2124" spans="1:18" ht="12.75">
      <c r="A2124" s="107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N2124" s="107"/>
      <c r="O2124" s="107"/>
      <c r="P2124" s="107"/>
      <c r="Q2124" s="107"/>
      <c r="R2124" s="107"/>
    </row>
    <row r="2125" spans="1:18" ht="12.75">
      <c r="A2125" s="107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N2125" s="107"/>
      <c r="O2125" s="107"/>
      <c r="P2125" s="107"/>
      <c r="Q2125" s="107"/>
      <c r="R2125" s="107"/>
    </row>
    <row r="2126" spans="1:18" ht="12.75">
      <c r="A2126" s="107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N2126" s="107"/>
      <c r="O2126" s="107"/>
      <c r="P2126" s="107"/>
      <c r="Q2126" s="107"/>
      <c r="R2126" s="107"/>
    </row>
    <row r="2127" spans="1:18" ht="12.75">
      <c r="A2127" s="10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N2127" s="107"/>
      <c r="O2127" s="107"/>
      <c r="P2127" s="107"/>
      <c r="Q2127" s="107"/>
      <c r="R2127" s="107"/>
    </row>
    <row r="2128" spans="1:18" ht="12.75">
      <c r="A2128" s="107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N2128" s="107"/>
      <c r="O2128" s="107"/>
      <c r="P2128" s="107"/>
      <c r="Q2128" s="107"/>
      <c r="R2128" s="107"/>
    </row>
    <row r="2129" spans="1:18" ht="12.75">
      <c r="A2129" s="107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</row>
    <row r="2130" spans="1:18" ht="12.75">
      <c r="A2130" s="107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N2130" s="107"/>
      <c r="O2130" s="107"/>
      <c r="P2130" s="107"/>
      <c r="Q2130" s="107"/>
      <c r="R2130" s="107"/>
    </row>
    <row r="2131" spans="1:18" ht="12.75">
      <c r="A2131" s="107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N2131" s="107"/>
      <c r="O2131" s="107"/>
      <c r="P2131" s="107"/>
      <c r="Q2131" s="107"/>
      <c r="R2131" s="107"/>
    </row>
    <row r="2132" spans="1:18" ht="12.75">
      <c r="A2132" s="107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N2132" s="107"/>
      <c r="O2132" s="107"/>
      <c r="P2132" s="107"/>
      <c r="Q2132" s="107"/>
      <c r="R2132" s="107"/>
    </row>
    <row r="2133" spans="1:18" ht="12.75">
      <c r="A2133" s="107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N2133" s="107"/>
      <c r="O2133" s="107"/>
      <c r="P2133" s="107"/>
      <c r="Q2133" s="107"/>
      <c r="R2133" s="107"/>
    </row>
    <row r="2134" spans="1:18" ht="12.75">
      <c r="A2134" s="107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N2134" s="107"/>
      <c r="O2134" s="107"/>
      <c r="P2134" s="107"/>
      <c r="Q2134" s="107"/>
      <c r="R2134" s="107"/>
    </row>
    <row r="2135" spans="1:18" ht="12.75">
      <c r="A2135" s="107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N2135" s="107"/>
      <c r="O2135" s="107"/>
      <c r="P2135" s="107"/>
      <c r="Q2135" s="107"/>
      <c r="R2135" s="107"/>
    </row>
    <row r="2136" spans="1:18" ht="12.75">
      <c r="A2136" s="107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N2136" s="107"/>
      <c r="O2136" s="107"/>
      <c r="P2136" s="107"/>
      <c r="Q2136" s="107"/>
      <c r="R2136" s="107"/>
    </row>
    <row r="2137" spans="1:18" ht="12.75">
      <c r="A2137" s="10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N2137" s="107"/>
      <c r="O2137" s="107"/>
      <c r="P2137" s="107"/>
      <c r="Q2137" s="107"/>
      <c r="R2137" s="107"/>
    </row>
    <row r="2138" spans="1:18" ht="12.75">
      <c r="A2138" s="107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N2138" s="107"/>
      <c r="O2138" s="107"/>
      <c r="P2138" s="107"/>
      <c r="Q2138" s="107"/>
      <c r="R2138" s="107"/>
    </row>
    <row r="2139" spans="1:18" ht="12.75">
      <c r="A2139" s="107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N2139" s="107"/>
      <c r="O2139" s="107"/>
      <c r="P2139" s="107"/>
      <c r="Q2139" s="107"/>
      <c r="R2139" s="107"/>
    </row>
    <row r="2140" spans="1:18" ht="12.75">
      <c r="A2140" s="107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</row>
    <row r="2141" spans="1:18" ht="12.75">
      <c r="A2141" s="107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N2141" s="107"/>
      <c r="O2141" s="107"/>
      <c r="P2141" s="107"/>
      <c r="Q2141" s="107"/>
      <c r="R2141" s="107"/>
    </row>
    <row r="2142" spans="1:18" ht="12.75">
      <c r="A2142" s="107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N2142" s="107"/>
      <c r="O2142" s="107"/>
      <c r="P2142" s="107"/>
      <c r="Q2142" s="107"/>
      <c r="R2142" s="107"/>
    </row>
    <row r="2143" spans="1:18" ht="12.75">
      <c r="A2143" s="107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N2143" s="107"/>
      <c r="O2143" s="107"/>
      <c r="P2143" s="107"/>
      <c r="Q2143" s="107"/>
      <c r="R2143" s="107"/>
    </row>
    <row r="2144" spans="1:18" ht="12.75">
      <c r="A2144" s="107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N2144" s="107"/>
      <c r="O2144" s="107"/>
      <c r="P2144" s="107"/>
      <c r="Q2144" s="107"/>
      <c r="R2144" s="107"/>
    </row>
    <row r="2145" spans="1:18" ht="12.75">
      <c r="A2145" s="107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N2145" s="107"/>
      <c r="O2145" s="107"/>
      <c r="P2145" s="107"/>
      <c r="Q2145" s="107"/>
      <c r="R2145" s="107"/>
    </row>
    <row r="2146" spans="1:18" ht="12.75">
      <c r="A2146" s="107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N2146" s="107"/>
      <c r="O2146" s="107"/>
      <c r="P2146" s="107"/>
      <c r="Q2146" s="107"/>
      <c r="R2146" s="107"/>
    </row>
    <row r="2147" spans="1:18" ht="12.75">
      <c r="A2147" s="10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N2147" s="107"/>
      <c r="O2147" s="107"/>
      <c r="P2147" s="107"/>
      <c r="Q2147" s="107"/>
      <c r="R2147" s="107"/>
    </row>
    <row r="2148" spans="1:18" ht="12.75">
      <c r="A2148" s="107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N2148" s="107"/>
      <c r="O2148" s="107"/>
      <c r="P2148" s="107"/>
      <c r="Q2148" s="107"/>
      <c r="R2148" s="107"/>
    </row>
    <row r="2149" spans="1:18" ht="12.75">
      <c r="A2149" s="107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N2149" s="107"/>
      <c r="O2149" s="107"/>
      <c r="P2149" s="107"/>
      <c r="Q2149" s="107"/>
      <c r="R2149" s="107"/>
    </row>
    <row r="2150" spans="1:18" ht="12.75">
      <c r="A2150" s="107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N2150" s="107"/>
      <c r="O2150" s="107"/>
      <c r="P2150" s="107"/>
      <c r="Q2150" s="107"/>
      <c r="R2150" s="107"/>
    </row>
    <row r="2151" spans="1:18" ht="12.75">
      <c r="A2151" s="107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N2151" s="107"/>
      <c r="O2151" s="107"/>
      <c r="P2151" s="107"/>
      <c r="Q2151" s="107"/>
      <c r="R2151" s="107"/>
    </row>
    <row r="2152" spans="1:18" ht="12.75">
      <c r="A2152" s="107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  <c r="P2152" s="107"/>
      <c r="Q2152" s="107"/>
      <c r="R2152" s="107"/>
    </row>
    <row r="2153" spans="1:18" ht="12.75">
      <c r="A2153" s="107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N2153" s="107"/>
      <c r="O2153" s="107"/>
      <c r="P2153" s="107"/>
      <c r="Q2153" s="107"/>
      <c r="R2153" s="107"/>
    </row>
    <row r="2154" spans="1:18" ht="12.75">
      <c r="A2154" s="107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N2154" s="107"/>
      <c r="O2154" s="107"/>
      <c r="P2154" s="107"/>
      <c r="Q2154" s="107"/>
      <c r="R2154" s="107"/>
    </row>
    <row r="2155" spans="1:18" ht="12.75">
      <c r="A2155" s="107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N2155" s="107"/>
      <c r="O2155" s="107"/>
      <c r="P2155" s="107"/>
      <c r="Q2155" s="107"/>
      <c r="R2155" s="107"/>
    </row>
    <row r="2156" spans="1:18" ht="12.75">
      <c r="A2156" s="107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N2156" s="107"/>
      <c r="O2156" s="107"/>
      <c r="P2156" s="107"/>
      <c r="Q2156" s="107"/>
      <c r="R2156" s="107"/>
    </row>
    <row r="2157" spans="1:18" ht="12.75">
      <c r="A2157" s="10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N2157" s="107"/>
      <c r="O2157" s="107"/>
      <c r="P2157" s="107"/>
      <c r="Q2157" s="107"/>
      <c r="R2157" s="107"/>
    </row>
    <row r="2158" spans="1:18" ht="12.75">
      <c r="A2158" s="107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N2158" s="107"/>
      <c r="O2158" s="107"/>
      <c r="P2158" s="107"/>
      <c r="Q2158" s="107"/>
      <c r="R2158" s="107"/>
    </row>
    <row r="2159" spans="1:18" ht="12.75">
      <c r="A2159" s="107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N2159" s="107"/>
      <c r="O2159" s="107"/>
      <c r="P2159" s="107"/>
      <c r="Q2159" s="107"/>
      <c r="R2159" s="107"/>
    </row>
    <row r="2160" spans="1:18" ht="12.75">
      <c r="A2160" s="107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N2160" s="107"/>
      <c r="O2160" s="107"/>
      <c r="P2160" s="107"/>
      <c r="Q2160" s="107"/>
      <c r="R2160" s="107"/>
    </row>
    <row r="2161" spans="1:18" ht="12.75">
      <c r="A2161" s="107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N2161" s="107"/>
      <c r="O2161" s="107"/>
      <c r="P2161" s="107"/>
      <c r="Q2161" s="107"/>
      <c r="R2161" s="107"/>
    </row>
    <row r="2162" spans="1:18" ht="12.75">
      <c r="A2162" s="107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N2162" s="107"/>
      <c r="O2162" s="107"/>
      <c r="P2162" s="107"/>
      <c r="Q2162" s="107"/>
      <c r="R2162" s="107"/>
    </row>
    <row r="2163" spans="1:18" ht="12.75">
      <c r="A2163" s="107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N2163" s="107"/>
      <c r="O2163" s="107"/>
      <c r="P2163" s="107"/>
      <c r="Q2163" s="107"/>
      <c r="R2163" s="107"/>
    </row>
    <row r="2164" spans="1:18" ht="12.75">
      <c r="A2164" s="107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N2164" s="107"/>
      <c r="O2164" s="107"/>
      <c r="P2164" s="107"/>
      <c r="Q2164" s="107"/>
      <c r="R2164" s="107"/>
    </row>
    <row r="2165" spans="1:18" ht="12.75">
      <c r="A2165" s="107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N2165" s="107"/>
      <c r="O2165" s="107"/>
      <c r="P2165" s="107"/>
      <c r="Q2165" s="107"/>
      <c r="R2165" s="107"/>
    </row>
    <row r="2166" spans="1:18" ht="12.75">
      <c r="A2166" s="107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N2166" s="107"/>
      <c r="O2166" s="107"/>
      <c r="P2166" s="107"/>
      <c r="Q2166" s="107"/>
      <c r="R2166" s="107"/>
    </row>
    <row r="2167" spans="1:18" ht="12.75">
      <c r="A2167" s="10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N2167" s="107"/>
      <c r="O2167" s="107"/>
      <c r="P2167" s="107"/>
      <c r="Q2167" s="107"/>
      <c r="R2167" s="107"/>
    </row>
    <row r="2168" spans="1:18" ht="12.75">
      <c r="A2168" s="107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N2168" s="107"/>
      <c r="O2168" s="107"/>
      <c r="P2168" s="107"/>
      <c r="Q2168" s="107"/>
      <c r="R2168" s="107"/>
    </row>
    <row r="2169" spans="1:18" ht="12.75">
      <c r="A2169" s="107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N2169" s="107"/>
      <c r="O2169" s="107"/>
      <c r="P2169" s="107"/>
      <c r="Q2169" s="107"/>
      <c r="R2169" s="107"/>
    </row>
    <row r="2170" spans="1:18" ht="12.75">
      <c r="A2170" s="107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N2170" s="107"/>
      <c r="O2170" s="107"/>
      <c r="P2170" s="107"/>
      <c r="Q2170" s="107"/>
      <c r="R2170" s="107"/>
    </row>
    <row r="2171" spans="1:18" ht="12.75">
      <c r="A2171" s="107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N2171" s="107"/>
      <c r="O2171" s="107"/>
      <c r="P2171" s="107"/>
      <c r="Q2171" s="107"/>
      <c r="R2171" s="107"/>
    </row>
    <row r="2172" spans="1:18" ht="12.75">
      <c r="A2172" s="107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N2172" s="107"/>
      <c r="O2172" s="107"/>
      <c r="P2172" s="107"/>
      <c r="Q2172" s="107"/>
      <c r="R2172" s="107"/>
    </row>
    <row r="2173" spans="1:18" ht="12.75">
      <c r="A2173" s="107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  <c r="O2173" s="107"/>
      <c r="P2173" s="107"/>
      <c r="Q2173" s="107"/>
      <c r="R2173" s="107"/>
    </row>
    <row r="2174" spans="1:18" ht="12.75">
      <c r="A2174" s="107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  <c r="O2174" s="107"/>
      <c r="P2174" s="107"/>
      <c r="Q2174" s="107"/>
      <c r="R2174" s="107"/>
    </row>
    <row r="2175" spans="1:18" ht="12.75">
      <c r="A2175" s="107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N2175" s="107"/>
      <c r="O2175" s="107"/>
      <c r="P2175" s="107"/>
      <c r="Q2175" s="107"/>
      <c r="R2175" s="107"/>
    </row>
    <row r="2176" spans="1:18" ht="12.75">
      <c r="A2176" s="107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N2176" s="107"/>
      <c r="O2176" s="107"/>
      <c r="P2176" s="107"/>
      <c r="Q2176" s="107"/>
      <c r="R2176" s="107"/>
    </row>
    <row r="2177" spans="1:18" ht="12.75">
      <c r="A2177" s="10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N2177" s="107"/>
      <c r="O2177" s="107"/>
      <c r="P2177" s="107"/>
      <c r="Q2177" s="107"/>
      <c r="R2177" s="107"/>
    </row>
    <row r="2178" spans="1:18" ht="12.75">
      <c r="A2178" s="107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N2178" s="107"/>
      <c r="O2178" s="107"/>
      <c r="P2178" s="107"/>
      <c r="Q2178" s="107"/>
      <c r="R2178" s="107"/>
    </row>
    <row r="2179" spans="1:18" ht="12.75">
      <c r="A2179" s="107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N2179" s="107"/>
      <c r="O2179" s="107"/>
      <c r="P2179" s="107"/>
      <c r="Q2179" s="107"/>
      <c r="R2179" s="107"/>
    </row>
    <row r="2180" spans="1:18" ht="12.75">
      <c r="A2180" s="107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N2180" s="107"/>
      <c r="O2180" s="107"/>
      <c r="P2180" s="107"/>
      <c r="Q2180" s="107"/>
      <c r="R2180" s="107"/>
    </row>
    <row r="2181" spans="1:18" ht="12.75">
      <c r="A2181" s="107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N2181" s="107"/>
      <c r="O2181" s="107"/>
      <c r="P2181" s="107"/>
      <c r="Q2181" s="107"/>
      <c r="R2181" s="107"/>
    </row>
    <row r="2182" spans="1:18" ht="12.75">
      <c r="A2182" s="107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N2182" s="107"/>
      <c r="O2182" s="107"/>
      <c r="P2182" s="107"/>
      <c r="Q2182" s="107"/>
      <c r="R2182" s="107"/>
    </row>
    <row r="2183" spans="1:18" ht="12.75">
      <c r="A2183" s="107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N2183" s="107"/>
      <c r="O2183" s="107"/>
      <c r="P2183" s="107"/>
      <c r="Q2183" s="107"/>
      <c r="R2183" s="107"/>
    </row>
    <row r="2184" spans="1:18" ht="12.75">
      <c r="A2184" s="107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N2184" s="107"/>
      <c r="O2184" s="107"/>
      <c r="P2184" s="107"/>
      <c r="Q2184" s="107"/>
      <c r="R2184" s="107"/>
    </row>
    <row r="2185" spans="1:18" ht="12.75">
      <c r="A2185" s="107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N2185" s="107"/>
      <c r="O2185" s="107"/>
      <c r="P2185" s="107"/>
      <c r="Q2185" s="107"/>
      <c r="R2185" s="107"/>
    </row>
    <row r="2186" spans="1:18" ht="12.75">
      <c r="A2186" s="107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N2186" s="107"/>
      <c r="O2186" s="107"/>
      <c r="P2186" s="107"/>
      <c r="Q2186" s="107"/>
      <c r="R2186" s="107"/>
    </row>
    <row r="2187" spans="1:18" ht="12.75">
      <c r="A2187" s="10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N2187" s="107"/>
      <c r="O2187" s="107"/>
      <c r="P2187" s="107"/>
      <c r="Q2187" s="107"/>
      <c r="R2187" s="107"/>
    </row>
    <row r="2188" spans="1:18" ht="12.75">
      <c r="A2188" s="107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N2188" s="107"/>
      <c r="O2188" s="107"/>
      <c r="P2188" s="107"/>
      <c r="Q2188" s="107"/>
      <c r="R2188" s="107"/>
    </row>
    <row r="2189" spans="1:18" ht="12.75">
      <c r="A2189" s="107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N2189" s="107"/>
      <c r="O2189" s="107"/>
      <c r="P2189" s="107"/>
      <c r="Q2189" s="107"/>
      <c r="R2189" s="107"/>
    </row>
    <row r="2190" spans="1:18" ht="12.75">
      <c r="A2190" s="107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N2190" s="107"/>
      <c r="O2190" s="107"/>
      <c r="P2190" s="107"/>
      <c r="Q2190" s="107"/>
      <c r="R2190" s="107"/>
    </row>
    <row r="2191" spans="1:18" ht="12.75">
      <c r="A2191" s="107"/>
      <c r="B2191" s="107"/>
      <c r="C2191" s="107"/>
      <c r="D2191" s="107"/>
      <c r="E2191" s="107"/>
      <c r="F2191" s="107"/>
      <c r="G2191" s="107"/>
      <c r="H2191" s="107"/>
      <c r="I2191" s="107"/>
      <c r="J2191" s="107"/>
      <c r="K2191" s="107"/>
      <c r="L2191" s="107"/>
      <c r="M2191" s="107"/>
      <c r="N2191" s="107"/>
      <c r="O2191" s="107"/>
      <c r="P2191" s="107"/>
      <c r="Q2191" s="107"/>
      <c r="R2191" s="107"/>
    </row>
    <row r="2192" spans="1:18" ht="12.75">
      <c r="A2192" s="107"/>
      <c r="B2192" s="107"/>
      <c r="C2192" s="107"/>
      <c r="D2192" s="107"/>
      <c r="E2192" s="107"/>
      <c r="F2192" s="107"/>
      <c r="G2192" s="107"/>
      <c r="H2192" s="107"/>
      <c r="I2192" s="107"/>
      <c r="J2192" s="107"/>
      <c r="K2192" s="107"/>
      <c r="L2192" s="107"/>
      <c r="M2192" s="107"/>
      <c r="N2192" s="107"/>
      <c r="O2192" s="107"/>
      <c r="P2192" s="107"/>
      <c r="Q2192" s="107"/>
      <c r="R2192" s="107"/>
    </row>
    <row r="2193" spans="1:18" ht="12.75">
      <c r="A2193" s="107"/>
      <c r="B2193" s="107"/>
      <c r="C2193" s="107"/>
      <c r="D2193" s="107"/>
      <c r="E2193" s="107"/>
      <c r="F2193" s="107"/>
      <c r="G2193" s="107"/>
      <c r="H2193" s="107"/>
      <c r="I2193" s="107"/>
      <c r="J2193" s="107"/>
      <c r="K2193" s="107"/>
      <c r="L2193" s="107"/>
      <c r="M2193" s="107"/>
      <c r="N2193" s="107"/>
      <c r="O2193" s="107"/>
      <c r="P2193" s="107"/>
      <c r="Q2193" s="107"/>
      <c r="R2193" s="107"/>
    </row>
    <row r="2194" spans="1:18" ht="12.75">
      <c r="A2194" s="107"/>
      <c r="B2194" s="107"/>
      <c r="C2194" s="107"/>
      <c r="D2194" s="107"/>
      <c r="E2194" s="107"/>
      <c r="F2194" s="107"/>
      <c r="G2194" s="107"/>
      <c r="H2194" s="107"/>
      <c r="I2194" s="107"/>
      <c r="J2194" s="107"/>
      <c r="K2194" s="107"/>
      <c r="L2194" s="107"/>
      <c r="M2194" s="107"/>
      <c r="N2194" s="107"/>
      <c r="O2194" s="107"/>
      <c r="P2194" s="107"/>
      <c r="Q2194" s="107"/>
      <c r="R2194" s="107"/>
    </row>
    <row r="2195" spans="1:18" ht="12.75">
      <c r="A2195" s="107"/>
      <c r="B2195" s="107"/>
      <c r="C2195" s="107"/>
      <c r="D2195" s="107"/>
      <c r="E2195" s="107"/>
      <c r="F2195" s="107"/>
      <c r="G2195" s="107"/>
      <c r="H2195" s="107"/>
      <c r="I2195" s="107"/>
      <c r="J2195" s="107"/>
      <c r="K2195" s="107"/>
      <c r="L2195" s="107"/>
      <c r="M2195" s="107"/>
      <c r="N2195" s="107"/>
      <c r="O2195" s="107"/>
      <c r="P2195" s="107"/>
      <c r="Q2195" s="107"/>
      <c r="R2195" s="107"/>
    </row>
    <row r="2196" spans="1:18" ht="12.75">
      <c r="A2196" s="107"/>
      <c r="B2196" s="107"/>
      <c r="C2196" s="107"/>
      <c r="D2196" s="107"/>
      <c r="E2196" s="107"/>
      <c r="F2196" s="107"/>
      <c r="G2196" s="107"/>
      <c r="H2196" s="107"/>
      <c r="I2196" s="107"/>
      <c r="J2196" s="107"/>
      <c r="K2196" s="107"/>
      <c r="L2196" s="107"/>
      <c r="M2196" s="107"/>
      <c r="N2196" s="107"/>
      <c r="O2196" s="107"/>
      <c r="P2196" s="107"/>
      <c r="Q2196" s="107"/>
      <c r="R2196" s="107"/>
    </row>
    <row r="2197" spans="1:18" ht="12.75">
      <c r="A2197" s="107"/>
      <c r="B2197" s="107"/>
      <c r="C2197" s="107"/>
      <c r="D2197" s="107"/>
      <c r="E2197" s="107"/>
      <c r="F2197" s="107"/>
      <c r="G2197" s="107"/>
      <c r="H2197" s="107"/>
      <c r="I2197" s="107"/>
      <c r="J2197" s="107"/>
      <c r="K2197" s="107"/>
      <c r="L2197" s="107"/>
      <c r="M2197" s="107"/>
      <c r="N2197" s="107"/>
      <c r="O2197" s="107"/>
      <c r="P2197" s="107"/>
      <c r="Q2197" s="107"/>
      <c r="R2197" s="107"/>
    </row>
    <row r="2198" spans="1:18" ht="12.75">
      <c r="A2198" s="107"/>
      <c r="B2198" s="107"/>
      <c r="C2198" s="107"/>
      <c r="D2198" s="107"/>
      <c r="E2198" s="107"/>
      <c r="F2198" s="107"/>
      <c r="G2198" s="107"/>
      <c r="H2198" s="107"/>
      <c r="I2198" s="107"/>
      <c r="J2198" s="107"/>
      <c r="K2198" s="107"/>
      <c r="L2198" s="107"/>
      <c r="M2198" s="107"/>
      <c r="N2198" s="107"/>
      <c r="O2198" s="107"/>
      <c r="P2198" s="107"/>
      <c r="Q2198" s="107"/>
      <c r="R2198" s="107"/>
    </row>
    <row r="2199" spans="1:18" ht="12.75">
      <c r="A2199" s="107"/>
      <c r="B2199" s="107"/>
      <c r="C2199" s="107"/>
      <c r="D2199" s="107"/>
      <c r="E2199" s="107"/>
      <c r="F2199" s="107"/>
      <c r="G2199" s="107"/>
      <c r="H2199" s="107"/>
      <c r="I2199" s="107"/>
      <c r="J2199" s="107"/>
      <c r="K2199" s="107"/>
      <c r="L2199" s="107"/>
      <c r="M2199" s="107"/>
      <c r="N2199" s="107"/>
      <c r="O2199" s="107"/>
      <c r="P2199" s="107"/>
      <c r="Q2199" s="107"/>
      <c r="R2199" s="107"/>
    </row>
    <row r="2200" spans="1:18" ht="12.75">
      <c r="A2200" s="107"/>
      <c r="B2200" s="107"/>
      <c r="C2200" s="107"/>
      <c r="D2200" s="107"/>
      <c r="E2200" s="107"/>
      <c r="F2200" s="107"/>
      <c r="G2200" s="107"/>
      <c r="H2200" s="107"/>
      <c r="I2200" s="107"/>
      <c r="J2200" s="107"/>
      <c r="K2200" s="107"/>
      <c r="L2200" s="107"/>
      <c r="M2200" s="107"/>
      <c r="N2200" s="107"/>
      <c r="O2200" s="107"/>
      <c r="P2200" s="107"/>
      <c r="Q2200" s="107"/>
      <c r="R2200" s="107"/>
    </row>
    <row r="2201" spans="1:18" ht="12.75">
      <c r="A2201" s="107"/>
      <c r="B2201" s="107"/>
      <c r="C2201" s="107"/>
      <c r="D2201" s="107"/>
      <c r="E2201" s="107"/>
      <c r="F2201" s="107"/>
      <c r="G2201" s="107"/>
      <c r="H2201" s="107"/>
      <c r="I2201" s="107"/>
      <c r="J2201" s="107"/>
      <c r="K2201" s="107"/>
      <c r="L2201" s="107"/>
      <c r="M2201" s="107"/>
      <c r="N2201" s="107"/>
      <c r="O2201" s="107"/>
      <c r="P2201" s="107"/>
      <c r="Q2201" s="107"/>
      <c r="R2201" s="107"/>
    </row>
    <row r="2202" spans="1:18" ht="12.75">
      <c r="A2202" s="107"/>
      <c r="B2202" s="107"/>
      <c r="C2202" s="107"/>
      <c r="D2202" s="107"/>
      <c r="E2202" s="107"/>
      <c r="F2202" s="107"/>
      <c r="G2202" s="107"/>
      <c r="H2202" s="107"/>
      <c r="I2202" s="107"/>
      <c r="J2202" s="107"/>
      <c r="K2202" s="107"/>
      <c r="L2202" s="107"/>
      <c r="M2202" s="107"/>
      <c r="N2202" s="107"/>
      <c r="O2202" s="107"/>
      <c r="P2202" s="107"/>
      <c r="Q2202" s="107"/>
      <c r="R2202" s="107"/>
    </row>
    <row r="2203" spans="1:18" ht="12.75">
      <c r="A2203" s="107"/>
      <c r="B2203" s="107"/>
      <c r="C2203" s="107"/>
      <c r="D2203" s="107"/>
      <c r="E2203" s="107"/>
      <c r="F2203" s="107"/>
      <c r="G2203" s="107"/>
      <c r="H2203" s="107"/>
      <c r="I2203" s="107"/>
      <c r="J2203" s="107"/>
      <c r="K2203" s="107"/>
      <c r="L2203" s="107"/>
      <c r="M2203" s="107"/>
      <c r="N2203" s="107"/>
      <c r="O2203" s="107"/>
      <c r="P2203" s="107"/>
      <c r="Q2203" s="107"/>
      <c r="R2203" s="107"/>
    </row>
    <row r="2204" spans="1:18" ht="12.75">
      <c r="A2204" s="107"/>
      <c r="B2204" s="107"/>
      <c r="C2204" s="107"/>
      <c r="D2204" s="107"/>
      <c r="E2204" s="107"/>
      <c r="F2204" s="107"/>
      <c r="G2204" s="107"/>
      <c r="H2204" s="107"/>
      <c r="I2204" s="107"/>
      <c r="J2204" s="107"/>
      <c r="K2204" s="107"/>
      <c r="L2204" s="107"/>
      <c r="M2204" s="107"/>
      <c r="N2204" s="107"/>
      <c r="O2204" s="107"/>
      <c r="P2204" s="107"/>
      <c r="Q2204" s="107"/>
      <c r="R2204" s="107"/>
    </row>
    <row r="2205" spans="1:18" ht="12.75">
      <c r="A2205" s="107"/>
      <c r="B2205" s="107"/>
      <c r="C2205" s="107"/>
      <c r="D2205" s="107"/>
      <c r="E2205" s="107"/>
      <c r="F2205" s="107"/>
      <c r="G2205" s="107"/>
      <c r="H2205" s="107"/>
      <c r="I2205" s="107"/>
      <c r="J2205" s="107"/>
      <c r="K2205" s="107"/>
      <c r="L2205" s="107"/>
      <c r="M2205" s="107"/>
      <c r="N2205" s="107"/>
      <c r="O2205" s="107"/>
      <c r="P2205" s="107"/>
      <c r="Q2205" s="107"/>
      <c r="R2205" s="107"/>
    </row>
    <row r="2206" spans="1:18" ht="12.75">
      <c r="A2206" s="107"/>
      <c r="B2206" s="107"/>
      <c r="C2206" s="107"/>
      <c r="D2206" s="107"/>
      <c r="E2206" s="107"/>
      <c r="F2206" s="107"/>
      <c r="G2206" s="107"/>
      <c r="H2206" s="107"/>
      <c r="I2206" s="107"/>
      <c r="J2206" s="107"/>
      <c r="K2206" s="107"/>
      <c r="L2206" s="107"/>
      <c r="M2206" s="107"/>
      <c r="N2206" s="107"/>
      <c r="O2206" s="107"/>
      <c r="P2206" s="107"/>
      <c r="Q2206" s="107"/>
      <c r="R2206" s="107"/>
    </row>
    <row r="2207" spans="1:18" ht="12.75">
      <c r="A2207" s="107"/>
      <c r="B2207" s="107"/>
      <c r="C2207" s="107"/>
      <c r="D2207" s="107"/>
      <c r="E2207" s="107"/>
      <c r="F2207" s="107"/>
      <c r="G2207" s="107"/>
      <c r="H2207" s="107"/>
      <c r="I2207" s="107"/>
      <c r="J2207" s="107"/>
      <c r="K2207" s="107"/>
      <c r="L2207" s="107"/>
      <c r="M2207" s="107"/>
      <c r="N2207" s="107"/>
      <c r="O2207" s="107"/>
      <c r="P2207" s="107"/>
      <c r="Q2207" s="107"/>
      <c r="R2207" s="107"/>
    </row>
    <row r="2208" spans="1:18" ht="12.75">
      <c r="A2208" s="107"/>
      <c r="B2208" s="107"/>
      <c r="C2208" s="107"/>
      <c r="D2208" s="107"/>
      <c r="E2208" s="107"/>
      <c r="F2208" s="107"/>
      <c r="G2208" s="107"/>
      <c r="H2208" s="107"/>
      <c r="I2208" s="107"/>
      <c r="J2208" s="107"/>
      <c r="K2208" s="107"/>
      <c r="L2208" s="107"/>
      <c r="M2208" s="107"/>
      <c r="N2208" s="107"/>
      <c r="O2208" s="107"/>
      <c r="P2208" s="107"/>
      <c r="Q2208" s="107"/>
      <c r="R2208" s="107"/>
    </row>
    <row r="2209" spans="1:18" ht="12.75">
      <c r="A2209" s="107"/>
      <c r="B2209" s="107"/>
      <c r="C2209" s="107"/>
      <c r="D2209" s="107"/>
      <c r="E2209" s="107"/>
      <c r="F2209" s="107"/>
      <c r="G2209" s="107"/>
      <c r="H2209" s="107"/>
      <c r="I2209" s="107"/>
      <c r="J2209" s="107"/>
      <c r="K2209" s="107"/>
      <c r="L2209" s="107"/>
      <c r="M2209" s="107"/>
      <c r="N2209" s="107"/>
      <c r="O2209" s="107"/>
      <c r="P2209" s="107"/>
      <c r="Q2209" s="107"/>
      <c r="R2209" s="107"/>
    </row>
    <row r="2210" spans="1:18" ht="12.75">
      <c r="A2210" s="107"/>
      <c r="B2210" s="107"/>
      <c r="C2210" s="107"/>
      <c r="D2210" s="107"/>
      <c r="E2210" s="107"/>
      <c r="F2210" s="107"/>
      <c r="G2210" s="107"/>
      <c r="H2210" s="107"/>
      <c r="I2210" s="107"/>
      <c r="J2210" s="107"/>
      <c r="K2210" s="107"/>
      <c r="L2210" s="107"/>
      <c r="M2210" s="107"/>
      <c r="N2210" s="107"/>
      <c r="O2210" s="107"/>
      <c r="P2210" s="107"/>
      <c r="Q2210" s="107"/>
      <c r="R2210" s="107"/>
    </row>
    <row r="2211" spans="1:18" ht="12.75">
      <c r="A2211" s="107"/>
      <c r="B2211" s="107"/>
      <c r="C2211" s="107"/>
      <c r="D2211" s="107"/>
      <c r="E2211" s="107"/>
      <c r="F2211" s="107"/>
      <c r="G2211" s="107"/>
      <c r="H2211" s="107"/>
      <c r="I2211" s="107"/>
      <c r="J2211" s="107"/>
      <c r="K2211" s="107"/>
      <c r="L2211" s="107"/>
      <c r="M2211" s="107"/>
      <c r="N2211" s="107"/>
      <c r="O2211" s="107"/>
      <c r="P2211" s="107"/>
      <c r="Q2211" s="107"/>
      <c r="R2211" s="107"/>
    </row>
    <row r="2212" spans="1:18" ht="12.75">
      <c r="A2212" s="107"/>
      <c r="B2212" s="107"/>
      <c r="C2212" s="107"/>
      <c r="D2212" s="107"/>
      <c r="E2212" s="107"/>
      <c r="F2212" s="107"/>
      <c r="G2212" s="107"/>
      <c r="H2212" s="107"/>
      <c r="I2212" s="107"/>
      <c r="J2212" s="107"/>
      <c r="K2212" s="107"/>
      <c r="L2212" s="107"/>
      <c r="M2212" s="107"/>
      <c r="N2212" s="107"/>
      <c r="O2212" s="107"/>
      <c r="P2212" s="107"/>
      <c r="Q2212" s="107"/>
      <c r="R2212" s="107"/>
    </row>
    <row r="2213" spans="1:18" ht="12.75">
      <c r="A2213" s="107"/>
      <c r="B2213" s="107"/>
      <c r="C2213" s="107"/>
      <c r="D2213" s="107"/>
      <c r="E2213" s="107"/>
      <c r="F2213" s="107"/>
      <c r="G2213" s="107"/>
      <c r="H2213" s="107"/>
      <c r="I2213" s="107"/>
      <c r="J2213" s="107"/>
      <c r="K2213" s="107"/>
      <c r="L2213" s="107"/>
      <c r="M2213" s="107"/>
      <c r="N2213" s="107"/>
      <c r="O2213" s="107"/>
      <c r="P2213" s="107"/>
      <c r="Q2213" s="107"/>
      <c r="R2213" s="107"/>
    </row>
    <row r="2214" spans="1:18" ht="12.75">
      <c r="A2214" s="107"/>
      <c r="B2214" s="107"/>
      <c r="C2214" s="107"/>
      <c r="D2214" s="107"/>
      <c r="E2214" s="107"/>
      <c r="F2214" s="107"/>
      <c r="G2214" s="107"/>
      <c r="H2214" s="107"/>
      <c r="I2214" s="107"/>
      <c r="J2214" s="107"/>
      <c r="K2214" s="107"/>
      <c r="L2214" s="107"/>
      <c r="M2214" s="107"/>
      <c r="N2214" s="107"/>
      <c r="O2214" s="107"/>
      <c r="P2214" s="107"/>
      <c r="Q2214" s="107"/>
      <c r="R2214" s="107"/>
    </row>
    <row r="2215" spans="1:18" ht="12.75">
      <c r="A2215" s="107"/>
      <c r="B2215" s="107"/>
      <c r="C2215" s="107"/>
      <c r="D2215" s="107"/>
      <c r="E2215" s="107"/>
      <c r="F2215" s="107"/>
      <c r="G2215" s="107"/>
      <c r="H2215" s="107"/>
      <c r="I2215" s="107"/>
      <c r="J2215" s="107"/>
      <c r="K2215" s="107"/>
      <c r="L2215" s="107"/>
      <c r="M2215" s="107"/>
      <c r="N2215" s="107"/>
      <c r="O2215" s="107"/>
      <c r="P2215" s="107"/>
      <c r="Q2215" s="107"/>
      <c r="R2215" s="107"/>
    </row>
    <row r="2216" spans="1:18" ht="12.75">
      <c r="A2216" s="107"/>
      <c r="B2216" s="107"/>
      <c r="C2216" s="107"/>
      <c r="D2216" s="107"/>
      <c r="E2216" s="107"/>
      <c r="F2216" s="107"/>
      <c r="G2216" s="107"/>
      <c r="H2216" s="107"/>
      <c r="I2216" s="107"/>
      <c r="J2216" s="107"/>
      <c r="K2216" s="107"/>
      <c r="L2216" s="107"/>
      <c r="M2216" s="107"/>
      <c r="N2216" s="107"/>
      <c r="O2216" s="107"/>
      <c r="P2216" s="107"/>
      <c r="Q2216" s="107"/>
      <c r="R2216" s="107"/>
    </row>
    <row r="2217" spans="1:18" ht="12.75">
      <c r="A2217" s="107"/>
      <c r="B2217" s="107"/>
      <c r="C2217" s="107"/>
      <c r="D2217" s="107"/>
      <c r="E2217" s="107"/>
      <c r="F2217" s="107"/>
      <c r="G2217" s="107"/>
      <c r="H2217" s="107"/>
      <c r="I2217" s="107"/>
      <c r="J2217" s="107"/>
      <c r="K2217" s="107"/>
      <c r="L2217" s="107"/>
      <c r="M2217" s="107"/>
      <c r="N2217" s="107"/>
      <c r="O2217" s="107"/>
      <c r="P2217" s="107"/>
      <c r="Q2217" s="107"/>
      <c r="R2217" s="107"/>
    </row>
    <row r="2218" spans="1:18" ht="12.75">
      <c r="A2218" s="107"/>
      <c r="B2218" s="107"/>
      <c r="C2218" s="107"/>
      <c r="D2218" s="107"/>
      <c r="E2218" s="107"/>
      <c r="F2218" s="107"/>
      <c r="G2218" s="107"/>
      <c r="H2218" s="107"/>
      <c r="I2218" s="107"/>
      <c r="J2218" s="107"/>
      <c r="K2218" s="107"/>
      <c r="L2218" s="107"/>
      <c r="M2218" s="107"/>
      <c r="N2218" s="107"/>
      <c r="O2218" s="107"/>
      <c r="P2218" s="107"/>
      <c r="Q2218" s="107"/>
      <c r="R2218" s="107"/>
    </row>
    <row r="2219" spans="1:18" ht="12.75">
      <c r="A2219" s="107"/>
      <c r="B2219" s="107"/>
      <c r="C2219" s="107"/>
      <c r="D2219" s="107"/>
      <c r="E2219" s="107"/>
      <c r="F2219" s="107"/>
      <c r="G2219" s="107"/>
      <c r="H2219" s="107"/>
      <c r="I2219" s="107"/>
      <c r="J2219" s="107"/>
      <c r="K2219" s="107"/>
      <c r="L2219" s="107"/>
      <c r="M2219" s="107"/>
      <c r="N2219" s="107"/>
      <c r="O2219" s="107"/>
      <c r="P2219" s="107"/>
      <c r="Q2219" s="107"/>
      <c r="R2219" s="107"/>
    </row>
    <row r="2220" spans="1:18" ht="12.75">
      <c r="A2220" s="107"/>
      <c r="B2220" s="107"/>
      <c r="C2220" s="107"/>
      <c r="D2220" s="107"/>
      <c r="E2220" s="107"/>
      <c r="F2220" s="107"/>
      <c r="G2220" s="107"/>
      <c r="H2220" s="107"/>
      <c r="I2220" s="107"/>
      <c r="J2220" s="107"/>
      <c r="K2220" s="107"/>
      <c r="L2220" s="107"/>
      <c r="M2220" s="107"/>
      <c r="N2220" s="107"/>
      <c r="O2220" s="107"/>
      <c r="P2220" s="107"/>
      <c r="Q2220" s="107"/>
      <c r="R2220" s="107"/>
    </row>
    <row r="2221" spans="1:18" ht="12.75">
      <c r="A2221" s="107"/>
      <c r="B2221" s="107"/>
      <c r="C2221" s="107"/>
      <c r="D2221" s="107"/>
      <c r="E2221" s="107"/>
      <c r="F2221" s="107"/>
      <c r="G2221" s="107"/>
      <c r="H2221" s="107"/>
      <c r="I2221" s="107"/>
      <c r="J2221" s="107"/>
      <c r="K2221" s="107"/>
      <c r="L2221" s="107"/>
      <c r="M2221" s="107"/>
      <c r="N2221" s="107"/>
      <c r="O2221" s="107"/>
      <c r="P2221" s="107"/>
      <c r="Q2221" s="107"/>
      <c r="R2221" s="107"/>
    </row>
    <row r="2222" spans="1:18" ht="12.75">
      <c r="A2222" s="107"/>
      <c r="B2222" s="107"/>
      <c r="C2222" s="107"/>
      <c r="D2222" s="107"/>
      <c r="E2222" s="107"/>
      <c r="F2222" s="107"/>
      <c r="G2222" s="107"/>
      <c r="H2222" s="107"/>
      <c r="I2222" s="107"/>
      <c r="J2222" s="107"/>
      <c r="K2222" s="107"/>
      <c r="L2222" s="107"/>
      <c r="M2222" s="107"/>
      <c r="N2222" s="107"/>
      <c r="O2222" s="107"/>
      <c r="P2222" s="107"/>
      <c r="Q2222" s="107"/>
      <c r="R2222" s="107"/>
    </row>
    <row r="2223" spans="1:18" ht="12.75">
      <c r="A2223" s="107"/>
      <c r="B2223" s="107"/>
      <c r="C2223" s="107"/>
      <c r="D2223" s="107"/>
      <c r="E2223" s="107"/>
      <c r="F2223" s="107"/>
      <c r="G2223" s="107"/>
      <c r="H2223" s="107"/>
      <c r="I2223" s="107"/>
      <c r="J2223" s="107"/>
      <c r="K2223" s="107"/>
      <c r="L2223" s="107"/>
      <c r="M2223" s="107"/>
      <c r="N2223" s="107"/>
      <c r="O2223" s="107"/>
      <c r="P2223" s="107"/>
      <c r="Q2223" s="107"/>
      <c r="R2223" s="107"/>
    </row>
    <row r="2224" spans="1:18" ht="12.75">
      <c r="A2224" s="107"/>
      <c r="B2224" s="107"/>
      <c r="C2224" s="107"/>
      <c r="D2224" s="107"/>
      <c r="E2224" s="107"/>
      <c r="F2224" s="107"/>
      <c r="G2224" s="107"/>
      <c r="H2224" s="107"/>
      <c r="I2224" s="107"/>
      <c r="J2224" s="107"/>
      <c r="K2224" s="107"/>
      <c r="L2224" s="107"/>
      <c r="M2224" s="107"/>
      <c r="N2224" s="107"/>
      <c r="O2224" s="107"/>
      <c r="P2224" s="107"/>
      <c r="Q2224" s="107"/>
      <c r="R2224" s="107"/>
    </row>
    <row r="2225" spans="1:18" ht="12.75">
      <c r="A2225" s="107"/>
      <c r="B2225" s="107"/>
      <c r="C2225" s="107"/>
      <c r="D2225" s="107"/>
      <c r="E2225" s="107"/>
      <c r="F2225" s="107"/>
      <c r="G2225" s="107"/>
      <c r="H2225" s="107"/>
      <c r="I2225" s="107"/>
      <c r="J2225" s="107"/>
      <c r="K2225" s="107"/>
      <c r="L2225" s="107"/>
      <c r="M2225" s="107"/>
      <c r="N2225" s="107"/>
      <c r="O2225" s="107"/>
      <c r="P2225" s="107"/>
      <c r="Q2225" s="107"/>
      <c r="R2225" s="107"/>
    </row>
    <row r="2226" spans="1:18" ht="12.75">
      <c r="A2226" s="107"/>
      <c r="B2226" s="107"/>
      <c r="C2226" s="107"/>
      <c r="D2226" s="107"/>
      <c r="E2226" s="107"/>
      <c r="F2226" s="107"/>
      <c r="G2226" s="107"/>
      <c r="H2226" s="107"/>
      <c r="I2226" s="107"/>
      <c r="J2226" s="107"/>
      <c r="K2226" s="107"/>
      <c r="L2226" s="107"/>
      <c r="M2226" s="107"/>
      <c r="N2226" s="107"/>
      <c r="O2226" s="107"/>
      <c r="P2226" s="107"/>
      <c r="Q2226" s="107"/>
      <c r="R2226" s="107"/>
    </row>
    <row r="2227" spans="1:18" ht="12.75">
      <c r="A2227" s="107"/>
      <c r="B2227" s="107"/>
      <c r="C2227" s="107"/>
      <c r="D2227" s="107"/>
      <c r="E2227" s="107"/>
      <c r="F2227" s="107"/>
      <c r="G2227" s="107"/>
      <c r="H2227" s="107"/>
      <c r="I2227" s="107"/>
      <c r="J2227" s="107"/>
      <c r="K2227" s="107"/>
      <c r="L2227" s="107"/>
      <c r="M2227" s="107"/>
      <c r="N2227" s="107"/>
      <c r="O2227" s="107"/>
      <c r="P2227" s="107"/>
      <c r="Q2227" s="107"/>
      <c r="R2227" s="107"/>
    </row>
    <row r="2228" spans="1:18" ht="12.75">
      <c r="A2228" s="107"/>
      <c r="B2228" s="107"/>
      <c r="C2228" s="107"/>
      <c r="D2228" s="107"/>
      <c r="E2228" s="107"/>
      <c r="F2228" s="107"/>
      <c r="G2228" s="107"/>
      <c r="H2228" s="107"/>
      <c r="I2228" s="107"/>
      <c r="J2228" s="107"/>
      <c r="K2228" s="107"/>
      <c r="L2228" s="107"/>
      <c r="M2228" s="107"/>
      <c r="N2228" s="107"/>
      <c r="O2228" s="107"/>
      <c r="P2228" s="107"/>
      <c r="Q2228" s="107"/>
      <c r="R2228" s="107"/>
    </row>
    <row r="2229" spans="1:18" ht="12.75">
      <c r="A2229" s="107"/>
      <c r="B2229" s="107"/>
      <c r="C2229" s="107"/>
      <c r="D2229" s="107"/>
      <c r="E2229" s="107"/>
      <c r="F2229" s="107"/>
      <c r="G2229" s="107"/>
      <c r="H2229" s="107"/>
      <c r="I2229" s="107"/>
      <c r="J2229" s="107"/>
      <c r="K2229" s="107"/>
      <c r="L2229" s="107"/>
      <c r="M2229" s="107"/>
      <c r="N2229" s="107"/>
      <c r="O2229" s="107"/>
      <c r="P2229" s="107"/>
      <c r="Q2229" s="107"/>
      <c r="R2229" s="107"/>
    </row>
    <row r="2230" spans="1:18" ht="12.75">
      <c r="A2230" s="107"/>
      <c r="B2230" s="107"/>
      <c r="C2230" s="107"/>
      <c r="D2230" s="107"/>
      <c r="E2230" s="107"/>
      <c r="F2230" s="107"/>
      <c r="G2230" s="107"/>
      <c r="H2230" s="107"/>
      <c r="I2230" s="107"/>
      <c r="J2230" s="107"/>
      <c r="K2230" s="107"/>
      <c r="L2230" s="107"/>
      <c r="M2230" s="107"/>
      <c r="N2230" s="107"/>
      <c r="O2230" s="107"/>
      <c r="P2230" s="107"/>
      <c r="Q2230" s="107"/>
      <c r="R2230" s="107"/>
    </row>
    <row r="2231" spans="1:18" ht="12.75">
      <c r="A2231" s="107"/>
      <c r="B2231" s="107"/>
      <c r="C2231" s="107"/>
      <c r="D2231" s="107"/>
      <c r="E2231" s="107"/>
      <c r="F2231" s="107"/>
      <c r="G2231" s="107"/>
      <c r="H2231" s="107"/>
      <c r="I2231" s="107"/>
      <c r="J2231" s="107"/>
      <c r="K2231" s="107"/>
      <c r="L2231" s="107"/>
      <c r="M2231" s="107"/>
      <c r="N2231" s="107"/>
      <c r="O2231" s="107"/>
      <c r="P2231" s="107"/>
      <c r="Q2231" s="107"/>
      <c r="R2231" s="107"/>
    </row>
    <row r="2232" spans="1:18" ht="12.75">
      <c r="A2232" s="107"/>
      <c r="B2232" s="107"/>
      <c r="C2232" s="107"/>
      <c r="D2232" s="107"/>
      <c r="E2232" s="107"/>
      <c r="F2232" s="107"/>
      <c r="G2232" s="107"/>
      <c r="H2232" s="107"/>
      <c r="I2232" s="107"/>
      <c r="J2232" s="107"/>
      <c r="K2232" s="107"/>
      <c r="L2232" s="107"/>
      <c r="M2232" s="107"/>
      <c r="N2232" s="107"/>
      <c r="O2232" s="107"/>
      <c r="P2232" s="107"/>
      <c r="Q2232" s="107"/>
      <c r="R2232" s="107"/>
    </row>
    <row r="2233" spans="1:18" ht="12.75">
      <c r="A2233" s="107"/>
      <c r="B2233" s="107"/>
      <c r="C2233" s="107"/>
      <c r="D2233" s="107"/>
      <c r="E2233" s="107"/>
      <c r="F2233" s="107"/>
      <c r="G2233" s="107"/>
      <c r="H2233" s="107"/>
      <c r="I2233" s="107"/>
      <c r="J2233" s="107"/>
      <c r="K2233" s="107"/>
      <c r="L2233" s="107"/>
      <c r="M2233" s="107"/>
      <c r="N2233" s="107"/>
      <c r="O2233" s="107"/>
      <c r="P2233" s="107"/>
      <c r="Q2233" s="107"/>
      <c r="R2233" s="107"/>
    </row>
    <row r="2234" spans="1:18" ht="12.75">
      <c r="A2234" s="107"/>
      <c r="B2234" s="107"/>
      <c r="C2234" s="107"/>
      <c r="D2234" s="107"/>
      <c r="E2234" s="107"/>
      <c r="F2234" s="107"/>
      <c r="G2234" s="107"/>
      <c r="H2234" s="107"/>
      <c r="I2234" s="107"/>
      <c r="J2234" s="107"/>
      <c r="K2234" s="107"/>
      <c r="L2234" s="107"/>
      <c r="M2234" s="107"/>
      <c r="N2234" s="107"/>
      <c r="O2234" s="107"/>
      <c r="P2234" s="107"/>
      <c r="Q2234" s="107"/>
      <c r="R2234" s="107"/>
    </row>
    <row r="2235" spans="1:18" ht="12.75">
      <c r="A2235" s="107"/>
      <c r="B2235" s="107"/>
      <c r="C2235" s="107"/>
      <c r="D2235" s="107"/>
      <c r="E2235" s="107"/>
      <c r="F2235" s="107"/>
      <c r="G2235" s="107"/>
      <c r="H2235" s="107"/>
      <c r="I2235" s="107"/>
      <c r="J2235" s="107"/>
      <c r="K2235" s="107"/>
      <c r="L2235" s="107"/>
      <c r="M2235" s="107"/>
      <c r="N2235" s="107"/>
      <c r="O2235" s="107"/>
      <c r="P2235" s="107"/>
      <c r="Q2235" s="107"/>
      <c r="R2235" s="107"/>
    </row>
    <row r="2236" spans="1:18" ht="12.75">
      <c r="A2236" s="107"/>
      <c r="B2236" s="107"/>
      <c r="C2236" s="107"/>
      <c r="D2236" s="107"/>
      <c r="E2236" s="107"/>
      <c r="F2236" s="107"/>
      <c r="G2236" s="107"/>
      <c r="H2236" s="107"/>
      <c r="I2236" s="107"/>
      <c r="J2236" s="107"/>
      <c r="K2236" s="107"/>
      <c r="L2236" s="107"/>
      <c r="M2236" s="107"/>
      <c r="N2236" s="107"/>
      <c r="O2236" s="107"/>
      <c r="P2236" s="107"/>
      <c r="Q2236" s="107"/>
      <c r="R2236" s="107"/>
    </row>
    <row r="2237" spans="1:18" ht="12.75">
      <c r="A2237" s="107"/>
      <c r="B2237" s="107"/>
      <c r="C2237" s="107"/>
      <c r="D2237" s="107"/>
      <c r="E2237" s="107"/>
      <c r="F2237" s="107"/>
      <c r="G2237" s="107"/>
      <c r="H2237" s="107"/>
      <c r="I2237" s="107"/>
      <c r="J2237" s="107"/>
      <c r="K2237" s="107"/>
      <c r="L2237" s="107"/>
      <c r="M2237" s="107"/>
      <c r="N2237" s="107"/>
      <c r="O2237" s="107"/>
      <c r="P2237" s="107"/>
      <c r="Q2237" s="107"/>
      <c r="R2237" s="107"/>
    </row>
    <row r="2238" spans="1:18" ht="12.75">
      <c r="A2238" s="107"/>
      <c r="B2238" s="107"/>
      <c r="C2238" s="107"/>
      <c r="D2238" s="107"/>
      <c r="E2238" s="107"/>
      <c r="F2238" s="107"/>
      <c r="G2238" s="107"/>
      <c r="H2238" s="107"/>
      <c r="I2238" s="107"/>
      <c r="J2238" s="107"/>
      <c r="K2238" s="107"/>
      <c r="L2238" s="107"/>
      <c r="M2238" s="107"/>
      <c r="N2238" s="107"/>
      <c r="O2238" s="107"/>
      <c r="P2238" s="107"/>
      <c r="Q2238" s="107"/>
      <c r="R2238" s="107"/>
    </row>
    <row r="2239" spans="1:18" ht="12.75">
      <c r="A2239" s="107"/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107"/>
      <c r="M2239" s="107"/>
      <c r="N2239" s="107"/>
      <c r="O2239" s="107"/>
      <c r="P2239" s="107"/>
      <c r="Q2239" s="107"/>
      <c r="R2239" s="107"/>
    </row>
    <row r="2240" spans="1:18" ht="12.75">
      <c r="A2240" s="107"/>
      <c r="B2240" s="107"/>
      <c r="C2240" s="107"/>
      <c r="D2240" s="107"/>
      <c r="E2240" s="107"/>
      <c r="F2240" s="107"/>
      <c r="G2240" s="107"/>
      <c r="H2240" s="107"/>
      <c r="I2240" s="107"/>
      <c r="J2240" s="107"/>
      <c r="K2240" s="107"/>
      <c r="L2240" s="107"/>
      <c r="M2240" s="107"/>
      <c r="N2240" s="107"/>
      <c r="O2240" s="107"/>
      <c r="P2240" s="107"/>
      <c r="Q2240" s="107"/>
      <c r="R2240" s="107"/>
    </row>
    <row r="2241" spans="1:18" ht="12.75">
      <c r="A2241" s="107"/>
      <c r="B2241" s="107"/>
      <c r="C2241" s="107"/>
      <c r="D2241" s="107"/>
      <c r="E2241" s="107"/>
      <c r="F2241" s="107"/>
      <c r="G2241" s="107"/>
      <c r="H2241" s="107"/>
      <c r="I2241" s="107"/>
      <c r="J2241" s="107"/>
      <c r="K2241" s="107"/>
      <c r="L2241" s="107"/>
      <c r="M2241" s="107"/>
      <c r="N2241" s="107"/>
      <c r="O2241" s="107"/>
      <c r="P2241" s="107"/>
      <c r="Q2241" s="107"/>
      <c r="R2241" s="107"/>
    </row>
    <row r="2242" spans="1:18" ht="12.75">
      <c r="A2242" s="107"/>
      <c r="B2242" s="107"/>
      <c r="C2242" s="107"/>
      <c r="D2242" s="107"/>
      <c r="E2242" s="107"/>
      <c r="F2242" s="107"/>
      <c r="G2242" s="107"/>
      <c r="H2242" s="107"/>
      <c r="I2242" s="107"/>
      <c r="J2242" s="107"/>
      <c r="K2242" s="107"/>
      <c r="L2242" s="107"/>
      <c r="M2242" s="107"/>
      <c r="N2242" s="107"/>
      <c r="O2242" s="107"/>
      <c r="P2242" s="107"/>
      <c r="Q2242" s="107"/>
      <c r="R2242" s="107"/>
    </row>
    <row r="2243" spans="1:18" ht="12.75">
      <c r="A2243" s="107"/>
      <c r="B2243" s="107"/>
      <c r="C2243" s="107"/>
      <c r="D2243" s="107"/>
      <c r="E2243" s="107"/>
      <c r="F2243" s="107"/>
      <c r="G2243" s="107"/>
      <c r="H2243" s="107"/>
      <c r="I2243" s="107"/>
      <c r="J2243" s="107"/>
      <c r="K2243" s="107"/>
      <c r="L2243" s="107"/>
      <c r="M2243" s="107"/>
      <c r="N2243" s="107"/>
      <c r="O2243" s="107"/>
      <c r="P2243" s="107"/>
      <c r="Q2243" s="107"/>
      <c r="R2243" s="107"/>
    </row>
    <row r="2244" spans="1:18" ht="12.75">
      <c r="A2244" s="107"/>
      <c r="B2244" s="107"/>
      <c r="C2244" s="107"/>
      <c r="D2244" s="107"/>
      <c r="E2244" s="107"/>
      <c r="F2244" s="107"/>
      <c r="G2244" s="107"/>
      <c r="H2244" s="107"/>
      <c r="I2244" s="107"/>
      <c r="J2244" s="107"/>
      <c r="K2244" s="107"/>
      <c r="L2244" s="107"/>
      <c r="M2244" s="107"/>
      <c r="N2244" s="107"/>
      <c r="O2244" s="107"/>
      <c r="P2244" s="107"/>
      <c r="Q2244" s="107"/>
      <c r="R2244" s="107"/>
    </row>
    <row r="2245" spans="1:18" ht="12.75">
      <c r="A2245" s="107"/>
      <c r="B2245" s="107"/>
      <c r="C2245" s="107"/>
      <c r="D2245" s="107"/>
      <c r="E2245" s="107"/>
      <c r="F2245" s="107"/>
      <c r="G2245" s="107"/>
      <c r="H2245" s="107"/>
      <c r="I2245" s="107"/>
      <c r="J2245" s="107"/>
      <c r="K2245" s="107"/>
      <c r="L2245" s="107"/>
      <c r="M2245" s="107"/>
      <c r="N2245" s="107"/>
      <c r="O2245" s="107"/>
      <c r="P2245" s="107"/>
      <c r="Q2245" s="107"/>
      <c r="R2245" s="107"/>
    </row>
    <row r="2246" spans="1:18" ht="12.75">
      <c r="A2246" s="107"/>
      <c r="B2246" s="107"/>
      <c r="C2246" s="107"/>
      <c r="D2246" s="107"/>
      <c r="E2246" s="107"/>
      <c r="F2246" s="107"/>
      <c r="G2246" s="107"/>
      <c r="H2246" s="107"/>
      <c r="I2246" s="107"/>
      <c r="J2246" s="107"/>
      <c r="K2246" s="107"/>
      <c r="L2246" s="107"/>
      <c r="M2246" s="107"/>
      <c r="N2246" s="107"/>
      <c r="O2246" s="107"/>
      <c r="P2246" s="107"/>
      <c r="Q2246" s="107"/>
      <c r="R2246" s="107"/>
    </row>
    <row r="2247" spans="1:18" ht="12.75">
      <c r="A2247" s="107"/>
      <c r="B2247" s="107"/>
      <c r="C2247" s="107"/>
      <c r="D2247" s="107"/>
      <c r="E2247" s="107"/>
      <c r="F2247" s="107"/>
      <c r="G2247" s="107"/>
      <c r="H2247" s="107"/>
      <c r="I2247" s="107"/>
      <c r="J2247" s="107"/>
      <c r="K2247" s="107"/>
      <c r="L2247" s="107"/>
      <c r="M2247" s="107"/>
      <c r="N2247" s="107"/>
      <c r="O2247" s="107"/>
      <c r="P2247" s="107"/>
      <c r="Q2247" s="107"/>
      <c r="R2247" s="107"/>
    </row>
    <row r="2248" spans="1:18" ht="12.75">
      <c r="A2248" s="107"/>
      <c r="B2248" s="107"/>
      <c r="C2248" s="107"/>
      <c r="D2248" s="107"/>
      <c r="E2248" s="107"/>
      <c r="F2248" s="107"/>
      <c r="G2248" s="107"/>
      <c r="H2248" s="107"/>
      <c r="I2248" s="107"/>
      <c r="J2248" s="107"/>
      <c r="K2248" s="107"/>
      <c r="L2248" s="107"/>
      <c r="M2248" s="107"/>
      <c r="N2248" s="107"/>
      <c r="O2248" s="107"/>
      <c r="P2248" s="107"/>
      <c r="Q2248" s="107"/>
      <c r="R2248" s="107"/>
    </row>
    <row r="2249" spans="1:18" ht="12.75">
      <c r="A2249" s="107"/>
      <c r="B2249" s="107"/>
      <c r="C2249" s="107"/>
      <c r="D2249" s="107"/>
      <c r="E2249" s="107"/>
      <c r="F2249" s="107"/>
      <c r="G2249" s="107"/>
      <c r="H2249" s="107"/>
      <c r="I2249" s="107"/>
      <c r="J2249" s="107"/>
      <c r="K2249" s="107"/>
      <c r="L2249" s="107"/>
      <c r="M2249" s="107"/>
      <c r="N2249" s="107"/>
      <c r="O2249" s="107"/>
      <c r="P2249" s="107"/>
      <c r="Q2249" s="107"/>
      <c r="R2249" s="107"/>
    </row>
    <row r="2250" spans="1:18" ht="12.75">
      <c r="A2250" s="107"/>
      <c r="B2250" s="107"/>
      <c r="C2250" s="107"/>
      <c r="D2250" s="107"/>
      <c r="E2250" s="107"/>
      <c r="F2250" s="107"/>
      <c r="G2250" s="107"/>
      <c r="H2250" s="107"/>
      <c r="I2250" s="107"/>
      <c r="J2250" s="107"/>
      <c r="K2250" s="107"/>
      <c r="L2250" s="107"/>
      <c r="M2250" s="107"/>
      <c r="N2250" s="107"/>
      <c r="O2250" s="107"/>
      <c r="P2250" s="107"/>
      <c r="Q2250" s="107"/>
      <c r="R2250" s="107"/>
    </row>
    <row r="2251" spans="1:18" ht="12.75">
      <c r="A2251" s="107"/>
      <c r="B2251" s="107"/>
      <c r="C2251" s="107"/>
      <c r="D2251" s="107"/>
      <c r="E2251" s="107"/>
      <c r="F2251" s="107"/>
      <c r="G2251" s="107"/>
      <c r="H2251" s="107"/>
      <c r="I2251" s="107"/>
      <c r="J2251" s="107"/>
      <c r="K2251" s="107"/>
      <c r="L2251" s="107"/>
      <c r="M2251" s="107"/>
      <c r="N2251" s="107"/>
      <c r="O2251" s="107"/>
      <c r="P2251" s="107"/>
      <c r="Q2251" s="107"/>
      <c r="R2251" s="107"/>
    </row>
    <row r="2252" spans="1:18" ht="12.75">
      <c r="A2252" s="107"/>
      <c r="B2252" s="107"/>
      <c r="C2252" s="107"/>
      <c r="D2252" s="107"/>
      <c r="E2252" s="107"/>
      <c r="F2252" s="107"/>
      <c r="G2252" s="107"/>
      <c r="H2252" s="107"/>
      <c r="I2252" s="107"/>
      <c r="J2252" s="107"/>
      <c r="K2252" s="107"/>
      <c r="L2252" s="107"/>
      <c r="M2252" s="107"/>
      <c r="N2252" s="107"/>
      <c r="O2252" s="107"/>
      <c r="P2252" s="107"/>
      <c r="Q2252" s="107"/>
      <c r="R2252" s="107"/>
    </row>
    <row r="2253" spans="1:18" ht="12.75">
      <c r="A2253" s="107"/>
      <c r="B2253" s="107"/>
      <c r="C2253" s="107"/>
      <c r="D2253" s="107"/>
      <c r="E2253" s="107"/>
      <c r="F2253" s="107"/>
      <c r="G2253" s="107"/>
      <c r="H2253" s="107"/>
      <c r="I2253" s="107"/>
      <c r="J2253" s="107"/>
      <c r="K2253" s="107"/>
      <c r="L2253" s="107"/>
      <c r="M2253" s="107"/>
      <c r="N2253" s="107"/>
      <c r="O2253" s="107"/>
      <c r="P2253" s="107"/>
      <c r="Q2253" s="107"/>
      <c r="R2253" s="107"/>
    </row>
    <row r="2254" spans="1:18" ht="12.75">
      <c r="A2254" s="107"/>
      <c r="B2254" s="107"/>
      <c r="C2254" s="107"/>
      <c r="D2254" s="107"/>
      <c r="E2254" s="107"/>
      <c r="F2254" s="107"/>
      <c r="G2254" s="107"/>
      <c r="H2254" s="107"/>
      <c r="I2254" s="107"/>
      <c r="J2254" s="107"/>
      <c r="K2254" s="107"/>
      <c r="L2254" s="107"/>
      <c r="M2254" s="107"/>
      <c r="N2254" s="107"/>
      <c r="O2254" s="107"/>
      <c r="P2254" s="107"/>
      <c r="Q2254" s="107"/>
      <c r="R2254" s="107"/>
    </row>
    <row r="2255" spans="1:18" ht="12.75">
      <c r="A2255" s="107"/>
      <c r="B2255" s="107"/>
      <c r="C2255" s="107"/>
      <c r="D2255" s="107"/>
      <c r="E2255" s="107"/>
      <c r="F2255" s="107"/>
      <c r="G2255" s="107"/>
      <c r="H2255" s="107"/>
      <c r="I2255" s="107"/>
      <c r="J2255" s="107"/>
      <c r="K2255" s="107"/>
      <c r="L2255" s="107"/>
      <c r="M2255" s="107"/>
      <c r="N2255" s="107"/>
      <c r="O2255" s="107"/>
      <c r="P2255" s="107"/>
      <c r="Q2255" s="107"/>
      <c r="R2255" s="107"/>
    </row>
    <row r="2256" spans="1:18" ht="12.75">
      <c r="A2256" s="107"/>
      <c r="B2256" s="107"/>
      <c r="C2256" s="107"/>
      <c r="D2256" s="107"/>
      <c r="E2256" s="107"/>
      <c r="F2256" s="107"/>
      <c r="G2256" s="107"/>
      <c r="H2256" s="107"/>
      <c r="I2256" s="107"/>
      <c r="J2256" s="107"/>
      <c r="K2256" s="107"/>
      <c r="L2256" s="107"/>
      <c r="M2256" s="107"/>
      <c r="N2256" s="107"/>
      <c r="O2256" s="107"/>
      <c r="P2256" s="107"/>
      <c r="Q2256" s="107"/>
      <c r="R2256" s="107"/>
    </row>
    <row r="2257" spans="1:18" ht="12.75">
      <c r="A2257" s="107"/>
      <c r="B2257" s="107"/>
      <c r="C2257" s="107"/>
      <c r="D2257" s="107"/>
      <c r="E2257" s="107"/>
      <c r="F2257" s="107"/>
      <c r="G2257" s="107"/>
      <c r="H2257" s="107"/>
      <c r="I2257" s="107"/>
      <c r="J2257" s="107"/>
      <c r="K2257" s="107"/>
      <c r="L2257" s="107"/>
      <c r="M2257" s="107"/>
      <c r="N2257" s="107"/>
      <c r="O2257" s="107"/>
      <c r="P2257" s="107"/>
      <c r="Q2257" s="107"/>
      <c r="R2257" s="107"/>
    </row>
    <row r="2258" spans="1:18" ht="12.75">
      <c r="A2258" s="107"/>
      <c r="B2258" s="107"/>
      <c r="C2258" s="107"/>
      <c r="D2258" s="107"/>
      <c r="E2258" s="107"/>
      <c r="F2258" s="107"/>
      <c r="G2258" s="107"/>
      <c r="H2258" s="107"/>
      <c r="I2258" s="107"/>
      <c r="J2258" s="107"/>
      <c r="K2258" s="107"/>
      <c r="L2258" s="107"/>
      <c r="M2258" s="107"/>
      <c r="N2258" s="107"/>
      <c r="O2258" s="107"/>
      <c r="P2258" s="107"/>
      <c r="Q2258" s="107"/>
      <c r="R2258" s="107"/>
    </row>
    <row r="2259" spans="1:18" ht="12.75">
      <c r="A2259" s="107"/>
      <c r="B2259" s="107"/>
      <c r="C2259" s="107"/>
      <c r="D2259" s="107"/>
      <c r="E2259" s="107"/>
      <c r="F2259" s="107"/>
      <c r="G2259" s="107"/>
      <c r="H2259" s="107"/>
      <c r="I2259" s="107"/>
      <c r="J2259" s="107"/>
      <c r="K2259" s="107"/>
      <c r="L2259" s="107"/>
      <c r="M2259" s="107"/>
      <c r="N2259" s="107"/>
      <c r="O2259" s="107"/>
      <c r="P2259" s="107"/>
      <c r="Q2259" s="107"/>
      <c r="R2259" s="107"/>
    </row>
    <row r="2260" spans="1:18" ht="12.75">
      <c r="A2260" s="107"/>
      <c r="B2260" s="107"/>
      <c r="C2260" s="107"/>
      <c r="D2260" s="107"/>
      <c r="E2260" s="107"/>
      <c r="F2260" s="107"/>
      <c r="G2260" s="107"/>
      <c r="H2260" s="107"/>
      <c r="I2260" s="107"/>
      <c r="J2260" s="107"/>
      <c r="K2260" s="107"/>
      <c r="L2260" s="107"/>
      <c r="M2260" s="107"/>
      <c r="N2260" s="107"/>
      <c r="O2260" s="107"/>
      <c r="P2260" s="107"/>
      <c r="Q2260" s="107"/>
      <c r="R2260" s="107"/>
    </row>
    <row r="2261" spans="1:18" ht="12.75">
      <c r="A2261" s="107"/>
      <c r="B2261" s="107"/>
      <c r="C2261" s="107"/>
      <c r="D2261" s="107"/>
      <c r="E2261" s="107"/>
      <c r="F2261" s="107"/>
      <c r="G2261" s="107"/>
      <c r="H2261" s="107"/>
      <c r="I2261" s="107"/>
      <c r="J2261" s="107"/>
      <c r="K2261" s="107"/>
      <c r="L2261" s="107"/>
      <c r="M2261" s="107"/>
      <c r="N2261" s="107"/>
      <c r="O2261" s="107"/>
      <c r="P2261" s="107"/>
      <c r="Q2261" s="107"/>
      <c r="R2261" s="107"/>
    </row>
    <row r="2262" spans="1:18" ht="12.75">
      <c r="A2262" s="107"/>
      <c r="B2262" s="107"/>
      <c r="C2262" s="107"/>
      <c r="D2262" s="107"/>
      <c r="E2262" s="107"/>
      <c r="F2262" s="107"/>
      <c r="G2262" s="107"/>
      <c r="H2262" s="107"/>
      <c r="I2262" s="107"/>
      <c r="J2262" s="107"/>
      <c r="K2262" s="107"/>
      <c r="L2262" s="107"/>
      <c r="M2262" s="107"/>
      <c r="N2262" s="107"/>
      <c r="O2262" s="107"/>
      <c r="P2262" s="107"/>
      <c r="Q2262" s="107"/>
      <c r="R2262" s="107"/>
    </row>
    <row r="2263" spans="1:18" ht="12.75">
      <c r="A2263" s="107"/>
      <c r="B2263" s="107"/>
      <c r="C2263" s="107"/>
      <c r="D2263" s="107"/>
      <c r="E2263" s="107"/>
      <c r="F2263" s="107"/>
      <c r="G2263" s="107"/>
      <c r="H2263" s="107"/>
      <c r="I2263" s="107"/>
      <c r="J2263" s="107"/>
      <c r="K2263" s="107"/>
      <c r="L2263" s="107"/>
      <c r="M2263" s="107"/>
      <c r="N2263" s="107"/>
      <c r="O2263" s="107"/>
      <c r="P2263" s="107"/>
      <c r="Q2263" s="107"/>
      <c r="R2263" s="107"/>
    </row>
    <row r="2264" spans="1:18" ht="12.75">
      <c r="A2264" s="107"/>
      <c r="B2264" s="107"/>
      <c r="C2264" s="107"/>
      <c r="D2264" s="107"/>
      <c r="E2264" s="107"/>
      <c r="F2264" s="107"/>
      <c r="G2264" s="107"/>
      <c r="H2264" s="107"/>
      <c r="I2264" s="107"/>
      <c r="J2264" s="107"/>
      <c r="K2264" s="107"/>
      <c r="L2264" s="107"/>
      <c r="M2264" s="107"/>
      <c r="N2264" s="107"/>
      <c r="O2264" s="107"/>
      <c r="P2264" s="107"/>
      <c r="Q2264" s="107"/>
      <c r="R2264" s="107"/>
    </row>
    <row r="2265" spans="1:18" ht="12.75">
      <c r="A2265" s="107"/>
      <c r="B2265" s="107"/>
      <c r="C2265" s="107"/>
      <c r="D2265" s="107"/>
      <c r="E2265" s="107"/>
      <c r="F2265" s="107"/>
      <c r="G2265" s="107"/>
      <c r="H2265" s="107"/>
      <c r="I2265" s="107"/>
      <c r="J2265" s="107"/>
      <c r="K2265" s="107"/>
      <c r="L2265" s="107"/>
      <c r="M2265" s="107"/>
      <c r="N2265" s="107"/>
      <c r="O2265" s="107"/>
      <c r="P2265" s="107"/>
      <c r="Q2265" s="107"/>
      <c r="R2265" s="107"/>
    </row>
    <row r="2266" spans="1:18" ht="12.75">
      <c r="A2266" s="107"/>
      <c r="B2266" s="107"/>
      <c r="C2266" s="107"/>
      <c r="D2266" s="107"/>
      <c r="E2266" s="107"/>
      <c r="F2266" s="107"/>
      <c r="G2266" s="107"/>
      <c r="H2266" s="107"/>
      <c r="I2266" s="107"/>
      <c r="J2266" s="107"/>
      <c r="K2266" s="107"/>
      <c r="L2266" s="107"/>
      <c r="M2266" s="107"/>
      <c r="N2266" s="107"/>
      <c r="O2266" s="107"/>
      <c r="P2266" s="107"/>
      <c r="Q2266" s="107"/>
      <c r="R2266" s="107"/>
    </row>
    <row r="2267" spans="1:18" ht="12.75">
      <c r="A2267" s="107"/>
      <c r="B2267" s="107"/>
      <c r="C2267" s="107"/>
      <c r="D2267" s="107"/>
      <c r="E2267" s="107"/>
      <c r="F2267" s="107"/>
      <c r="G2267" s="107"/>
      <c r="H2267" s="107"/>
      <c r="I2267" s="107"/>
      <c r="J2267" s="107"/>
      <c r="K2267" s="107"/>
      <c r="L2267" s="107"/>
      <c r="M2267" s="107"/>
      <c r="N2267" s="107"/>
      <c r="O2267" s="107"/>
      <c r="P2267" s="107"/>
      <c r="Q2267" s="107"/>
      <c r="R2267" s="107"/>
    </row>
    <row r="2268" spans="1:18" ht="12.75">
      <c r="A2268" s="107"/>
      <c r="B2268" s="107"/>
      <c r="C2268" s="107"/>
      <c r="D2268" s="107"/>
      <c r="E2268" s="107"/>
      <c r="F2268" s="107"/>
      <c r="G2268" s="107"/>
      <c r="H2268" s="107"/>
      <c r="I2268" s="107"/>
      <c r="J2268" s="107"/>
      <c r="K2268" s="107"/>
      <c r="L2268" s="107"/>
      <c r="M2268" s="107"/>
      <c r="N2268" s="107"/>
      <c r="O2268" s="107"/>
      <c r="P2268" s="107"/>
      <c r="Q2268" s="107"/>
      <c r="R2268" s="107"/>
    </row>
    <row r="2269" spans="1:18" ht="12.75">
      <c r="A2269" s="107"/>
      <c r="B2269" s="107"/>
      <c r="C2269" s="107"/>
      <c r="D2269" s="107"/>
      <c r="E2269" s="107"/>
      <c r="F2269" s="107"/>
      <c r="G2269" s="107"/>
      <c r="H2269" s="107"/>
      <c r="I2269" s="107"/>
      <c r="J2269" s="107"/>
      <c r="K2269" s="107"/>
      <c r="L2269" s="107"/>
      <c r="M2269" s="107"/>
      <c r="N2269" s="107"/>
      <c r="O2269" s="107"/>
      <c r="P2269" s="107"/>
      <c r="Q2269" s="107"/>
      <c r="R2269" s="107"/>
    </row>
    <row r="2270" spans="1:18" ht="12.75">
      <c r="A2270" s="107"/>
      <c r="B2270" s="107"/>
      <c r="C2270" s="107"/>
      <c r="D2270" s="107"/>
      <c r="E2270" s="107"/>
      <c r="F2270" s="107"/>
      <c r="G2270" s="107"/>
      <c r="H2270" s="107"/>
      <c r="I2270" s="107"/>
      <c r="J2270" s="107"/>
      <c r="K2270" s="107"/>
      <c r="L2270" s="107"/>
      <c r="M2270" s="107"/>
      <c r="N2270" s="107"/>
      <c r="O2270" s="107"/>
      <c r="P2270" s="107"/>
      <c r="Q2270" s="107"/>
      <c r="R2270" s="107"/>
    </row>
    <row r="2271" spans="1:18" ht="12.75">
      <c r="A2271" s="107"/>
      <c r="B2271" s="107"/>
      <c r="C2271" s="107"/>
      <c r="D2271" s="107"/>
      <c r="E2271" s="107"/>
      <c r="F2271" s="107"/>
      <c r="G2271" s="107"/>
      <c r="H2271" s="107"/>
      <c r="I2271" s="107"/>
      <c r="J2271" s="107"/>
      <c r="K2271" s="107"/>
      <c r="L2271" s="107"/>
      <c r="M2271" s="107"/>
      <c r="N2271" s="107"/>
      <c r="O2271" s="107"/>
      <c r="P2271" s="107"/>
      <c r="Q2271" s="107"/>
      <c r="R2271" s="107"/>
    </row>
    <row r="2272" spans="1:18" ht="12.75">
      <c r="A2272" s="107"/>
      <c r="B2272" s="107"/>
      <c r="C2272" s="107"/>
      <c r="D2272" s="107"/>
      <c r="E2272" s="107"/>
      <c r="F2272" s="107"/>
      <c r="G2272" s="107"/>
      <c r="H2272" s="107"/>
      <c r="I2272" s="107"/>
      <c r="J2272" s="107"/>
      <c r="K2272" s="107"/>
      <c r="L2272" s="107"/>
      <c r="M2272" s="107"/>
      <c r="N2272" s="107"/>
      <c r="O2272" s="107"/>
      <c r="P2272" s="107"/>
      <c r="Q2272" s="107"/>
      <c r="R2272" s="107"/>
    </row>
    <row r="2273" spans="1:18" ht="12.75">
      <c r="A2273" s="107"/>
      <c r="B2273" s="107"/>
      <c r="C2273" s="107"/>
      <c r="D2273" s="107"/>
      <c r="E2273" s="107"/>
      <c r="F2273" s="107"/>
      <c r="G2273" s="107"/>
      <c r="H2273" s="107"/>
      <c r="I2273" s="107"/>
      <c r="J2273" s="107"/>
      <c r="K2273" s="107"/>
      <c r="L2273" s="107"/>
      <c r="M2273" s="107"/>
      <c r="N2273" s="107"/>
      <c r="O2273" s="107"/>
      <c r="P2273" s="107"/>
      <c r="Q2273" s="107"/>
      <c r="R2273" s="107"/>
    </row>
    <row r="2274" spans="1:18" ht="12.75">
      <c r="A2274" s="107"/>
      <c r="B2274" s="107"/>
      <c r="C2274" s="107"/>
      <c r="D2274" s="107"/>
      <c r="E2274" s="107"/>
      <c r="F2274" s="107"/>
      <c r="G2274" s="107"/>
      <c r="H2274" s="107"/>
      <c r="I2274" s="107"/>
      <c r="J2274" s="107"/>
      <c r="K2274" s="107"/>
      <c r="L2274" s="107"/>
      <c r="M2274" s="107"/>
      <c r="N2274" s="107"/>
      <c r="O2274" s="107"/>
      <c r="P2274" s="107"/>
      <c r="Q2274" s="107"/>
      <c r="R2274" s="107"/>
    </row>
    <row r="2275" spans="1:18" ht="12.75">
      <c r="A2275" s="107"/>
      <c r="B2275" s="107"/>
      <c r="C2275" s="107"/>
      <c r="D2275" s="107"/>
      <c r="E2275" s="107"/>
      <c r="F2275" s="107"/>
      <c r="G2275" s="107"/>
      <c r="H2275" s="107"/>
      <c r="I2275" s="107"/>
      <c r="J2275" s="107"/>
      <c r="K2275" s="107"/>
      <c r="L2275" s="107"/>
      <c r="M2275" s="107"/>
      <c r="N2275" s="107"/>
      <c r="O2275" s="107"/>
      <c r="P2275" s="107"/>
      <c r="Q2275" s="107"/>
      <c r="R2275" s="107"/>
    </row>
    <row r="2276" spans="1:18" ht="12.75">
      <c r="A2276" s="107"/>
      <c r="B2276" s="107"/>
      <c r="C2276" s="107"/>
      <c r="D2276" s="107"/>
      <c r="E2276" s="107"/>
      <c r="F2276" s="107"/>
      <c r="G2276" s="107"/>
      <c r="H2276" s="107"/>
      <c r="I2276" s="107"/>
      <c r="J2276" s="107"/>
      <c r="K2276" s="107"/>
      <c r="L2276" s="107"/>
      <c r="M2276" s="107"/>
      <c r="N2276" s="107"/>
      <c r="O2276" s="107"/>
      <c r="P2276" s="107"/>
      <c r="Q2276" s="107"/>
      <c r="R2276" s="107"/>
    </row>
    <row r="2277" spans="1:18" ht="12.75">
      <c r="A2277" s="107"/>
      <c r="B2277" s="107"/>
      <c r="C2277" s="107"/>
      <c r="D2277" s="107"/>
      <c r="E2277" s="107"/>
      <c r="F2277" s="107"/>
      <c r="G2277" s="107"/>
      <c r="H2277" s="107"/>
      <c r="I2277" s="107"/>
      <c r="J2277" s="107"/>
      <c r="K2277" s="107"/>
      <c r="L2277" s="107"/>
      <c r="M2277" s="107"/>
      <c r="N2277" s="107"/>
      <c r="O2277" s="107"/>
      <c r="P2277" s="107"/>
      <c r="Q2277" s="107"/>
      <c r="R2277" s="107"/>
    </row>
    <row r="2278" spans="1:18" ht="12.75">
      <c r="A2278" s="107"/>
      <c r="B2278" s="107"/>
      <c r="C2278" s="107"/>
      <c r="D2278" s="107"/>
      <c r="E2278" s="107"/>
      <c r="F2278" s="107"/>
      <c r="G2278" s="107"/>
      <c r="H2278" s="107"/>
      <c r="I2278" s="107"/>
      <c r="J2278" s="107"/>
      <c r="K2278" s="107"/>
      <c r="L2278" s="107"/>
      <c r="M2278" s="107"/>
      <c r="N2278" s="107"/>
      <c r="O2278" s="107"/>
      <c r="P2278" s="107"/>
      <c r="Q2278" s="107"/>
      <c r="R2278" s="107"/>
    </row>
    <row r="2279" spans="1:18" ht="12.75">
      <c r="A2279" s="107"/>
      <c r="B2279" s="107"/>
      <c r="C2279" s="107"/>
      <c r="D2279" s="107"/>
      <c r="E2279" s="107"/>
      <c r="F2279" s="107"/>
      <c r="G2279" s="107"/>
      <c r="H2279" s="107"/>
      <c r="I2279" s="107"/>
      <c r="J2279" s="107"/>
      <c r="K2279" s="107"/>
      <c r="L2279" s="107"/>
      <c r="M2279" s="107"/>
      <c r="N2279" s="107"/>
      <c r="O2279" s="107"/>
      <c r="P2279" s="107"/>
      <c r="Q2279" s="107"/>
      <c r="R2279" s="107"/>
    </row>
    <row r="2280" spans="1:18" ht="12.75">
      <c r="A2280" s="107"/>
      <c r="B2280" s="107"/>
      <c r="C2280" s="107"/>
      <c r="D2280" s="107"/>
      <c r="E2280" s="107"/>
      <c r="F2280" s="107"/>
      <c r="G2280" s="107"/>
      <c r="H2280" s="107"/>
      <c r="I2280" s="107"/>
      <c r="J2280" s="107"/>
      <c r="K2280" s="107"/>
      <c r="L2280" s="107"/>
      <c r="M2280" s="107"/>
      <c r="N2280" s="107"/>
      <c r="O2280" s="107"/>
      <c r="P2280" s="107"/>
      <c r="Q2280" s="107"/>
      <c r="R2280" s="107"/>
    </row>
    <row r="2281" spans="1:18" ht="12.75">
      <c r="A2281" s="107"/>
      <c r="B2281" s="107"/>
      <c r="C2281" s="107"/>
      <c r="D2281" s="107"/>
      <c r="E2281" s="107"/>
      <c r="F2281" s="107"/>
      <c r="G2281" s="107"/>
      <c r="H2281" s="107"/>
      <c r="I2281" s="107"/>
      <c r="J2281" s="107"/>
      <c r="K2281" s="107"/>
      <c r="L2281" s="107"/>
      <c r="M2281" s="107"/>
      <c r="N2281" s="107"/>
      <c r="O2281" s="107"/>
      <c r="P2281" s="107"/>
      <c r="Q2281" s="107"/>
      <c r="R2281" s="107"/>
    </row>
    <row r="2282" spans="1:18" ht="12.75">
      <c r="A2282" s="107"/>
      <c r="B2282" s="107"/>
      <c r="C2282" s="107"/>
      <c r="D2282" s="107"/>
      <c r="E2282" s="107"/>
      <c r="F2282" s="107"/>
      <c r="G2282" s="107"/>
      <c r="H2282" s="107"/>
      <c r="I2282" s="107"/>
      <c r="J2282" s="107"/>
      <c r="K2282" s="107"/>
      <c r="L2282" s="107"/>
      <c r="M2282" s="107"/>
      <c r="N2282" s="107"/>
      <c r="O2282" s="107"/>
      <c r="P2282" s="107"/>
      <c r="Q2282" s="107"/>
      <c r="R2282" s="107"/>
    </row>
    <row r="2283" spans="1:18" ht="12.75">
      <c r="A2283" s="107"/>
      <c r="B2283" s="107"/>
      <c r="C2283" s="107"/>
      <c r="D2283" s="107"/>
      <c r="E2283" s="107"/>
      <c r="F2283" s="107"/>
      <c r="G2283" s="107"/>
      <c r="H2283" s="107"/>
      <c r="I2283" s="107"/>
      <c r="J2283" s="107"/>
      <c r="K2283" s="107"/>
      <c r="L2283" s="107"/>
      <c r="M2283" s="107"/>
      <c r="N2283" s="107"/>
      <c r="O2283" s="107"/>
      <c r="P2283" s="107"/>
      <c r="Q2283" s="107"/>
      <c r="R2283" s="107"/>
    </row>
    <row r="2284" spans="1:18" ht="12.75">
      <c r="A2284" s="107"/>
      <c r="B2284" s="107"/>
      <c r="C2284" s="107"/>
      <c r="D2284" s="107"/>
      <c r="E2284" s="107"/>
      <c r="F2284" s="107"/>
      <c r="G2284" s="107"/>
      <c r="H2284" s="107"/>
      <c r="I2284" s="107"/>
      <c r="J2284" s="107"/>
      <c r="K2284" s="107"/>
      <c r="L2284" s="107"/>
      <c r="M2284" s="107"/>
      <c r="N2284" s="107"/>
      <c r="O2284" s="107"/>
      <c r="P2284" s="107"/>
      <c r="Q2284" s="107"/>
      <c r="R2284" s="107"/>
    </row>
    <row r="2285" spans="1:18" ht="12.75">
      <c r="A2285" s="107"/>
      <c r="B2285" s="107"/>
      <c r="C2285" s="107"/>
      <c r="D2285" s="107"/>
      <c r="E2285" s="107"/>
      <c r="F2285" s="107"/>
      <c r="G2285" s="107"/>
      <c r="H2285" s="107"/>
      <c r="I2285" s="107"/>
      <c r="J2285" s="107"/>
      <c r="K2285" s="107"/>
      <c r="L2285" s="107"/>
      <c r="M2285" s="107"/>
      <c r="N2285" s="107"/>
      <c r="O2285" s="107"/>
      <c r="P2285" s="107"/>
      <c r="Q2285" s="107"/>
      <c r="R2285" s="107"/>
    </row>
    <row r="2286" spans="1:18" ht="12.75">
      <c r="A2286" s="107"/>
      <c r="B2286" s="107"/>
      <c r="C2286" s="107"/>
      <c r="D2286" s="107"/>
      <c r="E2286" s="107"/>
      <c r="F2286" s="107"/>
      <c r="G2286" s="107"/>
      <c r="H2286" s="107"/>
      <c r="I2286" s="107"/>
      <c r="J2286" s="107"/>
      <c r="K2286" s="107"/>
      <c r="L2286" s="107"/>
      <c r="M2286" s="107"/>
      <c r="N2286" s="107"/>
      <c r="O2286" s="107"/>
      <c r="P2286" s="107"/>
      <c r="Q2286" s="107"/>
      <c r="R2286" s="107"/>
    </row>
    <row r="2287" spans="1:18" ht="12.75">
      <c r="A2287" s="107"/>
      <c r="B2287" s="107"/>
      <c r="C2287" s="107"/>
      <c r="D2287" s="107"/>
      <c r="E2287" s="107"/>
      <c r="F2287" s="107"/>
      <c r="G2287" s="107"/>
      <c r="H2287" s="107"/>
      <c r="I2287" s="107"/>
      <c r="J2287" s="107"/>
      <c r="K2287" s="107"/>
      <c r="L2287" s="107"/>
      <c r="M2287" s="107"/>
      <c r="N2287" s="107"/>
      <c r="O2287" s="107"/>
      <c r="P2287" s="107"/>
      <c r="Q2287" s="107"/>
      <c r="R2287" s="107"/>
    </row>
    <row r="2288" spans="1:18" ht="12.75">
      <c r="A2288" s="107"/>
      <c r="B2288" s="107"/>
      <c r="C2288" s="107"/>
      <c r="D2288" s="107"/>
      <c r="E2288" s="107"/>
      <c r="F2288" s="107"/>
      <c r="G2288" s="107"/>
      <c r="H2288" s="107"/>
      <c r="I2288" s="107"/>
      <c r="J2288" s="107"/>
      <c r="K2288" s="107"/>
      <c r="L2288" s="107"/>
      <c r="M2288" s="107"/>
      <c r="N2288" s="107"/>
      <c r="O2288" s="107"/>
      <c r="P2288" s="107"/>
      <c r="Q2288" s="107"/>
      <c r="R2288" s="107"/>
    </row>
    <row r="2289" spans="1:18" ht="12.75">
      <c r="A2289" s="107"/>
      <c r="B2289" s="107"/>
      <c r="C2289" s="107"/>
      <c r="D2289" s="107"/>
      <c r="E2289" s="107"/>
      <c r="F2289" s="107"/>
      <c r="G2289" s="107"/>
      <c r="H2289" s="107"/>
      <c r="I2289" s="107"/>
      <c r="J2289" s="107"/>
      <c r="K2289" s="107"/>
      <c r="L2289" s="107"/>
      <c r="M2289" s="107"/>
      <c r="N2289" s="107"/>
      <c r="O2289" s="107"/>
      <c r="P2289" s="107"/>
      <c r="Q2289" s="107"/>
      <c r="R2289" s="107"/>
    </row>
    <row r="2290" spans="1:18" ht="12.75">
      <c r="A2290" s="107"/>
      <c r="B2290" s="107"/>
      <c r="C2290" s="107"/>
      <c r="D2290" s="107"/>
      <c r="E2290" s="107"/>
      <c r="F2290" s="107"/>
      <c r="G2290" s="107"/>
      <c r="H2290" s="107"/>
      <c r="I2290" s="107"/>
      <c r="J2290" s="107"/>
      <c r="K2290" s="107"/>
      <c r="L2290" s="107"/>
      <c r="M2290" s="107"/>
      <c r="N2290" s="107"/>
      <c r="O2290" s="107"/>
      <c r="P2290" s="107"/>
      <c r="Q2290" s="107"/>
      <c r="R2290" s="107"/>
    </row>
    <row r="2291" spans="1:18" ht="12.75">
      <c r="A2291" s="107"/>
      <c r="B2291" s="107"/>
      <c r="C2291" s="107"/>
      <c r="D2291" s="107"/>
      <c r="E2291" s="107"/>
      <c r="F2291" s="107"/>
      <c r="G2291" s="107"/>
      <c r="H2291" s="107"/>
      <c r="I2291" s="107"/>
      <c r="J2291" s="107"/>
      <c r="K2291" s="107"/>
      <c r="L2291" s="107"/>
      <c r="M2291" s="107"/>
      <c r="N2291" s="107"/>
      <c r="O2291" s="107"/>
      <c r="P2291" s="107"/>
      <c r="Q2291" s="107"/>
      <c r="R2291" s="107"/>
    </row>
    <row r="2292" spans="1:18" ht="12.75">
      <c r="A2292" s="107"/>
      <c r="B2292" s="107"/>
      <c r="C2292" s="107"/>
      <c r="D2292" s="107"/>
      <c r="E2292" s="107"/>
      <c r="F2292" s="107"/>
      <c r="G2292" s="107"/>
      <c r="H2292" s="107"/>
      <c r="I2292" s="107"/>
      <c r="J2292" s="107"/>
      <c r="K2292" s="107"/>
      <c r="L2292" s="107"/>
      <c r="M2292" s="107"/>
      <c r="N2292" s="107"/>
      <c r="O2292" s="107"/>
      <c r="P2292" s="107"/>
      <c r="Q2292" s="107"/>
      <c r="R2292" s="107"/>
    </row>
    <row r="2293" spans="1:18" ht="12.75">
      <c r="A2293" s="107"/>
      <c r="B2293" s="107"/>
      <c r="C2293" s="107"/>
      <c r="D2293" s="107"/>
      <c r="E2293" s="107"/>
      <c r="F2293" s="107"/>
      <c r="G2293" s="107"/>
      <c r="H2293" s="107"/>
      <c r="I2293" s="107"/>
      <c r="J2293" s="107"/>
      <c r="K2293" s="107"/>
      <c r="L2293" s="107"/>
      <c r="M2293" s="107"/>
      <c r="N2293" s="107"/>
      <c r="O2293" s="107"/>
      <c r="P2293" s="107"/>
      <c r="Q2293" s="107"/>
      <c r="R2293" s="107"/>
    </row>
    <row r="2294" spans="1:18" ht="12.75">
      <c r="A2294" s="107"/>
      <c r="B2294" s="107"/>
      <c r="C2294" s="107"/>
      <c r="D2294" s="107"/>
      <c r="E2294" s="107"/>
      <c r="F2294" s="107"/>
      <c r="G2294" s="107"/>
      <c r="H2294" s="107"/>
      <c r="I2294" s="107"/>
      <c r="J2294" s="107"/>
      <c r="K2294" s="107"/>
      <c r="L2294" s="107"/>
      <c r="M2294" s="107"/>
      <c r="N2294" s="107"/>
      <c r="O2294" s="107"/>
      <c r="P2294" s="107"/>
      <c r="Q2294" s="107"/>
      <c r="R2294" s="107"/>
    </row>
    <row r="2295" spans="1:18" ht="12.75">
      <c r="A2295" s="107"/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107"/>
      <c r="M2295" s="107"/>
      <c r="N2295" s="107"/>
      <c r="O2295" s="107"/>
      <c r="P2295" s="107"/>
      <c r="Q2295" s="107"/>
      <c r="R2295" s="107"/>
    </row>
    <row r="2296" spans="1:18" ht="12.75">
      <c r="A2296" s="107"/>
      <c r="B2296" s="107"/>
      <c r="C2296" s="107"/>
      <c r="D2296" s="107"/>
      <c r="E2296" s="107"/>
      <c r="F2296" s="107"/>
      <c r="G2296" s="107"/>
      <c r="H2296" s="107"/>
      <c r="I2296" s="107"/>
      <c r="J2296" s="107"/>
      <c r="K2296" s="107"/>
      <c r="L2296" s="107"/>
      <c r="M2296" s="107"/>
      <c r="N2296" s="107"/>
      <c r="O2296" s="107"/>
      <c r="P2296" s="107"/>
      <c r="Q2296" s="107"/>
      <c r="R2296" s="107"/>
    </row>
    <row r="2297" spans="1:18" ht="12.75">
      <c r="A2297" s="107"/>
      <c r="B2297" s="107"/>
      <c r="C2297" s="107"/>
      <c r="D2297" s="107"/>
      <c r="E2297" s="107"/>
      <c r="F2297" s="107"/>
      <c r="G2297" s="107"/>
      <c r="H2297" s="107"/>
      <c r="I2297" s="107"/>
      <c r="J2297" s="107"/>
      <c r="K2297" s="107"/>
      <c r="L2297" s="107"/>
      <c r="M2297" s="107"/>
      <c r="N2297" s="107"/>
      <c r="O2297" s="107"/>
      <c r="P2297" s="107"/>
      <c r="Q2297" s="107"/>
      <c r="R2297" s="107"/>
    </row>
    <row r="2298" spans="1:18" ht="12.75">
      <c r="A2298" s="107"/>
      <c r="B2298" s="107"/>
      <c r="C2298" s="107"/>
      <c r="D2298" s="107"/>
      <c r="E2298" s="107"/>
      <c r="F2298" s="107"/>
      <c r="G2298" s="107"/>
      <c r="H2298" s="107"/>
      <c r="I2298" s="107"/>
      <c r="J2298" s="107"/>
      <c r="K2298" s="107"/>
      <c r="L2298" s="107"/>
      <c r="M2298" s="107"/>
      <c r="N2298" s="107"/>
      <c r="O2298" s="107"/>
      <c r="P2298" s="107"/>
      <c r="Q2298" s="107"/>
      <c r="R2298" s="107"/>
    </row>
    <row r="2299" spans="1:18" ht="12.75">
      <c r="A2299" s="107"/>
      <c r="B2299" s="107"/>
      <c r="C2299" s="107"/>
      <c r="D2299" s="107"/>
      <c r="E2299" s="107"/>
      <c r="F2299" s="107"/>
      <c r="G2299" s="107"/>
      <c r="H2299" s="107"/>
      <c r="I2299" s="107"/>
      <c r="J2299" s="107"/>
      <c r="K2299" s="107"/>
      <c r="L2299" s="107"/>
      <c r="M2299" s="107"/>
      <c r="N2299" s="107"/>
      <c r="O2299" s="107"/>
      <c r="P2299" s="107"/>
      <c r="Q2299" s="107"/>
      <c r="R2299" s="107"/>
    </row>
    <row r="2300" spans="1:18" ht="12.75">
      <c r="A2300" s="107"/>
      <c r="B2300" s="107"/>
      <c r="C2300" s="107"/>
      <c r="D2300" s="107"/>
      <c r="E2300" s="107"/>
      <c r="F2300" s="107"/>
      <c r="G2300" s="107"/>
      <c r="H2300" s="107"/>
      <c r="I2300" s="107"/>
      <c r="J2300" s="107"/>
      <c r="K2300" s="107"/>
      <c r="L2300" s="107"/>
      <c r="M2300" s="107"/>
      <c r="N2300" s="107"/>
      <c r="O2300" s="107"/>
      <c r="P2300" s="107"/>
      <c r="Q2300" s="107"/>
      <c r="R2300" s="107"/>
    </row>
    <row r="2301" spans="1:18" ht="12.75">
      <c r="A2301" s="107"/>
      <c r="B2301" s="107"/>
      <c r="C2301" s="107"/>
      <c r="D2301" s="107"/>
      <c r="E2301" s="107"/>
      <c r="F2301" s="107"/>
      <c r="G2301" s="107"/>
      <c r="H2301" s="107"/>
      <c r="I2301" s="107"/>
      <c r="J2301" s="107"/>
      <c r="K2301" s="107"/>
      <c r="L2301" s="107"/>
      <c r="M2301" s="107"/>
      <c r="N2301" s="107"/>
      <c r="O2301" s="107"/>
      <c r="P2301" s="107"/>
      <c r="Q2301" s="107"/>
      <c r="R2301" s="107"/>
    </row>
    <row r="2302" spans="1:18" ht="12.75">
      <c r="A2302" s="107"/>
      <c r="B2302" s="107"/>
      <c r="C2302" s="107"/>
      <c r="D2302" s="107"/>
      <c r="E2302" s="107"/>
      <c r="F2302" s="107"/>
      <c r="G2302" s="107"/>
      <c r="H2302" s="107"/>
      <c r="I2302" s="107"/>
      <c r="J2302" s="107"/>
      <c r="K2302" s="107"/>
      <c r="L2302" s="107"/>
      <c r="M2302" s="107"/>
      <c r="N2302" s="107"/>
      <c r="O2302" s="107"/>
      <c r="P2302" s="107"/>
      <c r="Q2302" s="107"/>
      <c r="R2302" s="107"/>
    </row>
    <row r="2303" spans="1:18" ht="12.75">
      <c r="A2303" s="107"/>
      <c r="B2303" s="107"/>
      <c r="C2303" s="107"/>
      <c r="D2303" s="107"/>
      <c r="E2303" s="107"/>
      <c r="F2303" s="107"/>
      <c r="G2303" s="107"/>
      <c r="H2303" s="107"/>
      <c r="I2303" s="107"/>
      <c r="J2303" s="107"/>
      <c r="K2303" s="107"/>
      <c r="L2303" s="107"/>
      <c r="M2303" s="107"/>
      <c r="N2303" s="107"/>
      <c r="O2303" s="107"/>
      <c r="P2303" s="107"/>
      <c r="Q2303" s="107"/>
      <c r="R2303" s="107"/>
    </row>
    <row r="2304" spans="1:18" ht="12.75">
      <c r="A2304" s="107"/>
      <c r="B2304" s="107"/>
      <c r="C2304" s="107"/>
      <c r="D2304" s="107"/>
      <c r="E2304" s="107"/>
      <c r="F2304" s="107"/>
      <c r="G2304" s="107"/>
      <c r="H2304" s="107"/>
      <c r="I2304" s="107"/>
      <c r="J2304" s="107"/>
      <c r="K2304" s="107"/>
      <c r="L2304" s="107"/>
      <c r="M2304" s="107"/>
      <c r="N2304" s="107"/>
      <c r="O2304" s="107"/>
      <c r="P2304" s="107"/>
      <c r="Q2304" s="107"/>
      <c r="R2304" s="107"/>
    </row>
    <row r="2305" spans="1:18" ht="12.75">
      <c r="A2305" s="107"/>
      <c r="B2305" s="107"/>
      <c r="C2305" s="107"/>
      <c r="D2305" s="107"/>
      <c r="E2305" s="107"/>
      <c r="F2305" s="107"/>
      <c r="G2305" s="107"/>
      <c r="H2305" s="107"/>
      <c r="I2305" s="107"/>
      <c r="J2305" s="107"/>
      <c r="K2305" s="107"/>
      <c r="L2305" s="107"/>
      <c r="M2305" s="107"/>
      <c r="N2305" s="107"/>
      <c r="O2305" s="107"/>
      <c r="P2305" s="107"/>
      <c r="Q2305" s="107"/>
      <c r="R2305" s="107"/>
    </row>
    <row r="2306" spans="1:18" ht="12.75">
      <c r="A2306" s="107"/>
      <c r="B2306" s="107"/>
      <c r="C2306" s="107"/>
      <c r="D2306" s="107"/>
      <c r="E2306" s="107"/>
      <c r="F2306" s="107"/>
      <c r="G2306" s="107"/>
      <c r="H2306" s="107"/>
      <c r="I2306" s="107"/>
      <c r="J2306" s="107"/>
      <c r="K2306" s="107"/>
      <c r="L2306" s="107"/>
      <c r="M2306" s="107"/>
      <c r="N2306" s="107"/>
      <c r="O2306" s="107"/>
      <c r="P2306" s="107"/>
      <c r="Q2306" s="107"/>
      <c r="R2306" s="107"/>
    </row>
    <row r="2307" spans="1:18" ht="12.75">
      <c r="A2307" s="107"/>
      <c r="B2307" s="107"/>
      <c r="C2307" s="107"/>
      <c r="D2307" s="107"/>
      <c r="E2307" s="107"/>
      <c r="F2307" s="107"/>
      <c r="G2307" s="107"/>
      <c r="H2307" s="107"/>
      <c r="I2307" s="107"/>
      <c r="J2307" s="107"/>
      <c r="K2307" s="107"/>
      <c r="L2307" s="107"/>
      <c r="M2307" s="107"/>
      <c r="N2307" s="107"/>
      <c r="O2307" s="107"/>
      <c r="P2307" s="107"/>
      <c r="Q2307" s="107"/>
      <c r="R2307" s="107"/>
    </row>
    <row r="2308" spans="1:18" ht="12.75">
      <c r="A2308" s="107"/>
      <c r="B2308" s="107"/>
      <c r="C2308" s="107"/>
      <c r="D2308" s="107"/>
      <c r="E2308" s="107"/>
      <c r="F2308" s="107"/>
      <c r="G2308" s="107"/>
      <c r="H2308" s="107"/>
      <c r="I2308" s="107"/>
      <c r="J2308" s="107"/>
      <c r="K2308" s="107"/>
      <c r="L2308" s="107"/>
      <c r="M2308" s="107"/>
      <c r="N2308" s="107"/>
      <c r="O2308" s="107"/>
      <c r="P2308" s="107"/>
      <c r="Q2308" s="107"/>
      <c r="R2308" s="107"/>
    </row>
    <row r="2309" spans="1:18" ht="12.75">
      <c r="A2309" s="107"/>
      <c r="B2309" s="107"/>
      <c r="C2309" s="107"/>
      <c r="D2309" s="107"/>
      <c r="E2309" s="107"/>
      <c r="F2309" s="107"/>
      <c r="G2309" s="107"/>
      <c r="H2309" s="107"/>
      <c r="I2309" s="107"/>
      <c r="J2309" s="107"/>
      <c r="K2309" s="107"/>
      <c r="L2309" s="107"/>
      <c r="M2309" s="107"/>
      <c r="N2309" s="107"/>
      <c r="O2309" s="107"/>
      <c r="P2309" s="107"/>
      <c r="Q2309" s="107"/>
      <c r="R2309" s="107"/>
    </row>
    <row r="2310" spans="1:18" ht="12.75">
      <c r="A2310" s="107"/>
      <c r="B2310" s="107"/>
      <c r="C2310" s="107"/>
      <c r="D2310" s="107"/>
      <c r="E2310" s="107"/>
      <c r="F2310" s="107"/>
      <c r="G2310" s="107"/>
      <c r="H2310" s="107"/>
      <c r="I2310" s="107"/>
      <c r="J2310" s="107"/>
      <c r="K2310" s="107"/>
      <c r="L2310" s="107"/>
      <c r="M2310" s="107"/>
      <c r="N2310" s="107"/>
      <c r="O2310" s="107"/>
      <c r="P2310" s="107"/>
      <c r="Q2310" s="107"/>
      <c r="R2310" s="107"/>
    </row>
    <row r="2311" spans="1:18" ht="12.75">
      <c r="A2311" s="107"/>
      <c r="B2311" s="107"/>
      <c r="C2311" s="107"/>
      <c r="D2311" s="107"/>
      <c r="E2311" s="107"/>
      <c r="F2311" s="107"/>
      <c r="G2311" s="107"/>
      <c r="H2311" s="107"/>
      <c r="I2311" s="107"/>
      <c r="J2311" s="107"/>
      <c r="K2311" s="107"/>
      <c r="L2311" s="107"/>
      <c r="M2311" s="107"/>
      <c r="N2311" s="107"/>
      <c r="O2311" s="107"/>
      <c r="P2311" s="107"/>
      <c r="Q2311" s="107"/>
      <c r="R2311" s="107"/>
    </row>
    <row r="2312" spans="1:18" ht="12.75">
      <c r="A2312" s="107"/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107"/>
      <c r="M2312" s="107"/>
      <c r="N2312" s="107"/>
      <c r="O2312" s="107"/>
      <c r="P2312" s="107"/>
      <c r="Q2312" s="107"/>
      <c r="R2312" s="107"/>
    </row>
    <row r="2313" spans="1:18" ht="12.75">
      <c r="A2313" s="107"/>
      <c r="B2313" s="107"/>
      <c r="C2313" s="107"/>
      <c r="D2313" s="107"/>
      <c r="E2313" s="107"/>
      <c r="F2313" s="107"/>
      <c r="G2313" s="107"/>
      <c r="H2313" s="107"/>
      <c r="I2313" s="107"/>
      <c r="J2313" s="107"/>
      <c r="K2313" s="107"/>
      <c r="L2313" s="107"/>
      <c r="M2313" s="107"/>
      <c r="N2313" s="107"/>
      <c r="O2313" s="107"/>
      <c r="P2313" s="107"/>
      <c r="Q2313" s="107"/>
      <c r="R2313" s="107"/>
    </row>
    <row r="2314" spans="1:18" ht="12.75">
      <c r="A2314" s="107"/>
      <c r="B2314" s="107"/>
      <c r="C2314" s="107"/>
      <c r="D2314" s="107"/>
      <c r="E2314" s="107"/>
      <c r="F2314" s="107"/>
      <c r="G2314" s="107"/>
      <c r="H2314" s="107"/>
      <c r="I2314" s="107"/>
      <c r="J2314" s="107"/>
      <c r="K2314" s="107"/>
      <c r="L2314" s="107"/>
      <c r="M2314" s="107"/>
      <c r="N2314" s="107"/>
      <c r="O2314" s="107"/>
      <c r="P2314" s="107"/>
      <c r="Q2314" s="107"/>
      <c r="R2314" s="107"/>
    </row>
    <row r="2315" spans="1:18" ht="12.75">
      <c r="A2315" s="107"/>
      <c r="B2315" s="107"/>
      <c r="C2315" s="107"/>
      <c r="D2315" s="107"/>
      <c r="E2315" s="107"/>
      <c r="F2315" s="107"/>
      <c r="G2315" s="107"/>
      <c r="H2315" s="107"/>
      <c r="I2315" s="107"/>
      <c r="J2315" s="107"/>
      <c r="K2315" s="107"/>
      <c r="L2315" s="107"/>
      <c r="M2315" s="107"/>
      <c r="N2315" s="107"/>
      <c r="O2315" s="107"/>
      <c r="P2315" s="107"/>
      <c r="Q2315" s="107"/>
      <c r="R2315" s="107"/>
    </row>
    <row r="2316" spans="1:18" ht="12.75">
      <c r="A2316" s="107"/>
      <c r="B2316" s="107"/>
      <c r="C2316" s="107"/>
      <c r="D2316" s="107"/>
      <c r="E2316" s="107"/>
      <c r="F2316" s="107"/>
      <c r="G2316" s="107"/>
      <c r="H2316" s="107"/>
      <c r="I2316" s="107"/>
      <c r="J2316" s="107"/>
      <c r="K2316" s="107"/>
      <c r="L2316" s="107"/>
      <c r="M2316" s="107"/>
      <c r="N2316" s="107"/>
      <c r="O2316" s="107"/>
      <c r="P2316" s="107"/>
      <c r="Q2316" s="107"/>
      <c r="R2316" s="107"/>
    </row>
    <row r="2317" spans="1:18" ht="12.75">
      <c r="A2317" s="107"/>
      <c r="B2317" s="107"/>
      <c r="C2317" s="107"/>
      <c r="D2317" s="107"/>
      <c r="E2317" s="107"/>
      <c r="F2317" s="107"/>
      <c r="G2317" s="107"/>
      <c r="H2317" s="107"/>
      <c r="I2317" s="107"/>
      <c r="J2317" s="107"/>
      <c r="K2317" s="107"/>
      <c r="L2317" s="107"/>
      <c r="M2317" s="107"/>
      <c r="N2317" s="107"/>
      <c r="O2317" s="107"/>
      <c r="P2317" s="107"/>
      <c r="Q2317" s="107"/>
      <c r="R2317" s="107"/>
    </row>
    <row r="2318" spans="1:18" ht="12.75">
      <c r="A2318" s="107"/>
      <c r="B2318" s="107"/>
      <c r="C2318" s="107"/>
      <c r="D2318" s="107"/>
      <c r="E2318" s="107"/>
      <c r="F2318" s="107"/>
      <c r="G2318" s="107"/>
      <c r="H2318" s="107"/>
      <c r="I2318" s="107"/>
      <c r="J2318" s="107"/>
      <c r="K2318" s="107"/>
      <c r="L2318" s="107"/>
      <c r="M2318" s="107"/>
      <c r="N2318" s="107"/>
      <c r="O2318" s="107"/>
      <c r="P2318" s="107"/>
      <c r="Q2318" s="107"/>
      <c r="R2318" s="107"/>
    </row>
    <row r="2319" spans="1:18" ht="12.75">
      <c r="A2319" s="107"/>
      <c r="B2319" s="107"/>
      <c r="C2319" s="107"/>
      <c r="D2319" s="107"/>
      <c r="E2319" s="107"/>
      <c r="F2319" s="107"/>
      <c r="G2319" s="107"/>
      <c r="H2319" s="107"/>
      <c r="I2319" s="107"/>
      <c r="J2319" s="107"/>
      <c r="K2319" s="107"/>
      <c r="L2319" s="107"/>
      <c r="M2319" s="107"/>
      <c r="N2319" s="107"/>
      <c r="O2319" s="107"/>
      <c r="P2319" s="107"/>
      <c r="Q2319" s="107"/>
      <c r="R2319" s="107"/>
    </row>
    <row r="2320" spans="1:18" ht="12.75">
      <c r="A2320" s="107"/>
      <c r="B2320" s="107"/>
      <c r="C2320" s="107"/>
      <c r="D2320" s="107"/>
      <c r="E2320" s="107"/>
      <c r="F2320" s="107"/>
      <c r="G2320" s="107"/>
      <c r="H2320" s="107"/>
      <c r="I2320" s="107"/>
      <c r="J2320" s="107"/>
      <c r="K2320" s="107"/>
      <c r="L2320" s="107"/>
      <c r="M2320" s="107"/>
      <c r="N2320" s="107"/>
      <c r="O2320" s="107"/>
      <c r="P2320" s="107"/>
      <c r="Q2320" s="107"/>
      <c r="R2320" s="107"/>
    </row>
    <row r="2321" spans="1:18" ht="12.75">
      <c r="A2321" s="107"/>
      <c r="B2321" s="107"/>
      <c r="C2321" s="107"/>
      <c r="D2321" s="107"/>
      <c r="E2321" s="107"/>
      <c r="F2321" s="107"/>
      <c r="G2321" s="107"/>
      <c r="H2321" s="107"/>
      <c r="I2321" s="107"/>
      <c r="J2321" s="107"/>
      <c r="K2321" s="107"/>
      <c r="L2321" s="107"/>
      <c r="M2321" s="107"/>
      <c r="N2321" s="107"/>
      <c r="O2321" s="107"/>
      <c r="P2321" s="107"/>
      <c r="Q2321" s="107"/>
      <c r="R2321" s="107"/>
    </row>
    <row r="2322" spans="1:18" ht="12.75">
      <c r="A2322" s="107"/>
      <c r="B2322" s="107"/>
      <c r="C2322" s="107"/>
      <c r="D2322" s="107"/>
      <c r="E2322" s="107"/>
      <c r="F2322" s="107"/>
      <c r="G2322" s="107"/>
      <c r="H2322" s="107"/>
      <c r="I2322" s="107"/>
      <c r="J2322" s="107"/>
      <c r="K2322" s="107"/>
      <c r="L2322" s="107"/>
      <c r="M2322" s="107"/>
      <c r="N2322" s="107"/>
      <c r="O2322" s="107"/>
      <c r="P2322" s="107"/>
      <c r="Q2322" s="107"/>
      <c r="R2322" s="107"/>
    </row>
    <row r="2323" spans="1:18" ht="12.75">
      <c r="A2323" s="107"/>
      <c r="B2323" s="107"/>
      <c r="C2323" s="107"/>
      <c r="D2323" s="107"/>
      <c r="E2323" s="107"/>
      <c r="F2323" s="107"/>
      <c r="G2323" s="107"/>
      <c r="H2323" s="107"/>
      <c r="I2323" s="107"/>
      <c r="J2323" s="107"/>
      <c r="K2323" s="107"/>
      <c r="L2323" s="107"/>
      <c r="M2323" s="107"/>
      <c r="N2323" s="107"/>
      <c r="O2323" s="107"/>
      <c r="P2323" s="107"/>
      <c r="Q2323" s="107"/>
      <c r="R2323" s="107"/>
    </row>
    <row r="2324" spans="1:18" ht="12.75">
      <c r="A2324" s="107"/>
      <c r="B2324" s="107"/>
      <c r="C2324" s="107"/>
      <c r="D2324" s="107"/>
      <c r="E2324" s="107"/>
      <c r="F2324" s="107"/>
      <c r="G2324" s="107"/>
      <c r="H2324" s="107"/>
      <c r="I2324" s="107"/>
      <c r="J2324" s="107"/>
      <c r="K2324" s="107"/>
      <c r="L2324" s="107"/>
      <c r="M2324" s="107"/>
      <c r="N2324" s="107"/>
      <c r="O2324" s="107"/>
      <c r="P2324" s="107"/>
      <c r="Q2324" s="107"/>
      <c r="R2324" s="107"/>
    </row>
    <row r="2325" spans="1:18" ht="12.75">
      <c r="A2325" s="107"/>
      <c r="B2325" s="107"/>
      <c r="C2325" s="107"/>
      <c r="D2325" s="107"/>
      <c r="E2325" s="107"/>
      <c r="F2325" s="107"/>
      <c r="G2325" s="107"/>
      <c r="H2325" s="107"/>
      <c r="I2325" s="107"/>
      <c r="J2325" s="107"/>
      <c r="K2325" s="107"/>
      <c r="L2325" s="107"/>
      <c r="M2325" s="107"/>
      <c r="N2325" s="107"/>
      <c r="O2325" s="107"/>
      <c r="P2325" s="107"/>
      <c r="Q2325" s="107"/>
      <c r="R2325" s="107"/>
    </row>
    <row r="2326" spans="1:18" ht="12.75">
      <c r="A2326" s="107"/>
      <c r="B2326" s="107"/>
      <c r="C2326" s="107"/>
      <c r="D2326" s="107"/>
      <c r="E2326" s="107"/>
      <c r="F2326" s="107"/>
      <c r="G2326" s="107"/>
      <c r="H2326" s="107"/>
      <c r="I2326" s="107"/>
      <c r="J2326" s="107"/>
      <c r="K2326" s="107"/>
      <c r="L2326" s="107"/>
      <c r="M2326" s="107"/>
      <c r="N2326" s="107"/>
      <c r="O2326" s="107"/>
      <c r="P2326" s="107"/>
      <c r="Q2326" s="107"/>
      <c r="R2326" s="107"/>
    </row>
    <row r="2327" spans="1:18" ht="12.75">
      <c r="A2327" s="107"/>
      <c r="B2327" s="107"/>
      <c r="C2327" s="107"/>
      <c r="D2327" s="107"/>
      <c r="E2327" s="107"/>
      <c r="F2327" s="107"/>
      <c r="G2327" s="107"/>
      <c r="H2327" s="107"/>
      <c r="I2327" s="107"/>
      <c r="J2327" s="107"/>
      <c r="K2327" s="107"/>
      <c r="L2327" s="107"/>
      <c r="M2327" s="107"/>
      <c r="N2327" s="107"/>
      <c r="O2327" s="107"/>
      <c r="P2327" s="107"/>
      <c r="Q2327" s="107"/>
      <c r="R2327" s="107"/>
    </row>
    <row r="2328" spans="1:18" ht="12.75">
      <c r="A2328" s="107"/>
      <c r="B2328" s="107"/>
      <c r="C2328" s="107"/>
      <c r="D2328" s="107"/>
      <c r="E2328" s="107"/>
      <c r="F2328" s="107"/>
      <c r="G2328" s="107"/>
      <c r="H2328" s="107"/>
      <c r="I2328" s="107"/>
      <c r="J2328" s="107"/>
      <c r="K2328" s="107"/>
      <c r="L2328" s="107"/>
      <c r="M2328" s="107"/>
      <c r="N2328" s="107"/>
      <c r="O2328" s="107"/>
      <c r="P2328" s="107"/>
      <c r="Q2328" s="107"/>
      <c r="R2328" s="107"/>
    </row>
    <row r="2329" spans="1:18" ht="12.75">
      <c r="A2329" s="107"/>
      <c r="B2329" s="107"/>
      <c r="C2329" s="107"/>
      <c r="D2329" s="107"/>
      <c r="E2329" s="107"/>
      <c r="F2329" s="107"/>
      <c r="G2329" s="107"/>
      <c r="H2329" s="107"/>
      <c r="I2329" s="107"/>
      <c r="J2329" s="107"/>
      <c r="K2329" s="107"/>
      <c r="L2329" s="107"/>
      <c r="M2329" s="107"/>
      <c r="N2329" s="107"/>
      <c r="O2329" s="107"/>
      <c r="P2329" s="107"/>
      <c r="Q2329" s="107"/>
      <c r="R2329" s="107"/>
    </row>
    <row r="2330" spans="1:18" ht="12.75">
      <c r="A2330" s="107"/>
      <c r="B2330" s="107"/>
      <c r="C2330" s="107"/>
      <c r="D2330" s="107"/>
      <c r="E2330" s="107"/>
      <c r="F2330" s="107"/>
      <c r="G2330" s="107"/>
      <c r="H2330" s="107"/>
      <c r="I2330" s="107"/>
      <c r="J2330" s="107"/>
      <c r="K2330" s="107"/>
      <c r="L2330" s="107"/>
      <c r="M2330" s="107"/>
      <c r="N2330" s="107"/>
      <c r="O2330" s="107"/>
      <c r="P2330" s="107"/>
      <c r="Q2330" s="107"/>
      <c r="R2330" s="107"/>
    </row>
    <row r="2331" spans="1:18" ht="12.75">
      <c r="A2331" s="107"/>
      <c r="B2331" s="107"/>
      <c r="C2331" s="107"/>
      <c r="D2331" s="107"/>
      <c r="E2331" s="107"/>
      <c r="F2331" s="107"/>
      <c r="G2331" s="107"/>
      <c r="H2331" s="107"/>
      <c r="I2331" s="107"/>
      <c r="J2331" s="107"/>
      <c r="K2331" s="107"/>
      <c r="L2331" s="107"/>
      <c r="M2331" s="107"/>
      <c r="N2331" s="107"/>
      <c r="O2331" s="107"/>
      <c r="P2331" s="107"/>
      <c r="Q2331" s="107"/>
      <c r="R2331" s="107"/>
    </row>
    <row r="2332" spans="1:18" ht="12.75">
      <c r="A2332" s="107"/>
      <c r="B2332" s="107"/>
      <c r="C2332" s="107"/>
      <c r="D2332" s="107"/>
      <c r="E2332" s="107"/>
      <c r="F2332" s="107"/>
      <c r="G2332" s="107"/>
      <c r="H2332" s="107"/>
      <c r="I2332" s="107"/>
      <c r="J2332" s="107"/>
      <c r="K2332" s="107"/>
      <c r="L2332" s="107"/>
      <c r="M2332" s="107"/>
      <c r="N2332" s="107"/>
      <c r="O2332" s="107"/>
      <c r="P2332" s="107"/>
      <c r="Q2332" s="107"/>
      <c r="R2332" s="107"/>
    </row>
    <row r="2333" spans="1:18" ht="12.75">
      <c r="A2333" s="107"/>
      <c r="B2333" s="107"/>
      <c r="C2333" s="107"/>
      <c r="D2333" s="107"/>
      <c r="E2333" s="107"/>
      <c r="F2333" s="107"/>
      <c r="G2333" s="107"/>
      <c r="H2333" s="107"/>
      <c r="I2333" s="107"/>
      <c r="J2333" s="107"/>
      <c r="K2333" s="107"/>
      <c r="L2333" s="107"/>
      <c r="M2333" s="107"/>
      <c r="N2333" s="107"/>
      <c r="O2333" s="107"/>
      <c r="P2333" s="107"/>
      <c r="Q2333" s="107"/>
      <c r="R2333" s="107"/>
    </row>
    <row r="2334" spans="1:18" ht="12.75">
      <c r="A2334" s="107"/>
      <c r="B2334" s="107"/>
      <c r="C2334" s="107"/>
      <c r="D2334" s="107"/>
      <c r="E2334" s="107"/>
      <c r="F2334" s="107"/>
      <c r="G2334" s="107"/>
      <c r="H2334" s="107"/>
      <c r="I2334" s="107"/>
      <c r="J2334" s="107"/>
      <c r="K2334" s="107"/>
      <c r="L2334" s="107"/>
      <c r="M2334" s="107"/>
      <c r="N2334" s="107"/>
      <c r="O2334" s="107"/>
      <c r="P2334" s="107"/>
      <c r="Q2334" s="107"/>
      <c r="R2334" s="107"/>
    </row>
    <row r="2335" spans="1:18" ht="12.75">
      <c r="A2335" s="107"/>
      <c r="B2335" s="107"/>
      <c r="C2335" s="107"/>
      <c r="D2335" s="107"/>
      <c r="E2335" s="107"/>
      <c r="F2335" s="107"/>
      <c r="G2335" s="107"/>
      <c r="H2335" s="107"/>
      <c r="I2335" s="107"/>
      <c r="J2335" s="107"/>
      <c r="K2335" s="107"/>
      <c r="L2335" s="107"/>
      <c r="M2335" s="107"/>
      <c r="N2335" s="107"/>
      <c r="O2335" s="107"/>
      <c r="P2335" s="107"/>
      <c r="Q2335" s="107"/>
      <c r="R2335" s="107"/>
    </row>
    <row r="2336" spans="1:18" ht="12.75">
      <c r="A2336" s="107"/>
      <c r="B2336" s="107"/>
      <c r="C2336" s="107"/>
      <c r="D2336" s="107"/>
      <c r="E2336" s="107"/>
      <c r="F2336" s="107"/>
      <c r="G2336" s="107"/>
      <c r="H2336" s="107"/>
      <c r="I2336" s="107"/>
      <c r="J2336" s="107"/>
      <c r="K2336" s="107"/>
      <c r="L2336" s="107"/>
      <c r="M2336" s="107"/>
      <c r="N2336" s="107"/>
      <c r="O2336" s="107"/>
      <c r="P2336" s="107"/>
      <c r="Q2336" s="107"/>
      <c r="R2336" s="107"/>
    </row>
    <row r="2337" spans="1:18" ht="12.75">
      <c r="A2337" s="107"/>
      <c r="B2337" s="107"/>
      <c r="C2337" s="107"/>
      <c r="D2337" s="107"/>
      <c r="E2337" s="107"/>
      <c r="F2337" s="107"/>
      <c r="G2337" s="107"/>
      <c r="H2337" s="107"/>
      <c r="I2337" s="107"/>
      <c r="J2337" s="107"/>
      <c r="K2337" s="107"/>
      <c r="L2337" s="107"/>
      <c r="M2337" s="107"/>
      <c r="N2337" s="107"/>
      <c r="O2337" s="107"/>
      <c r="P2337" s="107"/>
      <c r="Q2337" s="107"/>
      <c r="R2337" s="107"/>
    </row>
    <row r="2338" spans="1:18" ht="12.75">
      <c r="A2338" s="107"/>
      <c r="B2338" s="107"/>
      <c r="C2338" s="107"/>
      <c r="D2338" s="107"/>
      <c r="E2338" s="107"/>
      <c r="F2338" s="107"/>
      <c r="G2338" s="107"/>
      <c r="H2338" s="107"/>
      <c r="I2338" s="107"/>
      <c r="J2338" s="107"/>
      <c r="K2338" s="107"/>
      <c r="L2338" s="107"/>
      <c r="M2338" s="107"/>
      <c r="N2338" s="107"/>
      <c r="O2338" s="107"/>
      <c r="P2338" s="107"/>
      <c r="Q2338" s="107"/>
      <c r="R2338" s="107"/>
    </row>
    <row r="2339" spans="1:18" ht="12.75">
      <c r="A2339" s="107"/>
      <c r="B2339" s="107"/>
      <c r="C2339" s="107"/>
      <c r="D2339" s="107"/>
      <c r="E2339" s="107"/>
      <c r="F2339" s="107"/>
      <c r="G2339" s="107"/>
      <c r="H2339" s="107"/>
      <c r="I2339" s="107"/>
      <c r="J2339" s="107"/>
      <c r="K2339" s="107"/>
      <c r="L2339" s="107"/>
      <c r="M2339" s="107"/>
      <c r="N2339" s="107"/>
      <c r="O2339" s="107"/>
      <c r="P2339" s="107"/>
      <c r="Q2339" s="107"/>
      <c r="R2339" s="107"/>
    </row>
    <row r="2340" spans="1:18" ht="12.75">
      <c r="A2340" s="107"/>
      <c r="B2340" s="107"/>
      <c r="C2340" s="107"/>
      <c r="D2340" s="107"/>
      <c r="E2340" s="107"/>
      <c r="F2340" s="107"/>
      <c r="G2340" s="107"/>
      <c r="H2340" s="107"/>
      <c r="I2340" s="107"/>
      <c r="J2340" s="107"/>
      <c r="K2340" s="107"/>
      <c r="L2340" s="107"/>
      <c r="M2340" s="107"/>
      <c r="N2340" s="107"/>
      <c r="O2340" s="107"/>
      <c r="P2340" s="107"/>
      <c r="Q2340" s="107"/>
      <c r="R2340" s="107"/>
    </row>
    <row r="2341" spans="1:18" ht="12.75">
      <c r="A2341" s="107"/>
      <c r="B2341" s="107"/>
      <c r="C2341" s="107"/>
      <c r="D2341" s="107"/>
      <c r="E2341" s="107"/>
      <c r="F2341" s="107"/>
      <c r="G2341" s="107"/>
      <c r="H2341" s="107"/>
      <c r="I2341" s="107"/>
      <c r="J2341" s="107"/>
      <c r="K2341" s="107"/>
      <c r="L2341" s="107"/>
      <c r="M2341" s="107"/>
      <c r="N2341" s="107"/>
      <c r="O2341" s="107"/>
      <c r="P2341" s="107"/>
      <c r="Q2341" s="107"/>
      <c r="R2341" s="107"/>
    </row>
    <row r="2342" spans="1:18" ht="12.75">
      <c r="A2342" s="107"/>
      <c r="B2342" s="107"/>
      <c r="C2342" s="107"/>
      <c r="D2342" s="107"/>
      <c r="E2342" s="107"/>
      <c r="F2342" s="107"/>
      <c r="G2342" s="107"/>
      <c r="H2342" s="107"/>
      <c r="I2342" s="107"/>
      <c r="J2342" s="107"/>
      <c r="K2342" s="107"/>
      <c r="L2342" s="107"/>
      <c r="M2342" s="107"/>
      <c r="N2342" s="107"/>
      <c r="O2342" s="107"/>
      <c r="P2342" s="107"/>
      <c r="Q2342" s="107"/>
      <c r="R2342" s="107"/>
    </row>
    <row r="2343" spans="1:18" ht="12.75">
      <c r="A2343" s="107"/>
      <c r="B2343" s="107"/>
      <c r="C2343" s="107"/>
      <c r="D2343" s="107"/>
      <c r="E2343" s="107"/>
      <c r="F2343" s="107"/>
      <c r="G2343" s="107"/>
      <c r="H2343" s="107"/>
      <c r="I2343" s="107"/>
      <c r="J2343" s="107"/>
      <c r="K2343" s="107"/>
      <c r="L2343" s="107"/>
      <c r="M2343" s="107"/>
      <c r="N2343" s="107"/>
      <c r="O2343" s="107"/>
      <c r="P2343" s="107"/>
      <c r="Q2343" s="107"/>
      <c r="R2343" s="107"/>
    </row>
    <row r="2344" spans="1:18" ht="12.75">
      <c r="A2344" s="107"/>
      <c r="B2344" s="107"/>
      <c r="C2344" s="107"/>
      <c r="D2344" s="107"/>
      <c r="E2344" s="107"/>
      <c r="F2344" s="107"/>
      <c r="G2344" s="107"/>
      <c r="H2344" s="107"/>
      <c r="I2344" s="107"/>
      <c r="J2344" s="107"/>
      <c r="K2344" s="107"/>
      <c r="L2344" s="107"/>
      <c r="M2344" s="107"/>
      <c r="N2344" s="107"/>
      <c r="O2344" s="107"/>
      <c r="P2344" s="107"/>
      <c r="Q2344" s="107"/>
      <c r="R2344" s="107"/>
    </row>
    <row r="2345" spans="1:18" ht="12.75">
      <c r="A2345" s="107"/>
      <c r="B2345" s="107"/>
      <c r="C2345" s="107"/>
      <c r="D2345" s="107"/>
      <c r="E2345" s="107"/>
      <c r="F2345" s="107"/>
      <c r="G2345" s="107"/>
      <c r="H2345" s="107"/>
      <c r="I2345" s="107"/>
      <c r="J2345" s="107"/>
      <c r="K2345" s="107"/>
      <c r="L2345" s="107"/>
      <c r="M2345" s="107"/>
      <c r="N2345" s="107"/>
      <c r="O2345" s="107"/>
      <c r="P2345" s="107"/>
      <c r="Q2345" s="107"/>
      <c r="R2345" s="107"/>
    </row>
    <row r="2346" spans="1:18" ht="12.75">
      <c r="A2346" s="107"/>
      <c r="B2346" s="107"/>
      <c r="C2346" s="107"/>
      <c r="D2346" s="107"/>
      <c r="E2346" s="107"/>
      <c r="F2346" s="107"/>
      <c r="G2346" s="107"/>
      <c r="H2346" s="107"/>
      <c r="I2346" s="107"/>
      <c r="J2346" s="107"/>
      <c r="K2346" s="107"/>
      <c r="L2346" s="107"/>
      <c r="M2346" s="107"/>
      <c r="N2346" s="107"/>
      <c r="O2346" s="107"/>
      <c r="P2346" s="107"/>
      <c r="Q2346" s="107"/>
      <c r="R2346" s="107"/>
    </row>
    <row r="2347" spans="1:18" ht="12.75">
      <c r="A2347" s="107"/>
      <c r="B2347" s="107"/>
      <c r="C2347" s="107"/>
      <c r="D2347" s="107"/>
      <c r="E2347" s="107"/>
      <c r="F2347" s="107"/>
      <c r="G2347" s="107"/>
      <c r="H2347" s="107"/>
      <c r="I2347" s="107"/>
      <c r="J2347" s="107"/>
      <c r="K2347" s="107"/>
      <c r="L2347" s="107"/>
      <c r="M2347" s="107"/>
      <c r="N2347" s="107"/>
      <c r="O2347" s="107"/>
      <c r="P2347" s="107"/>
      <c r="Q2347" s="107"/>
      <c r="R2347" s="107"/>
    </row>
    <row r="2348" spans="1:18" ht="12.75">
      <c r="A2348" s="107"/>
      <c r="B2348" s="107"/>
      <c r="C2348" s="107"/>
      <c r="D2348" s="107"/>
      <c r="E2348" s="107"/>
      <c r="F2348" s="107"/>
      <c r="G2348" s="107"/>
      <c r="H2348" s="107"/>
      <c r="I2348" s="107"/>
      <c r="J2348" s="107"/>
      <c r="K2348" s="107"/>
      <c r="L2348" s="107"/>
      <c r="M2348" s="107"/>
      <c r="N2348" s="107"/>
      <c r="O2348" s="107"/>
      <c r="P2348" s="107"/>
      <c r="Q2348" s="107"/>
      <c r="R2348" s="107"/>
    </row>
    <row r="2349" spans="1:18" ht="12.75">
      <c r="A2349" s="107"/>
      <c r="B2349" s="107"/>
      <c r="C2349" s="107"/>
      <c r="D2349" s="107"/>
      <c r="E2349" s="107"/>
      <c r="F2349" s="107"/>
      <c r="G2349" s="107"/>
      <c r="H2349" s="107"/>
      <c r="I2349" s="107"/>
      <c r="J2349" s="107"/>
      <c r="K2349" s="107"/>
      <c r="L2349" s="107"/>
      <c r="M2349" s="107"/>
      <c r="N2349" s="107"/>
      <c r="O2349" s="107"/>
      <c r="P2349" s="107"/>
      <c r="Q2349" s="107"/>
      <c r="R2349" s="107"/>
    </row>
    <row r="2350" spans="1:18" ht="12.75">
      <c r="A2350" s="107"/>
      <c r="B2350" s="107"/>
      <c r="C2350" s="107"/>
      <c r="D2350" s="107"/>
      <c r="E2350" s="107"/>
      <c r="F2350" s="107"/>
      <c r="G2350" s="107"/>
      <c r="H2350" s="107"/>
      <c r="I2350" s="107"/>
      <c r="J2350" s="107"/>
      <c r="K2350" s="107"/>
      <c r="L2350" s="107"/>
      <c r="M2350" s="107"/>
      <c r="N2350" s="107"/>
      <c r="O2350" s="107"/>
      <c r="P2350" s="107"/>
      <c r="Q2350" s="107"/>
      <c r="R2350" s="107"/>
    </row>
    <row r="2351" spans="1:18" ht="12.75">
      <c r="A2351" s="107"/>
      <c r="B2351" s="107"/>
      <c r="C2351" s="107"/>
      <c r="D2351" s="107"/>
      <c r="E2351" s="107"/>
      <c r="F2351" s="107"/>
      <c r="G2351" s="107"/>
      <c r="H2351" s="107"/>
      <c r="I2351" s="107"/>
      <c r="J2351" s="107"/>
      <c r="K2351" s="107"/>
      <c r="L2351" s="107"/>
      <c r="M2351" s="107"/>
      <c r="N2351" s="107"/>
      <c r="O2351" s="107"/>
      <c r="P2351" s="107"/>
      <c r="Q2351" s="107"/>
      <c r="R2351" s="107"/>
    </row>
    <row r="2352" spans="1:18" ht="12.75">
      <c r="A2352" s="107"/>
      <c r="B2352" s="107"/>
      <c r="C2352" s="107"/>
      <c r="D2352" s="107"/>
      <c r="E2352" s="107"/>
      <c r="F2352" s="107"/>
      <c r="G2352" s="107"/>
      <c r="H2352" s="107"/>
      <c r="I2352" s="107"/>
      <c r="J2352" s="107"/>
      <c r="K2352" s="107"/>
      <c r="L2352" s="107"/>
      <c r="M2352" s="107"/>
      <c r="N2352" s="107"/>
      <c r="O2352" s="107"/>
      <c r="P2352" s="107"/>
      <c r="Q2352" s="107"/>
      <c r="R2352" s="107"/>
    </row>
    <row r="2353" spans="1:18" ht="12.75">
      <c r="A2353" s="107"/>
      <c r="B2353" s="107"/>
      <c r="C2353" s="107"/>
      <c r="D2353" s="107"/>
      <c r="E2353" s="107"/>
      <c r="F2353" s="107"/>
      <c r="G2353" s="107"/>
      <c r="H2353" s="107"/>
      <c r="I2353" s="107"/>
      <c r="J2353" s="107"/>
      <c r="K2353" s="107"/>
      <c r="L2353" s="107"/>
      <c r="M2353" s="107"/>
      <c r="N2353" s="107"/>
      <c r="O2353" s="107"/>
      <c r="P2353" s="107"/>
      <c r="Q2353" s="107"/>
      <c r="R2353" s="107"/>
    </row>
    <row r="2354" spans="1:18" ht="12.75">
      <c r="A2354" s="107"/>
      <c r="B2354" s="107"/>
      <c r="C2354" s="107"/>
      <c r="D2354" s="107"/>
      <c r="E2354" s="107"/>
      <c r="F2354" s="107"/>
      <c r="G2354" s="107"/>
      <c r="H2354" s="107"/>
      <c r="I2354" s="107"/>
      <c r="J2354" s="107"/>
      <c r="K2354" s="107"/>
      <c r="L2354" s="107"/>
      <c r="M2354" s="107"/>
      <c r="N2354" s="107"/>
      <c r="O2354" s="107"/>
      <c r="P2354" s="107"/>
      <c r="Q2354" s="107"/>
      <c r="R2354" s="107"/>
    </row>
    <row r="2355" spans="1:18" ht="12.75">
      <c r="A2355" s="107"/>
      <c r="B2355" s="107"/>
      <c r="C2355" s="107"/>
      <c r="D2355" s="107"/>
      <c r="E2355" s="107"/>
      <c r="F2355" s="107"/>
      <c r="G2355" s="107"/>
      <c r="H2355" s="107"/>
      <c r="I2355" s="107"/>
      <c r="J2355" s="107"/>
      <c r="K2355" s="107"/>
      <c r="L2355" s="107"/>
      <c r="M2355" s="107"/>
      <c r="N2355" s="107"/>
      <c r="O2355" s="107"/>
      <c r="P2355" s="107"/>
      <c r="Q2355" s="107"/>
      <c r="R2355" s="107"/>
    </row>
    <row r="2356" spans="1:18" ht="12.75">
      <c r="A2356" s="107"/>
      <c r="B2356" s="107"/>
      <c r="C2356" s="107"/>
      <c r="D2356" s="107"/>
      <c r="E2356" s="107"/>
      <c r="F2356" s="107"/>
      <c r="G2356" s="107"/>
      <c r="H2356" s="107"/>
      <c r="I2356" s="107"/>
      <c r="J2356" s="107"/>
      <c r="K2356" s="107"/>
      <c r="L2356" s="107"/>
      <c r="M2356" s="107"/>
      <c r="N2356" s="107"/>
      <c r="O2356" s="107"/>
      <c r="P2356" s="107"/>
      <c r="Q2356" s="107"/>
      <c r="R2356" s="107"/>
    </row>
    <row r="2357" spans="1:18" ht="12.75">
      <c r="A2357" s="107"/>
      <c r="B2357" s="107"/>
      <c r="C2357" s="107"/>
      <c r="D2357" s="107"/>
      <c r="E2357" s="107"/>
      <c r="F2357" s="107"/>
      <c r="G2357" s="107"/>
      <c r="H2357" s="107"/>
      <c r="I2357" s="107"/>
      <c r="J2357" s="107"/>
      <c r="K2357" s="107"/>
      <c r="L2357" s="107"/>
      <c r="M2357" s="107"/>
      <c r="N2357" s="107"/>
      <c r="O2357" s="107"/>
      <c r="P2357" s="107"/>
      <c r="Q2357" s="107"/>
      <c r="R2357" s="107"/>
    </row>
    <row r="2358" spans="1:18" ht="12.75">
      <c r="A2358" s="107"/>
      <c r="B2358" s="107"/>
      <c r="C2358" s="107"/>
      <c r="D2358" s="107"/>
      <c r="E2358" s="107"/>
      <c r="F2358" s="107"/>
      <c r="G2358" s="107"/>
      <c r="H2358" s="107"/>
      <c r="I2358" s="107"/>
      <c r="J2358" s="107"/>
      <c r="K2358" s="107"/>
      <c r="L2358" s="107"/>
      <c r="M2358" s="107"/>
      <c r="N2358" s="107"/>
      <c r="O2358" s="107"/>
      <c r="P2358" s="107"/>
      <c r="Q2358" s="107"/>
      <c r="R2358" s="107"/>
    </row>
    <row r="2359" spans="1:18" ht="12.75">
      <c r="A2359" s="107"/>
      <c r="B2359" s="107"/>
      <c r="C2359" s="107"/>
      <c r="D2359" s="107"/>
      <c r="E2359" s="107"/>
      <c r="F2359" s="107"/>
      <c r="G2359" s="107"/>
      <c r="H2359" s="107"/>
      <c r="I2359" s="107"/>
      <c r="J2359" s="107"/>
      <c r="K2359" s="107"/>
      <c r="L2359" s="107"/>
      <c r="M2359" s="107"/>
      <c r="N2359" s="107"/>
      <c r="O2359" s="107"/>
      <c r="P2359" s="107"/>
      <c r="Q2359" s="107"/>
      <c r="R2359" s="107"/>
    </row>
    <row r="2360" spans="1:18" ht="12.75">
      <c r="A2360" s="107"/>
      <c r="B2360" s="107"/>
      <c r="C2360" s="107"/>
      <c r="D2360" s="107"/>
      <c r="E2360" s="107"/>
      <c r="F2360" s="107"/>
      <c r="G2360" s="107"/>
      <c r="H2360" s="107"/>
      <c r="I2360" s="107"/>
      <c r="J2360" s="107"/>
      <c r="K2360" s="107"/>
      <c r="L2360" s="107"/>
      <c r="M2360" s="107"/>
      <c r="N2360" s="107"/>
      <c r="O2360" s="107"/>
      <c r="P2360" s="107"/>
      <c r="Q2360" s="107"/>
      <c r="R2360" s="107"/>
    </row>
    <row r="2361" spans="1:18" ht="12.75">
      <c r="A2361" s="107"/>
      <c r="B2361" s="107"/>
      <c r="C2361" s="107"/>
      <c r="D2361" s="107"/>
      <c r="E2361" s="107"/>
      <c r="F2361" s="107"/>
      <c r="G2361" s="107"/>
      <c r="H2361" s="107"/>
      <c r="I2361" s="107"/>
      <c r="J2361" s="107"/>
      <c r="K2361" s="107"/>
      <c r="L2361" s="107"/>
      <c r="M2361" s="107"/>
      <c r="N2361" s="107"/>
      <c r="O2361" s="107"/>
      <c r="P2361" s="107"/>
      <c r="Q2361" s="107"/>
      <c r="R2361" s="107"/>
    </row>
    <row r="2362" spans="1:18" ht="12.75">
      <c r="A2362" s="107"/>
      <c r="B2362" s="107"/>
      <c r="C2362" s="107"/>
      <c r="D2362" s="107"/>
      <c r="E2362" s="107"/>
      <c r="F2362" s="107"/>
      <c r="G2362" s="107"/>
      <c r="H2362" s="107"/>
      <c r="I2362" s="107"/>
      <c r="J2362" s="107"/>
      <c r="K2362" s="107"/>
      <c r="L2362" s="107"/>
      <c r="M2362" s="107"/>
      <c r="N2362" s="107"/>
      <c r="O2362" s="107"/>
      <c r="P2362" s="107"/>
      <c r="Q2362" s="107"/>
      <c r="R2362" s="107"/>
    </row>
    <row r="2363" spans="1:18" ht="12.75">
      <c r="A2363" s="107"/>
      <c r="B2363" s="107"/>
      <c r="C2363" s="107"/>
      <c r="D2363" s="107"/>
      <c r="E2363" s="107"/>
      <c r="F2363" s="107"/>
      <c r="G2363" s="107"/>
      <c r="H2363" s="107"/>
      <c r="I2363" s="107"/>
      <c r="J2363" s="107"/>
      <c r="K2363" s="107"/>
      <c r="L2363" s="107"/>
      <c r="M2363" s="107"/>
      <c r="N2363" s="107"/>
      <c r="O2363" s="107"/>
      <c r="P2363" s="107"/>
      <c r="Q2363" s="107"/>
      <c r="R2363" s="107"/>
    </row>
    <row r="2364" spans="1:18" ht="12.75">
      <c r="A2364" s="107"/>
      <c r="B2364" s="107"/>
      <c r="C2364" s="107"/>
      <c r="D2364" s="107"/>
      <c r="E2364" s="107"/>
      <c r="F2364" s="107"/>
      <c r="G2364" s="107"/>
      <c r="H2364" s="107"/>
      <c r="I2364" s="107"/>
      <c r="J2364" s="107"/>
      <c r="K2364" s="107"/>
      <c r="L2364" s="107"/>
      <c r="M2364" s="107"/>
      <c r="N2364" s="107"/>
      <c r="O2364" s="107"/>
      <c r="P2364" s="107"/>
      <c r="Q2364" s="107"/>
      <c r="R2364" s="107"/>
    </row>
    <row r="2365" spans="1:18" ht="12.75">
      <c r="A2365" s="107"/>
      <c r="B2365" s="107"/>
      <c r="C2365" s="107"/>
      <c r="D2365" s="107"/>
      <c r="E2365" s="107"/>
      <c r="F2365" s="107"/>
      <c r="G2365" s="107"/>
      <c r="H2365" s="107"/>
      <c r="I2365" s="107"/>
      <c r="J2365" s="107"/>
      <c r="K2365" s="107"/>
      <c r="L2365" s="107"/>
      <c r="M2365" s="107"/>
      <c r="N2365" s="107"/>
      <c r="O2365" s="107"/>
      <c r="P2365" s="107"/>
      <c r="Q2365" s="107"/>
      <c r="R2365" s="107"/>
    </row>
    <row r="2366" spans="1:18" ht="12.75">
      <c r="A2366" s="107"/>
      <c r="B2366" s="107"/>
      <c r="C2366" s="107"/>
      <c r="D2366" s="107"/>
      <c r="E2366" s="107"/>
      <c r="F2366" s="107"/>
      <c r="G2366" s="107"/>
      <c r="H2366" s="107"/>
      <c r="I2366" s="107"/>
      <c r="J2366" s="107"/>
      <c r="K2366" s="107"/>
      <c r="L2366" s="107"/>
      <c r="M2366" s="107"/>
      <c r="N2366" s="107"/>
      <c r="O2366" s="107"/>
      <c r="P2366" s="107"/>
      <c r="Q2366" s="107"/>
      <c r="R2366" s="107"/>
    </row>
    <row r="2367" spans="1:18" ht="12.75">
      <c r="A2367" s="107"/>
      <c r="B2367" s="107"/>
      <c r="C2367" s="107"/>
      <c r="D2367" s="107"/>
      <c r="E2367" s="107"/>
      <c r="F2367" s="107"/>
      <c r="G2367" s="107"/>
      <c r="H2367" s="107"/>
      <c r="I2367" s="107"/>
      <c r="J2367" s="107"/>
      <c r="K2367" s="107"/>
      <c r="L2367" s="107"/>
      <c r="M2367" s="107"/>
      <c r="N2367" s="107"/>
      <c r="O2367" s="107"/>
      <c r="P2367" s="107"/>
      <c r="Q2367" s="107"/>
      <c r="R2367" s="107"/>
    </row>
    <row r="2368" spans="1:18" ht="12.75">
      <c r="A2368" s="107"/>
      <c r="B2368" s="107"/>
      <c r="C2368" s="107"/>
      <c r="D2368" s="107"/>
      <c r="E2368" s="107"/>
      <c r="F2368" s="107"/>
      <c r="G2368" s="107"/>
      <c r="H2368" s="107"/>
      <c r="I2368" s="107"/>
      <c r="J2368" s="107"/>
      <c r="K2368" s="107"/>
      <c r="L2368" s="107"/>
      <c r="M2368" s="107"/>
      <c r="N2368" s="107"/>
      <c r="O2368" s="107"/>
      <c r="P2368" s="107"/>
      <c r="Q2368" s="107"/>
      <c r="R2368" s="107"/>
    </row>
    <row r="2369" spans="1:18" ht="12.75">
      <c r="A2369" s="107"/>
      <c r="B2369" s="107"/>
      <c r="C2369" s="107"/>
      <c r="D2369" s="107"/>
      <c r="E2369" s="107"/>
      <c r="F2369" s="107"/>
      <c r="G2369" s="107"/>
      <c r="H2369" s="107"/>
      <c r="I2369" s="107"/>
      <c r="J2369" s="107"/>
      <c r="K2369" s="107"/>
      <c r="L2369" s="107"/>
      <c r="M2369" s="107"/>
      <c r="N2369" s="107"/>
      <c r="O2369" s="107"/>
      <c r="P2369" s="107"/>
      <c r="Q2369" s="107"/>
      <c r="R2369" s="107"/>
    </row>
    <row r="2370" spans="1:18" ht="12.75">
      <c r="A2370" s="107"/>
      <c r="B2370" s="107"/>
      <c r="C2370" s="107"/>
      <c r="D2370" s="107"/>
      <c r="E2370" s="107"/>
      <c r="F2370" s="107"/>
      <c r="G2370" s="107"/>
      <c r="H2370" s="107"/>
      <c r="I2370" s="107"/>
      <c r="J2370" s="107"/>
      <c r="K2370" s="107"/>
      <c r="L2370" s="107"/>
      <c r="M2370" s="107"/>
      <c r="N2370" s="107"/>
      <c r="O2370" s="107"/>
      <c r="P2370" s="107"/>
      <c r="Q2370" s="107"/>
      <c r="R2370" s="107"/>
    </row>
    <row r="2371" spans="1:18" ht="12.75">
      <c r="A2371" s="107"/>
      <c r="B2371" s="107"/>
      <c r="C2371" s="107"/>
      <c r="D2371" s="107"/>
      <c r="E2371" s="107"/>
      <c r="F2371" s="107"/>
      <c r="G2371" s="107"/>
      <c r="H2371" s="107"/>
      <c r="I2371" s="107"/>
      <c r="J2371" s="107"/>
      <c r="K2371" s="107"/>
      <c r="L2371" s="107"/>
      <c r="M2371" s="107"/>
      <c r="N2371" s="107"/>
      <c r="O2371" s="107"/>
      <c r="P2371" s="107"/>
      <c r="Q2371" s="107"/>
      <c r="R2371" s="107"/>
    </row>
    <row r="2372" spans="1:18" ht="12.75">
      <c r="A2372" s="107"/>
      <c r="B2372" s="107"/>
      <c r="C2372" s="107"/>
      <c r="D2372" s="107"/>
      <c r="E2372" s="107"/>
      <c r="F2372" s="107"/>
      <c r="G2372" s="107"/>
      <c r="H2372" s="107"/>
      <c r="I2372" s="107"/>
      <c r="J2372" s="107"/>
      <c r="K2372" s="107"/>
      <c r="L2372" s="107"/>
      <c r="M2372" s="107"/>
      <c r="N2372" s="107"/>
      <c r="O2372" s="107"/>
      <c r="P2372" s="107"/>
      <c r="Q2372" s="107"/>
      <c r="R2372" s="107"/>
    </row>
    <row r="2373" spans="1:18" ht="12.75">
      <c r="A2373" s="107"/>
      <c r="B2373" s="107"/>
      <c r="C2373" s="107"/>
      <c r="D2373" s="107"/>
      <c r="E2373" s="107"/>
      <c r="F2373" s="107"/>
      <c r="G2373" s="107"/>
      <c r="H2373" s="107"/>
      <c r="I2373" s="107"/>
      <c r="J2373" s="107"/>
      <c r="K2373" s="107"/>
      <c r="L2373" s="107"/>
      <c r="M2373" s="107"/>
      <c r="N2373" s="107"/>
      <c r="O2373" s="107"/>
      <c r="P2373" s="107"/>
      <c r="Q2373" s="107"/>
      <c r="R2373" s="107"/>
    </row>
    <row r="2374" spans="1:18" ht="12.75">
      <c r="A2374" s="107"/>
      <c r="B2374" s="107"/>
      <c r="C2374" s="107"/>
      <c r="D2374" s="107"/>
      <c r="E2374" s="107"/>
      <c r="F2374" s="107"/>
      <c r="G2374" s="107"/>
      <c r="H2374" s="107"/>
      <c r="I2374" s="107"/>
      <c r="J2374" s="107"/>
      <c r="K2374" s="107"/>
      <c r="L2374" s="107"/>
      <c r="M2374" s="107"/>
      <c r="N2374" s="107"/>
      <c r="O2374" s="107"/>
      <c r="P2374" s="107"/>
      <c r="Q2374" s="107"/>
      <c r="R2374" s="107"/>
    </row>
    <row r="2375" spans="1:18" ht="12.75">
      <c r="A2375" s="107"/>
      <c r="B2375" s="107"/>
      <c r="C2375" s="107"/>
      <c r="D2375" s="107"/>
      <c r="E2375" s="107"/>
      <c r="F2375" s="107"/>
      <c r="G2375" s="107"/>
      <c r="H2375" s="107"/>
      <c r="I2375" s="107"/>
      <c r="J2375" s="107"/>
      <c r="K2375" s="107"/>
      <c r="L2375" s="107"/>
      <c r="M2375" s="107"/>
      <c r="N2375" s="107"/>
      <c r="O2375" s="107"/>
      <c r="P2375" s="107"/>
      <c r="Q2375" s="107"/>
      <c r="R2375" s="107"/>
    </row>
    <row r="2376" spans="1:18" ht="12.75">
      <c r="A2376" s="107"/>
      <c r="B2376" s="107"/>
      <c r="C2376" s="107"/>
      <c r="D2376" s="107"/>
      <c r="E2376" s="107"/>
      <c r="F2376" s="107"/>
      <c r="G2376" s="107"/>
      <c r="H2376" s="107"/>
      <c r="I2376" s="107"/>
      <c r="J2376" s="107"/>
      <c r="K2376" s="107"/>
      <c r="L2376" s="107"/>
      <c r="M2376" s="107"/>
      <c r="N2376" s="107"/>
      <c r="O2376" s="107"/>
      <c r="P2376" s="107"/>
      <c r="Q2376" s="107"/>
      <c r="R2376" s="107"/>
    </row>
    <row r="2377" spans="1:18" ht="12.75">
      <c r="A2377" s="107"/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107"/>
      <c r="M2377" s="107"/>
      <c r="N2377" s="107"/>
      <c r="O2377" s="107"/>
      <c r="P2377" s="107"/>
      <c r="Q2377" s="107"/>
      <c r="R2377" s="107"/>
    </row>
    <row r="2378" spans="1:18" ht="12.75">
      <c r="A2378" s="107"/>
      <c r="B2378" s="107"/>
      <c r="C2378" s="107"/>
      <c r="D2378" s="107"/>
      <c r="E2378" s="107"/>
      <c r="F2378" s="107"/>
      <c r="G2378" s="107"/>
      <c r="H2378" s="107"/>
      <c r="I2378" s="107"/>
      <c r="J2378" s="107"/>
      <c r="K2378" s="107"/>
      <c r="L2378" s="107"/>
      <c r="M2378" s="107"/>
      <c r="N2378" s="107"/>
      <c r="O2378" s="107"/>
      <c r="P2378" s="107"/>
      <c r="Q2378" s="107"/>
      <c r="R2378" s="107"/>
    </row>
    <row r="2379" spans="1:18" ht="12.75">
      <c r="A2379" s="107"/>
      <c r="B2379" s="107"/>
      <c r="C2379" s="107"/>
      <c r="D2379" s="107"/>
      <c r="E2379" s="107"/>
      <c r="F2379" s="107"/>
      <c r="G2379" s="107"/>
      <c r="H2379" s="107"/>
      <c r="I2379" s="107"/>
      <c r="J2379" s="107"/>
      <c r="K2379" s="107"/>
      <c r="L2379" s="107"/>
      <c r="M2379" s="107"/>
      <c r="N2379" s="107"/>
      <c r="O2379" s="107"/>
      <c r="P2379" s="107"/>
      <c r="Q2379" s="107"/>
      <c r="R2379" s="107"/>
    </row>
    <row r="2380" spans="1:18" ht="12.75">
      <c r="A2380" s="107"/>
      <c r="B2380" s="107"/>
      <c r="C2380" s="107"/>
      <c r="D2380" s="107"/>
      <c r="E2380" s="107"/>
      <c r="F2380" s="107"/>
      <c r="G2380" s="107"/>
      <c r="H2380" s="107"/>
      <c r="I2380" s="107"/>
      <c r="J2380" s="107"/>
      <c r="K2380" s="107"/>
      <c r="L2380" s="107"/>
      <c r="M2380" s="107"/>
      <c r="N2380" s="107"/>
      <c r="O2380" s="107"/>
      <c r="P2380" s="107"/>
      <c r="Q2380" s="107"/>
      <c r="R2380" s="107"/>
    </row>
    <row r="2381" spans="1:18" ht="12.75">
      <c r="A2381" s="107"/>
      <c r="B2381" s="107"/>
      <c r="C2381" s="107"/>
      <c r="D2381" s="107"/>
      <c r="E2381" s="107"/>
      <c r="F2381" s="107"/>
      <c r="G2381" s="107"/>
      <c r="H2381" s="107"/>
      <c r="I2381" s="107"/>
      <c r="J2381" s="107"/>
      <c r="K2381" s="107"/>
      <c r="L2381" s="107"/>
      <c r="M2381" s="107"/>
      <c r="N2381" s="107"/>
      <c r="O2381" s="107"/>
      <c r="P2381" s="107"/>
      <c r="Q2381" s="107"/>
      <c r="R2381" s="107"/>
    </row>
    <row r="2382" spans="1:18" ht="12.75">
      <c r="A2382" s="107"/>
      <c r="B2382" s="107"/>
      <c r="C2382" s="107"/>
      <c r="D2382" s="107"/>
      <c r="E2382" s="107"/>
      <c r="F2382" s="107"/>
      <c r="G2382" s="107"/>
      <c r="H2382" s="107"/>
      <c r="I2382" s="107"/>
      <c r="J2382" s="107"/>
      <c r="K2382" s="107"/>
      <c r="L2382" s="107"/>
      <c r="M2382" s="107"/>
      <c r="N2382" s="107"/>
      <c r="O2382" s="107"/>
      <c r="P2382" s="107"/>
      <c r="Q2382" s="107"/>
      <c r="R2382" s="107"/>
    </row>
    <row r="2383" spans="1:18" ht="12.75">
      <c r="A2383" s="107"/>
      <c r="B2383" s="107"/>
      <c r="C2383" s="107"/>
      <c r="D2383" s="107"/>
      <c r="E2383" s="107"/>
      <c r="F2383" s="107"/>
      <c r="G2383" s="107"/>
      <c r="H2383" s="107"/>
      <c r="I2383" s="107"/>
      <c r="J2383" s="107"/>
      <c r="K2383" s="107"/>
      <c r="L2383" s="107"/>
      <c r="M2383" s="107"/>
      <c r="N2383" s="107"/>
      <c r="O2383" s="107"/>
      <c r="P2383" s="107"/>
      <c r="Q2383" s="107"/>
      <c r="R2383" s="107"/>
    </row>
    <row r="2384" spans="1:18" ht="12.75">
      <c r="A2384" s="107"/>
      <c r="B2384" s="107"/>
      <c r="C2384" s="107"/>
      <c r="D2384" s="107"/>
      <c r="E2384" s="107"/>
      <c r="F2384" s="107"/>
      <c r="G2384" s="107"/>
      <c r="H2384" s="107"/>
      <c r="I2384" s="107"/>
      <c r="J2384" s="107"/>
      <c r="K2384" s="107"/>
      <c r="L2384" s="107"/>
      <c r="M2384" s="107"/>
      <c r="N2384" s="107"/>
      <c r="O2384" s="107"/>
      <c r="P2384" s="107"/>
      <c r="Q2384" s="107"/>
      <c r="R2384" s="107"/>
    </row>
    <row r="2385" spans="1:18" ht="12.75">
      <c r="A2385" s="107"/>
      <c r="B2385" s="107"/>
      <c r="C2385" s="107"/>
      <c r="D2385" s="107"/>
      <c r="E2385" s="107"/>
      <c r="F2385" s="107"/>
      <c r="G2385" s="107"/>
      <c r="H2385" s="107"/>
      <c r="I2385" s="107"/>
      <c r="J2385" s="107"/>
      <c r="K2385" s="107"/>
      <c r="L2385" s="107"/>
      <c r="M2385" s="107"/>
      <c r="N2385" s="107"/>
      <c r="O2385" s="107"/>
      <c r="P2385" s="107"/>
      <c r="Q2385" s="107"/>
      <c r="R2385" s="107"/>
    </row>
    <row r="2386" spans="1:18" ht="12.75">
      <c r="A2386" s="107"/>
      <c r="B2386" s="107"/>
      <c r="C2386" s="107"/>
      <c r="D2386" s="107"/>
      <c r="E2386" s="107"/>
      <c r="F2386" s="107"/>
      <c r="G2386" s="107"/>
      <c r="H2386" s="107"/>
      <c r="I2386" s="107"/>
      <c r="J2386" s="107"/>
      <c r="K2386" s="107"/>
      <c r="L2386" s="107"/>
      <c r="M2386" s="107"/>
      <c r="N2386" s="107"/>
      <c r="O2386" s="107"/>
      <c r="P2386" s="107"/>
      <c r="Q2386" s="107"/>
      <c r="R2386" s="107"/>
    </row>
    <row r="2387" spans="1:18" ht="12.75">
      <c r="A2387" s="107"/>
      <c r="B2387" s="107"/>
      <c r="C2387" s="107"/>
      <c r="D2387" s="107"/>
      <c r="E2387" s="107"/>
      <c r="F2387" s="107"/>
      <c r="G2387" s="107"/>
      <c r="H2387" s="107"/>
      <c r="I2387" s="107"/>
      <c r="J2387" s="107"/>
      <c r="K2387" s="107"/>
      <c r="L2387" s="107"/>
      <c r="M2387" s="107"/>
      <c r="N2387" s="107"/>
      <c r="O2387" s="107"/>
      <c r="P2387" s="107"/>
      <c r="Q2387" s="107"/>
      <c r="R2387" s="107"/>
    </row>
    <row r="2388" spans="1:18" ht="12.75">
      <c r="A2388" s="107"/>
      <c r="B2388" s="107"/>
      <c r="C2388" s="107"/>
      <c r="D2388" s="107"/>
      <c r="E2388" s="107"/>
      <c r="F2388" s="107"/>
      <c r="G2388" s="107"/>
      <c r="H2388" s="107"/>
      <c r="I2388" s="107"/>
      <c r="J2388" s="107"/>
      <c r="K2388" s="107"/>
      <c r="L2388" s="107"/>
      <c r="M2388" s="107"/>
      <c r="N2388" s="107"/>
      <c r="O2388" s="107"/>
      <c r="P2388" s="107"/>
      <c r="Q2388" s="107"/>
      <c r="R2388" s="107"/>
    </row>
    <row r="2389" spans="1:18" ht="12.75">
      <c r="A2389" s="107"/>
      <c r="B2389" s="107"/>
      <c r="C2389" s="107"/>
      <c r="D2389" s="107"/>
      <c r="E2389" s="107"/>
      <c r="F2389" s="107"/>
      <c r="G2389" s="107"/>
      <c r="H2389" s="107"/>
      <c r="I2389" s="107"/>
      <c r="J2389" s="107"/>
      <c r="K2389" s="107"/>
      <c r="L2389" s="107"/>
      <c r="M2389" s="107"/>
      <c r="N2389" s="107"/>
      <c r="O2389" s="107"/>
      <c r="P2389" s="107"/>
      <c r="Q2389" s="107"/>
      <c r="R2389" s="107"/>
    </row>
    <row r="2390" spans="1:18" ht="12.75">
      <c r="A2390" s="107"/>
      <c r="B2390" s="107"/>
      <c r="C2390" s="107"/>
      <c r="D2390" s="107"/>
      <c r="E2390" s="107"/>
      <c r="F2390" s="107"/>
      <c r="G2390" s="107"/>
      <c r="H2390" s="107"/>
      <c r="I2390" s="107"/>
      <c r="J2390" s="107"/>
      <c r="K2390" s="107"/>
      <c r="L2390" s="107"/>
      <c r="M2390" s="107"/>
      <c r="N2390" s="107"/>
      <c r="O2390" s="107"/>
      <c r="P2390" s="107"/>
      <c r="Q2390" s="107"/>
      <c r="R2390" s="107"/>
    </row>
    <row r="2391" spans="1:18" ht="12.75">
      <c r="A2391" s="107"/>
      <c r="B2391" s="107"/>
      <c r="C2391" s="107"/>
      <c r="D2391" s="107"/>
      <c r="E2391" s="107"/>
      <c r="F2391" s="107"/>
      <c r="G2391" s="107"/>
      <c r="H2391" s="107"/>
      <c r="I2391" s="107"/>
      <c r="J2391" s="107"/>
      <c r="K2391" s="107"/>
      <c r="L2391" s="107"/>
      <c r="M2391" s="107"/>
      <c r="N2391" s="107"/>
      <c r="O2391" s="107"/>
      <c r="P2391" s="107"/>
      <c r="Q2391" s="107"/>
      <c r="R2391" s="107"/>
    </row>
    <row r="2392" spans="1:18" ht="12.75">
      <c r="A2392" s="107"/>
      <c r="B2392" s="107"/>
      <c r="C2392" s="107"/>
      <c r="D2392" s="107"/>
      <c r="E2392" s="107"/>
      <c r="F2392" s="107"/>
      <c r="G2392" s="107"/>
      <c r="H2392" s="107"/>
      <c r="I2392" s="107"/>
      <c r="J2392" s="107"/>
      <c r="K2392" s="107"/>
      <c r="L2392" s="107"/>
      <c r="M2392" s="107"/>
      <c r="N2392" s="107"/>
      <c r="O2392" s="107"/>
      <c r="P2392" s="107"/>
      <c r="Q2392" s="107"/>
      <c r="R2392" s="107"/>
    </row>
    <row r="2393" spans="1:18" ht="12.75">
      <c r="A2393" s="107"/>
      <c r="B2393" s="107"/>
      <c r="C2393" s="107"/>
      <c r="D2393" s="107"/>
      <c r="E2393" s="107"/>
      <c r="F2393" s="107"/>
      <c r="G2393" s="107"/>
      <c r="H2393" s="107"/>
      <c r="I2393" s="107"/>
      <c r="J2393" s="107"/>
      <c r="K2393" s="107"/>
      <c r="L2393" s="107"/>
      <c r="M2393" s="107"/>
      <c r="N2393" s="107"/>
      <c r="O2393" s="107"/>
      <c r="P2393" s="107"/>
      <c r="Q2393" s="107"/>
      <c r="R2393" s="107"/>
    </row>
    <row r="2394" spans="1:18" ht="12.75">
      <c r="A2394" s="107"/>
      <c r="B2394" s="107"/>
      <c r="C2394" s="107"/>
      <c r="D2394" s="107"/>
      <c r="E2394" s="107"/>
      <c r="F2394" s="107"/>
      <c r="G2394" s="107"/>
      <c r="H2394" s="107"/>
      <c r="I2394" s="107"/>
      <c r="J2394" s="107"/>
      <c r="K2394" s="107"/>
      <c r="L2394" s="107"/>
      <c r="M2394" s="107"/>
      <c r="N2394" s="107"/>
      <c r="O2394" s="107"/>
      <c r="P2394" s="107"/>
      <c r="Q2394" s="107"/>
      <c r="R2394" s="107"/>
    </row>
    <row r="2395" spans="1:18" ht="12.75">
      <c r="A2395" s="107"/>
      <c r="B2395" s="107"/>
      <c r="C2395" s="107"/>
      <c r="D2395" s="107"/>
      <c r="E2395" s="107"/>
      <c r="F2395" s="107"/>
      <c r="G2395" s="107"/>
      <c r="H2395" s="107"/>
      <c r="I2395" s="107"/>
      <c r="J2395" s="107"/>
      <c r="K2395" s="107"/>
      <c r="L2395" s="107"/>
      <c r="M2395" s="107"/>
      <c r="N2395" s="107"/>
      <c r="O2395" s="107"/>
      <c r="P2395" s="107"/>
      <c r="Q2395" s="107"/>
      <c r="R2395" s="107"/>
    </row>
    <row r="2396" spans="1:18" ht="12.75">
      <c r="A2396" s="107"/>
      <c r="B2396" s="107"/>
      <c r="C2396" s="107"/>
      <c r="D2396" s="107"/>
      <c r="E2396" s="107"/>
      <c r="F2396" s="107"/>
      <c r="G2396" s="107"/>
      <c r="H2396" s="107"/>
      <c r="I2396" s="107"/>
      <c r="J2396" s="107"/>
      <c r="K2396" s="107"/>
      <c r="L2396" s="107"/>
      <c r="M2396" s="107"/>
      <c r="N2396" s="107"/>
      <c r="O2396" s="107"/>
      <c r="P2396" s="107"/>
      <c r="Q2396" s="107"/>
      <c r="R2396" s="107"/>
    </row>
    <row r="2397" spans="1:18" ht="12.75">
      <c r="A2397" s="107"/>
      <c r="B2397" s="107"/>
      <c r="C2397" s="107"/>
      <c r="D2397" s="107"/>
      <c r="E2397" s="107"/>
      <c r="F2397" s="107"/>
      <c r="G2397" s="107"/>
      <c r="H2397" s="107"/>
      <c r="I2397" s="107"/>
      <c r="J2397" s="107"/>
      <c r="K2397" s="107"/>
      <c r="L2397" s="107"/>
      <c r="M2397" s="107"/>
      <c r="N2397" s="107"/>
      <c r="O2397" s="107"/>
      <c r="P2397" s="107"/>
      <c r="Q2397" s="107"/>
      <c r="R2397" s="107"/>
    </row>
    <row r="2398" spans="1:18" ht="12.75">
      <c r="A2398" s="107"/>
      <c r="B2398" s="107"/>
      <c r="C2398" s="107"/>
      <c r="D2398" s="107"/>
      <c r="E2398" s="107"/>
      <c r="F2398" s="107"/>
      <c r="G2398" s="107"/>
      <c r="H2398" s="107"/>
      <c r="I2398" s="107"/>
      <c r="J2398" s="107"/>
      <c r="K2398" s="107"/>
      <c r="L2398" s="107"/>
      <c r="M2398" s="107"/>
      <c r="N2398" s="107"/>
      <c r="O2398" s="107"/>
      <c r="P2398" s="107"/>
      <c r="Q2398" s="107"/>
      <c r="R2398" s="107"/>
    </row>
    <row r="2399" spans="1:18" ht="12.75">
      <c r="A2399" s="107"/>
      <c r="B2399" s="107"/>
      <c r="C2399" s="107"/>
      <c r="D2399" s="107"/>
      <c r="E2399" s="107"/>
      <c r="F2399" s="107"/>
      <c r="G2399" s="107"/>
      <c r="H2399" s="107"/>
      <c r="I2399" s="107"/>
      <c r="J2399" s="107"/>
      <c r="K2399" s="107"/>
      <c r="L2399" s="107"/>
      <c r="M2399" s="107"/>
      <c r="N2399" s="107"/>
      <c r="O2399" s="107"/>
      <c r="P2399" s="107"/>
      <c r="Q2399" s="107"/>
      <c r="R2399" s="107"/>
    </row>
    <row r="2400" spans="1:18" ht="12.75">
      <c r="A2400" s="107"/>
      <c r="B2400" s="107"/>
      <c r="C2400" s="107"/>
      <c r="D2400" s="107"/>
      <c r="E2400" s="107"/>
      <c r="F2400" s="107"/>
      <c r="G2400" s="107"/>
      <c r="H2400" s="107"/>
      <c r="I2400" s="107"/>
      <c r="J2400" s="107"/>
      <c r="K2400" s="107"/>
      <c r="L2400" s="107"/>
      <c r="M2400" s="107"/>
      <c r="N2400" s="107"/>
      <c r="O2400" s="107"/>
      <c r="P2400" s="107"/>
      <c r="Q2400" s="107"/>
      <c r="R2400" s="107"/>
    </row>
    <row r="2401" spans="1:18" ht="12.75">
      <c r="A2401" s="107"/>
      <c r="B2401" s="107"/>
      <c r="C2401" s="107"/>
      <c r="D2401" s="107"/>
      <c r="E2401" s="107"/>
      <c r="F2401" s="107"/>
      <c r="G2401" s="107"/>
      <c r="H2401" s="107"/>
      <c r="I2401" s="107"/>
      <c r="J2401" s="107"/>
      <c r="K2401" s="107"/>
      <c r="L2401" s="107"/>
      <c r="M2401" s="107"/>
      <c r="N2401" s="107"/>
      <c r="O2401" s="107"/>
      <c r="P2401" s="107"/>
      <c r="Q2401" s="107"/>
      <c r="R2401" s="107"/>
    </row>
    <row r="2402" spans="1:18" ht="12.75">
      <c r="A2402" s="107"/>
      <c r="B2402" s="107"/>
      <c r="C2402" s="107"/>
      <c r="D2402" s="107"/>
      <c r="E2402" s="107"/>
      <c r="F2402" s="107"/>
      <c r="G2402" s="107"/>
      <c r="H2402" s="107"/>
      <c r="I2402" s="107"/>
      <c r="J2402" s="107"/>
      <c r="K2402" s="107"/>
      <c r="L2402" s="107"/>
      <c r="M2402" s="107"/>
      <c r="N2402" s="107"/>
      <c r="O2402" s="107"/>
      <c r="P2402" s="107"/>
      <c r="Q2402" s="107"/>
      <c r="R2402" s="107"/>
    </row>
    <row r="2403" spans="1:18" ht="12.75">
      <c r="A2403" s="107"/>
      <c r="B2403" s="107"/>
      <c r="C2403" s="107"/>
      <c r="D2403" s="107"/>
      <c r="E2403" s="107"/>
      <c r="F2403" s="107"/>
      <c r="G2403" s="107"/>
      <c r="H2403" s="107"/>
      <c r="I2403" s="107"/>
      <c r="J2403" s="107"/>
      <c r="K2403" s="107"/>
      <c r="L2403" s="107"/>
      <c r="M2403" s="107"/>
      <c r="N2403" s="107"/>
      <c r="O2403" s="107"/>
      <c r="P2403" s="107"/>
      <c r="Q2403" s="107"/>
      <c r="R2403" s="107"/>
    </row>
    <row r="2404" spans="1:18" ht="12.75">
      <c r="A2404" s="107"/>
      <c r="B2404" s="107"/>
      <c r="C2404" s="107"/>
      <c r="D2404" s="107"/>
      <c r="E2404" s="107"/>
      <c r="F2404" s="107"/>
      <c r="G2404" s="107"/>
      <c r="H2404" s="107"/>
      <c r="I2404" s="107"/>
      <c r="J2404" s="107"/>
      <c r="K2404" s="107"/>
      <c r="L2404" s="107"/>
      <c r="M2404" s="107"/>
      <c r="N2404" s="107"/>
      <c r="O2404" s="107"/>
      <c r="P2404" s="107"/>
      <c r="Q2404" s="107"/>
      <c r="R2404" s="107"/>
    </row>
    <row r="2405" spans="1:18" ht="12.75">
      <c r="A2405" s="107"/>
      <c r="B2405" s="107"/>
      <c r="C2405" s="107"/>
      <c r="D2405" s="107"/>
      <c r="E2405" s="107"/>
      <c r="F2405" s="107"/>
      <c r="G2405" s="107"/>
      <c r="H2405" s="107"/>
      <c r="I2405" s="107"/>
      <c r="J2405" s="107"/>
      <c r="K2405" s="107"/>
      <c r="L2405" s="107"/>
      <c r="M2405" s="107"/>
      <c r="N2405" s="107"/>
      <c r="O2405" s="107"/>
      <c r="P2405" s="107"/>
      <c r="Q2405" s="107"/>
      <c r="R2405" s="107"/>
    </row>
    <row r="2406" spans="1:18" ht="12.75">
      <c r="A2406" s="107"/>
      <c r="B2406" s="107"/>
      <c r="C2406" s="107"/>
      <c r="D2406" s="107"/>
      <c r="E2406" s="107"/>
      <c r="F2406" s="107"/>
      <c r="G2406" s="107"/>
      <c r="H2406" s="107"/>
      <c r="I2406" s="107"/>
      <c r="J2406" s="107"/>
      <c r="K2406" s="107"/>
      <c r="L2406" s="107"/>
      <c r="M2406" s="107"/>
      <c r="N2406" s="107"/>
      <c r="O2406" s="107"/>
      <c r="P2406" s="107"/>
      <c r="Q2406" s="107"/>
      <c r="R2406" s="107"/>
    </row>
    <row r="2407" spans="1:18" ht="12.75">
      <c r="A2407" s="107"/>
      <c r="B2407" s="107"/>
      <c r="C2407" s="107"/>
      <c r="D2407" s="107"/>
      <c r="E2407" s="107"/>
      <c r="F2407" s="107"/>
      <c r="G2407" s="107"/>
      <c r="H2407" s="107"/>
      <c r="I2407" s="107"/>
      <c r="J2407" s="107"/>
      <c r="K2407" s="107"/>
      <c r="L2407" s="107"/>
      <c r="M2407" s="107"/>
      <c r="N2407" s="107"/>
      <c r="O2407" s="107"/>
      <c r="P2407" s="107"/>
      <c r="Q2407" s="107"/>
      <c r="R2407" s="107"/>
    </row>
    <row r="2408" spans="1:18" ht="12.75">
      <c r="A2408" s="107"/>
      <c r="B2408" s="107"/>
      <c r="C2408" s="107"/>
      <c r="D2408" s="107"/>
      <c r="E2408" s="107"/>
      <c r="F2408" s="107"/>
      <c r="G2408" s="107"/>
      <c r="H2408" s="107"/>
      <c r="I2408" s="107"/>
      <c r="J2408" s="107"/>
      <c r="K2408" s="107"/>
      <c r="L2408" s="107"/>
      <c r="M2408" s="107"/>
      <c r="N2408" s="107"/>
      <c r="O2408" s="107"/>
      <c r="P2408" s="107"/>
      <c r="Q2408" s="107"/>
      <c r="R2408" s="107"/>
    </row>
    <row r="2409" spans="1:18" ht="12.75">
      <c r="A2409" s="107"/>
      <c r="B2409" s="107"/>
      <c r="C2409" s="107"/>
      <c r="D2409" s="107"/>
      <c r="E2409" s="107"/>
      <c r="F2409" s="107"/>
      <c r="G2409" s="107"/>
      <c r="H2409" s="107"/>
      <c r="I2409" s="107"/>
      <c r="J2409" s="107"/>
      <c r="K2409" s="107"/>
      <c r="L2409" s="107"/>
      <c r="M2409" s="107"/>
      <c r="N2409" s="107"/>
      <c r="O2409" s="107"/>
      <c r="P2409" s="107"/>
      <c r="Q2409" s="107"/>
      <c r="R2409" s="107"/>
    </row>
    <row r="2410" spans="1:18" ht="12.75">
      <c r="A2410" s="107"/>
      <c r="B2410" s="107"/>
      <c r="C2410" s="107"/>
      <c r="D2410" s="107"/>
      <c r="E2410" s="107"/>
      <c r="F2410" s="107"/>
      <c r="G2410" s="107"/>
      <c r="H2410" s="107"/>
      <c r="I2410" s="107"/>
      <c r="J2410" s="107"/>
      <c r="K2410" s="107"/>
      <c r="L2410" s="107"/>
      <c r="M2410" s="107"/>
      <c r="N2410" s="107"/>
      <c r="O2410" s="107"/>
      <c r="P2410" s="107"/>
      <c r="Q2410" s="107"/>
      <c r="R2410" s="107"/>
    </row>
    <row r="2411" spans="1:18" ht="12.75">
      <c r="A2411" s="107"/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107"/>
      <c r="M2411" s="107"/>
      <c r="N2411" s="107"/>
      <c r="O2411" s="107"/>
      <c r="P2411" s="107"/>
      <c r="Q2411" s="107"/>
      <c r="R2411" s="107"/>
    </row>
    <row r="2412" spans="1:18" ht="12.75">
      <c r="A2412" s="107"/>
      <c r="B2412" s="107"/>
      <c r="C2412" s="107"/>
      <c r="D2412" s="107"/>
      <c r="E2412" s="107"/>
      <c r="F2412" s="107"/>
      <c r="G2412" s="107"/>
      <c r="H2412" s="107"/>
      <c r="I2412" s="107"/>
      <c r="J2412" s="107"/>
      <c r="K2412" s="107"/>
      <c r="L2412" s="107"/>
      <c r="M2412" s="107"/>
      <c r="N2412" s="107"/>
      <c r="O2412" s="107"/>
      <c r="P2412" s="107"/>
      <c r="Q2412" s="107"/>
      <c r="R2412" s="107"/>
    </row>
    <row r="2413" spans="1:18" ht="12.75">
      <c r="A2413" s="107"/>
      <c r="B2413" s="107"/>
      <c r="C2413" s="107"/>
      <c r="D2413" s="107"/>
      <c r="E2413" s="107"/>
      <c r="F2413" s="107"/>
      <c r="G2413" s="107"/>
      <c r="H2413" s="107"/>
      <c r="I2413" s="107"/>
      <c r="J2413" s="107"/>
      <c r="K2413" s="107"/>
      <c r="L2413" s="107"/>
      <c r="M2413" s="107"/>
      <c r="N2413" s="107"/>
      <c r="O2413" s="107"/>
      <c r="P2413" s="107"/>
      <c r="Q2413" s="107"/>
      <c r="R2413" s="107"/>
    </row>
    <row r="2414" spans="1:18" ht="12.75">
      <c r="A2414" s="107"/>
      <c r="B2414" s="107"/>
      <c r="C2414" s="107"/>
      <c r="D2414" s="107"/>
      <c r="E2414" s="107"/>
      <c r="F2414" s="107"/>
      <c r="G2414" s="107"/>
      <c r="H2414" s="107"/>
      <c r="I2414" s="107"/>
      <c r="J2414" s="107"/>
      <c r="K2414" s="107"/>
      <c r="L2414" s="107"/>
      <c r="M2414" s="107"/>
      <c r="N2414" s="107"/>
      <c r="O2414" s="107"/>
      <c r="P2414" s="107"/>
      <c r="Q2414" s="107"/>
      <c r="R2414" s="107"/>
    </row>
    <row r="2415" spans="1:18" ht="12.75">
      <c r="A2415" s="107"/>
      <c r="B2415" s="107"/>
      <c r="C2415" s="107"/>
      <c r="D2415" s="107"/>
      <c r="E2415" s="107"/>
      <c r="F2415" s="107"/>
      <c r="G2415" s="107"/>
      <c r="H2415" s="107"/>
      <c r="I2415" s="107"/>
      <c r="J2415" s="107"/>
      <c r="K2415" s="107"/>
      <c r="L2415" s="107"/>
      <c r="M2415" s="107"/>
      <c r="N2415" s="107"/>
      <c r="O2415" s="107"/>
      <c r="P2415" s="107"/>
      <c r="Q2415" s="107"/>
      <c r="R2415" s="107"/>
    </row>
    <row r="2416" spans="1:18" ht="12.75">
      <c r="A2416" s="107"/>
      <c r="B2416" s="107"/>
      <c r="C2416" s="107"/>
      <c r="D2416" s="107"/>
      <c r="E2416" s="107"/>
      <c r="F2416" s="107"/>
      <c r="G2416" s="107"/>
      <c r="H2416" s="107"/>
      <c r="I2416" s="107"/>
      <c r="J2416" s="107"/>
      <c r="K2416" s="107"/>
      <c r="L2416" s="107"/>
      <c r="M2416" s="107"/>
      <c r="N2416" s="107"/>
      <c r="O2416" s="107"/>
      <c r="P2416" s="107"/>
      <c r="Q2416" s="107"/>
      <c r="R2416" s="107"/>
    </row>
    <row r="2417" spans="1:18" ht="12.75">
      <c r="A2417" s="107"/>
      <c r="B2417" s="107"/>
      <c r="C2417" s="107"/>
      <c r="D2417" s="107"/>
      <c r="E2417" s="107"/>
      <c r="F2417" s="107"/>
      <c r="G2417" s="107"/>
      <c r="H2417" s="107"/>
      <c r="I2417" s="107"/>
      <c r="J2417" s="107"/>
      <c r="K2417" s="107"/>
      <c r="L2417" s="107"/>
      <c r="M2417" s="107"/>
      <c r="N2417" s="107"/>
      <c r="O2417" s="107"/>
      <c r="P2417" s="107"/>
      <c r="Q2417" s="107"/>
      <c r="R2417" s="107"/>
    </row>
    <row r="2418" spans="1:18" ht="12.75">
      <c r="A2418" s="107"/>
      <c r="B2418" s="107"/>
      <c r="C2418" s="107"/>
      <c r="D2418" s="107"/>
      <c r="E2418" s="107"/>
      <c r="F2418" s="107"/>
      <c r="G2418" s="107"/>
      <c r="H2418" s="107"/>
      <c r="I2418" s="107"/>
      <c r="J2418" s="107"/>
      <c r="K2418" s="107"/>
      <c r="L2418" s="107"/>
      <c r="M2418" s="107"/>
      <c r="N2418" s="107"/>
      <c r="O2418" s="107"/>
      <c r="P2418" s="107"/>
      <c r="Q2418" s="107"/>
      <c r="R2418" s="107"/>
    </row>
    <row r="2419" spans="1:18" ht="12.75">
      <c r="A2419" s="107"/>
      <c r="B2419" s="107"/>
      <c r="C2419" s="107"/>
      <c r="D2419" s="107"/>
      <c r="E2419" s="107"/>
      <c r="F2419" s="107"/>
      <c r="G2419" s="107"/>
      <c r="H2419" s="107"/>
      <c r="I2419" s="107"/>
      <c r="J2419" s="107"/>
      <c r="K2419" s="107"/>
      <c r="L2419" s="107"/>
      <c r="M2419" s="107"/>
      <c r="N2419" s="107"/>
      <c r="O2419" s="107"/>
      <c r="P2419" s="107"/>
      <c r="Q2419" s="107"/>
      <c r="R2419" s="107"/>
    </row>
    <row r="2420" spans="1:18" ht="12.75">
      <c r="A2420" s="107"/>
      <c r="B2420" s="107"/>
      <c r="C2420" s="107"/>
      <c r="D2420" s="107"/>
      <c r="E2420" s="107"/>
      <c r="F2420" s="107"/>
      <c r="G2420" s="107"/>
      <c r="H2420" s="107"/>
      <c r="I2420" s="107"/>
      <c r="J2420" s="107"/>
      <c r="K2420" s="107"/>
      <c r="L2420" s="107"/>
      <c r="M2420" s="107"/>
      <c r="N2420" s="107"/>
      <c r="O2420" s="107"/>
      <c r="P2420" s="107"/>
      <c r="Q2420" s="107"/>
      <c r="R2420" s="107"/>
    </row>
    <row r="2421" spans="1:18" ht="12.75">
      <c r="A2421" s="107"/>
      <c r="B2421" s="107"/>
      <c r="C2421" s="107"/>
      <c r="D2421" s="107"/>
      <c r="E2421" s="107"/>
      <c r="F2421" s="107"/>
      <c r="G2421" s="107"/>
      <c r="H2421" s="107"/>
      <c r="I2421" s="107"/>
      <c r="J2421" s="107"/>
      <c r="K2421" s="107"/>
      <c r="L2421" s="107"/>
      <c r="M2421" s="107"/>
      <c r="N2421" s="107"/>
      <c r="O2421" s="107"/>
      <c r="P2421" s="107"/>
      <c r="Q2421" s="107"/>
      <c r="R2421" s="107"/>
    </row>
    <row r="2422" spans="1:18" ht="12.75">
      <c r="A2422" s="107"/>
      <c r="B2422" s="107"/>
      <c r="C2422" s="107"/>
      <c r="D2422" s="107"/>
      <c r="E2422" s="107"/>
      <c r="F2422" s="107"/>
      <c r="G2422" s="107"/>
      <c r="H2422" s="107"/>
      <c r="I2422" s="107"/>
      <c r="J2422" s="107"/>
      <c r="K2422" s="107"/>
      <c r="L2422" s="107"/>
      <c r="M2422" s="107"/>
      <c r="N2422" s="107"/>
      <c r="O2422" s="107"/>
      <c r="P2422" s="107"/>
      <c r="Q2422" s="107"/>
      <c r="R2422" s="107"/>
    </row>
    <row r="2423" spans="1:18" ht="12.75">
      <c r="A2423" s="107"/>
      <c r="B2423" s="107"/>
      <c r="C2423" s="107"/>
      <c r="D2423" s="107"/>
      <c r="E2423" s="107"/>
      <c r="F2423" s="107"/>
      <c r="G2423" s="107"/>
      <c r="H2423" s="107"/>
      <c r="I2423" s="107"/>
      <c r="J2423" s="107"/>
      <c r="K2423" s="107"/>
      <c r="L2423" s="107"/>
      <c r="M2423" s="107"/>
      <c r="N2423" s="107"/>
      <c r="O2423" s="107"/>
      <c r="P2423" s="107"/>
      <c r="Q2423" s="107"/>
      <c r="R2423" s="107"/>
    </row>
    <row r="2424" spans="1:18" ht="12.75">
      <c r="A2424" s="107"/>
      <c r="B2424" s="107"/>
      <c r="C2424" s="107"/>
      <c r="D2424" s="107"/>
      <c r="E2424" s="107"/>
      <c r="F2424" s="107"/>
      <c r="G2424" s="107"/>
      <c r="H2424" s="107"/>
      <c r="I2424" s="107"/>
      <c r="J2424" s="107"/>
      <c r="K2424" s="107"/>
      <c r="L2424" s="107"/>
      <c r="M2424" s="107"/>
      <c r="N2424" s="107"/>
      <c r="O2424" s="107"/>
      <c r="P2424" s="107"/>
      <c r="Q2424" s="107"/>
      <c r="R2424" s="107"/>
    </row>
    <row r="2425" spans="1:18" ht="12.75">
      <c r="A2425" s="107"/>
      <c r="B2425" s="107"/>
      <c r="C2425" s="107"/>
      <c r="D2425" s="107"/>
      <c r="E2425" s="107"/>
      <c r="F2425" s="107"/>
      <c r="G2425" s="107"/>
      <c r="H2425" s="107"/>
      <c r="I2425" s="107"/>
      <c r="J2425" s="107"/>
      <c r="K2425" s="107"/>
      <c r="L2425" s="107"/>
      <c r="M2425" s="107"/>
      <c r="N2425" s="107"/>
      <c r="O2425" s="107"/>
      <c r="P2425" s="107"/>
      <c r="Q2425" s="107"/>
      <c r="R2425" s="107"/>
    </row>
    <row r="2426" spans="1:18" ht="12.75">
      <c r="A2426" s="107"/>
      <c r="B2426" s="107"/>
      <c r="C2426" s="107"/>
      <c r="D2426" s="107"/>
      <c r="E2426" s="107"/>
      <c r="F2426" s="107"/>
      <c r="G2426" s="107"/>
      <c r="H2426" s="107"/>
      <c r="I2426" s="107"/>
      <c r="J2426" s="107"/>
      <c r="K2426" s="107"/>
      <c r="L2426" s="107"/>
      <c r="M2426" s="107"/>
      <c r="N2426" s="107"/>
      <c r="O2426" s="107"/>
      <c r="P2426" s="107"/>
      <c r="Q2426" s="107"/>
      <c r="R2426" s="107"/>
    </row>
    <row r="2427" spans="1:18" ht="12.75">
      <c r="A2427" s="107"/>
      <c r="B2427" s="107"/>
      <c r="C2427" s="107"/>
      <c r="D2427" s="107"/>
      <c r="E2427" s="107"/>
      <c r="F2427" s="107"/>
      <c r="G2427" s="107"/>
      <c r="H2427" s="107"/>
      <c r="I2427" s="107"/>
      <c r="J2427" s="107"/>
      <c r="K2427" s="107"/>
      <c r="L2427" s="107"/>
      <c r="M2427" s="107"/>
      <c r="N2427" s="107"/>
      <c r="O2427" s="107"/>
      <c r="P2427" s="107"/>
      <c r="Q2427" s="107"/>
      <c r="R2427" s="107"/>
    </row>
    <row r="2428" spans="1:18" ht="12.75">
      <c r="A2428" s="107"/>
      <c r="B2428" s="107"/>
      <c r="C2428" s="107"/>
      <c r="D2428" s="107"/>
      <c r="E2428" s="107"/>
      <c r="F2428" s="107"/>
      <c r="G2428" s="107"/>
      <c r="H2428" s="107"/>
      <c r="I2428" s="107"/>
      <c r="J2428" s="107"/>
      <c r="K2428" s="107"/>
      <c r="L2428" s="107"/>
      <c r="M2428" s="107"/>
      <c r="N2428" s="107"/>
      <c r="O2428" s="107"/>
      <c r="P2428" s="107"/>
      <c r="Q2428" s="107"/>
      <c r="R2428" s="107"/>
    </row>
    <row r="2429" spans="1:18" ht="12.75">
      <c r="A2429" s="107"/>
      <c r="B2429" s="107"/>
      <c r="C2429" s="107"/>
      <c r="D2429" s="107"/>
      <c r="E2429" s="107"/>
      <c r="F2429" s="107"/>
      <c r="G2429" s="107"/>
      <c r="H2429" s="107"/>
      <c r="I2429" s="107"/>
      <c r="J2429" s="107"/>
      <c r="K2429" s="107"/>
      <c r="L2429" s="107"/>
      <c r="M2429" s="107"/>
      <c r="N2429" s="107"/>
      <c r="O2429" s="107"/>
      <c r="P2429" s="107"/>
      <c r="Q2429" s="107"/>
      <c r="R2429" s="107"/>
    </row>
    <row r="2430" spans="1:18" ht="12.75">
      <c r="A2430" s="107"/>
      <c r="B2430" s="107"/>
      <c r="C2430" s="107"/>
      <c r="D2430" s="107"/>
      <c r="E2430" s="107"/>
      <c r="F2430" s="107"/>
      <c r="G2430" s="107"/>
      <c r="H2430" s="107"/>
      <c r="I2430" s="107"/>
      <c r="J2430" s="107"/>
      <c r="K2430" s="107"/>
      <c r="L2430" s="107"/>
      <c r="M2430" s="107"/>
      <c r="N2430" s="107"/>
      <c r="O2430" s="107"/>
      <c r="P2430" s="107"/>
      <c r="Q2430" s="107"/>
      <c r="R2430" s="107"/>
    </row>
    <row r="2431" spans="1:18" ht="12.75">
      <c r="A2431" s="107"/>
      <c r="B2431" s="107"/>
      <c r="C2431" s="107"/>
      <c r="D2431" s="107"/>
      <c r="E2431" s="107"/>
      <c r="F2431" s="107"/>
      <c r="G2431" s="107"/>
      <c r="H2431" s="107"/>
      <c r="I2431" s="107"/>
      <c r="J2431" s="107"/>
      <c r="K2431" s="107"/>
      <c r="L2431" s="107"/>
      <c r="M2431" s="107"/>
      <c r="N2431" s="107"/>
      <c r="O2431" s="107"/>
      <c r="P2431" s="107"/>
      <c r="Q2431" s="107"/>
      <c r="R2431" s="107"/>
    </row>
    <row r="2432" spans="1:18" ht="12.75">
      <c r="A2432" s="107"/>
      <c r="B2432" s="107"/>
      <c r="C2432" s="107"/>
      <c r="D2432" s="107"/>
      <c r="E2432" s="107"/>
      <c r="F2432" s="107"/>
      <c r="G2432" s="107"/>
      <c r="H2432" s="107"/>
      <c r="I2432" s="107"/>
      <c r="J2432" s="107"/>
      <c r="K2432" s="107"/>
      <c r="L2432" s="107"/>
      <c r="M2432" s="107"/>
      <c r="N2432" s="107"/>
      <c r="O2432" s="107"/>
      <c r="P2432" s="107"/>
      <c r="Q2432" s="107"/>
      <c r="R2432" s="107"/>
    </row>
    <row r="2433" spans="1:18" ht="12.75">
      <c r="A2433" s="107"/>
      <c r="B2433" s="107"/>
      <c r="C2433" s="107"/>
      <c r="D2433" s="107"/>
      <c r="E2433" s="107"/>
      <c r="F2433" s="107"/>
      <c r="G2433" s="107"/>
      <c r="H2433" s="107"/>
      <c r="I2433" s="107"/>
      <c r="J2433" s="107"/>
      <c r="K2433" s="107"/>
      <c r="L2433" s="107"/>
      <c r="M2433" s="107"/>
      <c r="N2433" s="107"/>
      <c r="O2433" s="107"/>
      <c r="P2433" s="107"/>
      <c r="Q2433" s="107"/>
      <c r="R2433" s="107"/>
    </row>
    <row r="2434" spans="1:18" ht="12.75">
      <c r="A2434" s="107"/>
      <c r="B2434" s="107"/>
      <c r="C2434" s="107"/>
      <c r="D2434" s="107"/>
      <c r="E2434" s="107"/>
      <c r="F2434" s="107"/>
      <c r="G2434" s="107"/>
      <c r="H2434" s="107"/>
      <c r="I2434" s="107"/>
      <c r="J2434" s="107"/>
      <c r="K2434" s="107"/>
      <c r="L2434" s="107"/>
      <c r="M2434" s="107"/>
      <c r="N2434" s="107"/>
      <c r="O2434" s="107"/>
      <c r="P2434" s="107"/>
      <c r="Q2434" s="107"/>
      <c r="R2434" s="107"/>
    </row>
    <row r="2435" spans="1:18" ht="12.75">
      <c r="A2435" s="107"/>
      <c r="B2435" s="107"/>
      <c r="C2435" s="107"/>
      <c r="D2435" s="107"/>
      <c r="E2435" s="107"/>
      <c r="F2435" s="107"/>
      <c r="G2435" s="107"/>
      <c r="H2435" s="107"/>
      <c r="I2435" s="107"/>
      <c r="J2435" s="107"/>
      <c r="K2435" s="107"/>
      <c r="L2435" s="107"/>
      <c r="M2435" s="107"/>
      <c r="N2435" s="107"/>
      <c r="O2435" s="107"/>
      <c r="P2435" s="107"/>
      <c r="Q2435" s="107"/>
      <c r="R2435" s="107"/>
    </row>
    <row r="2436" spans="1:18" ht="12.75">
      <c r="A2436" s="107"/>
      <c r="B2436" s="107"/>
      <c r="C2436" s="107"/>
      <c r="D2436" s="107"/>
      <c r="E2436" s="107"/>
      <c r="F2436" s="107"/>
      <c r="G2436" s="107"/>
      <c r="H2436" s="107"/>
      <c r="I2436" s="107"/>
      <c r="J2436" s="107"/>
      <c r="K2436" s="107"/>
      <c r="L2436" s="107"/>
      <c r="M2436" s="107"/>
      <c r="N2436" s="107"/>
      <c r="O2436" s="107"/>
      <c r="P2436" s="107"/>
      <c r="Q2436" s="107"/>
      <c r="R2436" s="107"/>
    </row>
    <row r="2437" spans="1:18" ht="12.75">
      <c r="A2437" s="107"/>
      <c r="B2437" s="107"/>
      <c r="C2437" s="107"/>
      <c r="D2437" s="107"/>
      <c r="E2437" s="107"/>
      <c r="F2437" s="107"/>
      <c r="G2437" s="107"/>
      <c r="H2437" s="107"/>
      <c r="I2437" s="107"/>
      <c r="J2437" s="107"/>
      <c r="K2437" s="107"/>
      <c r="L2437" s="107"/>
      <c r="M2437" s="107"/>
      <c r="N2437" s="107"/>
      <c r="O2437" s="107"/>
      <c r="P2437" s="107"/>
      <c r="Q2437" s="107"/>
      <c r="R2437" s="107"/>
    </row>
    <row r="2438" spans="1:18" ht="12.75">
      <c r="A2438" s="107"/>
      <c r="B2438" s="107"/>
      <c r="C2438" s="107"/>
      <c r="D2438" s="107"/>
      <c r="E2438" s="107"/>
      <c r="F2438" s="107"/>
      <c r="G2438" s="107"/>
      <c r="H2438" s="107"/>
      <c r="I2438" s="107"/>
      <c r="J2438" s="107"/>
      <c r="K2438" s="107"/>
      <c r="L2438" s="107"/>
      <c r="M2438" s="107"/>
      <c r="N2438" s="107"/>
      <c r="O2438" s="107"/>
      <c r="P2438" s="107"/>
      <c r="Q2438" s="107"/>
      <c r="R2438" s="107"/>
    </row>
    <row r="2439" spans="1:18" ht="12.75">
      <c r="A2439" s="107"/>
      <c r="B2439" s="107"/>
      <c r="C2439" s="107"/>
      <c r="D2439" s="107"/>
      <c r="E2439" s="107"/>
      <c r="F2439" s="107"/>
      <c r="G2439" s="107"/>
      <c r="H2439" s="107"/>
      <c r="I2439" s="107"/>
      <c r="J2439" s="107"/>
      <c r="K2439" s="107"/>
      <c r="L2439" s="107"/>
      <c r="M2439" s="107"/>
      <c r="N2439" s="107"/>
      <c r="O2439" s="107"/>
      <c r="P2439" s="107"/>
      <c r="Q2439" s="107"/>
      <c r="R2439" s="107"/>
    </row>
    <row r="2440" spans="1:18" ht="12.75">
      <c r="A2440" s="107"/>
      <c r="B2440" s="107"/>
      <c r="C2440" s="107"/>
      <c r="D2440" s="107"/>
      <c r="E2440" s="107"/>
      <c r="F2440" s="107"/>
      <c r="G2440" s="107"/>
      <c r="H2440" s="107"/>
      <c r="I2440" s="107"/>
      <c r="J2440" s="107"/>
      <c r="K2440" s="107"/>
      <c r="L2440" s="107"/>
      <c r="M2440" s="107"/>
      <c r="N2440" s="107"/>
      <c r="O2440" s="107"/>
      <c r="P2440" s="107"/>
      <c r="Q2440" s="107"/>
      <c r="R2440" s="107"/>
    </row>
    <row r="2441" spans="1:18" ht="12.75">
      <c r="A2441" s="107"/>
      <c r="B2441" s="107"/>
      <c r="C2441" s="107"/>
      <c r="D2441" s="107"/>
      <c r="E2441" s="107"/>
      <c r="F2441" s="107"/>
      <c r="G2441" s="107"/>
      <c r="H2441" s="107"/>
      <c r="I2441" s="107"/>
      <c r="J2441" s="107"/>
      <c r="K2441" s="107"/>
      <c r="L2441" s="107"/>
      <c r="M2441" s="107"/>
      <c r="N2441" s="107"/>
      <c r="O2441" s="107"/>
      <c r="P2441" s="107"/>
      <c r="Q2441" s="107"/>
      <c r="R2441" s="107"/>
    </row>
    <row r="2442" spans="1:18" ht="12.75">
      <c r="A2442" s="107"/>
      <c r="B2442" s="107"/>
      <c r="C2442" s="107"/>
      <c r="D2442" s="107"/>
      <c r="E2442" s="107"/>
      <c r="F2442" s="107"/>
      <c r="G2442" s="107"/>
      <c r="H2442" s="107"/>
      <c r="I2442" s="107"/>
      <c r="J2442" s="107"/>
      <c r="K2442" s="107"/>
      <c r="L2442" s="107"/>
      <c r="M2442" s="107"/>
      <c r="N2442" s="107"/>
      <c r="O2442" s="107"/>
      <c r="P2442" s="107"/>
      <c r="Q2442" s="107"/>
      <c r="R2442" s="107"/>
    </row>
    <row r="2443" spans="1:18" ht="12.75">
      <c r="A2443" s="107"/>
      <c r="B2443" s="107"/>
      <c r="C2443" s="107"/>
      <c r="D2443" s="107"/>
      <c r="E2443" s="107"/>
      <c r="F2443" s="107"/>
      <c r="G2443" s="107"/>
      <c r="H2443" s="107"/>
      <c r="I2443" s="107"/>
      <c r="J2443" s="107"/>
      <c r="K2443" s="107"/>
      <c r="L2443" s="107"/>
      <c r="M2443" s="107"/>
      <c r="N2443" s="107"/>
      <c r="O2443" s="107"/>
      <c r="P2443" s="107"/>
      <c r="Q2443" s="107"/>
      <c r="R2443" s="107"/>
    </row>
    <row r="2444" spans="1:18" ht="12.75">
      <c r="A2444" s="107"/>
      <c r="B2444" s="107"/>
      <c r="C2444" s="107"/>
      <c r="D2444" s="107"/>
      <c r="E2444" s="107"/>
      <c r="F2444" s="107"/>
      <c r="G2444" s="107"/>
      <c r="H2444" s="107"/>
      <c r="I2444" s="107"/>
      <c r="J2444" s="107"/>
      <c r="K2444" s="107"/>
      <c r="L2444" s="107"/>
      <c r="M2444" s="107"/>
      <c r="N2444" s="107"/>
      <c r="O2444" s="107"/>
      <c r="P2444" s="107"/>
      <c r="Q2444" s="107"/>
      <c r="R2444" s="107"/>
    </row>
    <row r="2445" spans="1:18" ht="12.75">
      <c r="A2445" s="107"/>
      <c r="B2445" s="107"/>
      <c r="C2445" s="107"/>
      <c r="D2445" s="107"/>
      <c r="E2445" s="107"/>
      <c r="F2445" s="107"/>
      <c r="G2445" s="107"/>
      <c r="H2445" s="107"/>
      <c r="I2445" s="107"/>
      <c r="J2445" s="107"/>
      <c r="K2445" s="107"/>
      <c r="L2445" s="107"/>
      <c r="M2445" s="107"/>
      <c r="N2445" s="107"/>
      <c r="O2445" s="107"/>
      <c r="P2445" s="107"/>
      <c r="Q2445" s="107"/>
      <c r="R2445" s="107"/>
    </row>
    <row r="2446" spans="1:18" ht="12.75">
      <c r="A2446" s="107"/>
      <c r="B2446" s="107"/>
      <c r="C2446" s="107"/>
      <c r="D2446" s="107"/>
      <c r="E2446" s="107"/>
      <c r="F2446" s="107"/>
      <c r="G2446" s="107"/>
      <c r="H2446" s="107"/>
      <c r="I2446" s="107"/>
      <c r="J2446" s="107"/>
      <c r="K2446" s="107"/>
      <c r="L2446" s="107"/>
      <c r="M2446" s="107"/>
      <c r="N2446" s="107"/>
      <c r="O2446" s="107"/>
      <c r="P2446" s="107"/>
      <c r="Q2446" s="107"/>
      <c r="R2446" s="107"/>
    </row>
    <row r="2447" spans="1:18" ht="12.75">
      <c r="A2447" s="107"/>
      <c r="B2447" s="107"/>
      <c r="C2447" s="107"/>
      <c r="D2447" s="107"/>
      <c r="E2447" s="107"/>
      <c r="F2447" s="107"/>
      <c r="G2447" s="107"/>
      <c r="H2447" s="107"/>
      <c r="I2447" s="107"/>
      <c r="J2447" s="107"/>
      <c r="K2447" s="107"/>
      <c r="L2447" s="107"/>
      <c r="M2447" s="107"/>
      <c r="N2447" s="107"/>
      <c r="O2447" s="107"/>
      <c r="P2447" s="107"/>
      <c r="Q2447" s="107"/>
      <c r="R2447" s="107"/>
    </row>
    <row r="2448" spans="1:18" ht="12.75">
      <c r="A2448" s="107"/>
      <c r="B2448" s="107"/>
      <c r="C2448" s="107"/>
      <c r="D2448" s="107"/>
      <c r="E2448" s="107"/>
      <c r="F2448" s="107"/>
      <c r="G2448" s="107"/>
      <c r="H2448" s="107"/>
      <c r="I2448" s="107"/>
      <c r="J2448" s="107"/>
      <c r="K2448" s="107"/>
      <c r="L2448" s="107"/>
      <c r="M2448" s="107"/>
      <c r="N2448" s="107"/>
      <c r="O2448" s="107"/>
      <c r="P2448" s="107"/>
      <c r="Q2448" s="107"/>
      <c r="R2448" s="107"/>
    </row>
    <row r="2449" spans="1:18" ht="12.75">
      <c r="A2449" s="107"/>
      <c r="B2449" s="107"/>
      <c r="C2449" s="107"/>
      <c r="D2449" s="107"/>
      <c r="E2449" s="107"/>
      <c r="F2449" s="107"/>
      <c r="G2449" s="107"/>
      <c r="H2449" s="107"/>
      <c r="I2449" s="107"/>
      <c r="J2449" s="107"/>
      <c r="K2449" s="107"/>
      <c r="L2449" s="107"/>
      <c r="M2449" s="107"/>
      <c r="N2449" s="107"/>
      <c r="O2449" s="107"/>
      <c r="P2449" s="107"/>
      <c r="Q2449" s="107"/>
      <c r="R2449" s="107"/>
    </row>
    <row r="2450" spans="1:18" ht="12.75">
      <c r="A2450" s="107"/>
      <c r="B2450" s="107"/>
      <c r="C2450" s="107"/>
      <c r="D2450" s="107"/>
      <c r="E2450" s="107"/>
      <c r="F2450" s="107"/>
      <c r="G2450" s="107"/>
      <c r="H2450" s="107"/>
      <c r="I2450" s="107"/>
      <c r="J2450" s="107"/>
      <c r="K2450" s="107"/>
      <c r="L2450" s="107"/>
      <c r="M2450" s="107"/>
      <c r="N2450" s="107"/>
      <c r="O2450" s="107"/>
      <c r="P2450" s="107"/>
      <c r="Q2450" s="107"/>
      <c r="R2450" s="107"/>
    </row>
    <row r="2451" spans="1:18" ht="12.75">
      <c r="A2451" s="107"/>
      <c r="B2451" s="107"/>
      <c r="C2451" s="107"/>
      <c r="D2451" s="107"/>
      <c r="E2451" s="107"/>
      <c r="F2451" s="107"/>
      <c r="G2451" s="107"/>
      <c r="H2451" s="107"/>
      <c r="I2451" s="107"/>
      <c r="J2451" s="107"/>
      <c r="K2451" s="107"/>
      <c r="L2451" s="107"/>
      <c r="M2451" s="107"/>
      <c r="N2451" s="107"/>
      <c r="O2451" s="107"/>
      <c r="P2451" s="107"/>
      <c r="Q2451" s="107"/>
      <c r="R2451" s="107"/>
    </row>
    <row r="2452" spans="1:18" ht="12.75">
      <c r="A2452" s="107"/>
      <c r="B2452" s="107"/>
      <c r="C2452" s="107"/>
      <c r="D2452" s="107"/>
      <c r="E2452" s="107"/>
      <c r="F2452" s="107"/>
      <c r="G2452" s="107"/>
      <c r="H2452" s="107"/>
      <c r="I2452" s="107"/>
      <c r="J2452" s="107"/>
      <c r="K2452" s="107"/>
      <c r="L2452" s="107"/>
      <c r="M2452" s="107"/>
      <c r="N2452" s="107"/>
      <c r="O2452" s="107"/>
      <c r="P2452" s="107"/>
      <c r="Q2452" s="107"/>
      <c r="R2452" s="107"/>
    </row>
    <row r="2453" spans="1:18" ht="12.75">
      <c r="A2453" s="107"/>
      <c r="B2453" s="107"/>
      <c r="C2453" s="107"/>
      <c r="D2453" s="107"/>
      <c r="E2453" s="107"/>
      <c r="F2453" s="107"/>
      <c r="G2453" s="107"/>
      <c r="H2453" s="107"/>
      <c r="I2453" s="107"/>
      <c r="J2453" s="107"/>
      <c r="K2453" s="107"/>
      <c r="L2453" s="107"/>
      <c r="M2453" s="107"/>
      <c r="N2453" s="107"/>
      <c r="O2453" s="107"/>
      <c r="P2453" s="107"/>
      <c r="Q2453" s="107"/>
      <c r="R2453" s="107"/>
    </row>
    <row r="2454" spans="1:18" ht="12.75">
      <c r="A2454" s="107"/>
      <c r="B2454" s="107"/>
      <c r="C2454" s="107"/>
      <c r="D2454" s="107"/>
      <c r="E2454" s="107"/>
      <c r="F2454" s="107"/>
      <c r="G2454" s="107"/>
      <c r="H2454" s="107"/>
      <c r="I2454" s="107"/>
      <c r="J2454" s="107"/>
      <c r="K2454" s="107"/>
      <c r="L2454" s="107"/>
      <c r="M2454" s="107"/>
      <c r="N2454" s="107"/>
      <c r="O2454" s="107"/>
      <c r="P2454" s="107"/>
      <c r="Q2454" s="107"/>
      <c r="R2454" s="107"/>
    </row>
    <row r="2455" spans="1:18" ht="12.75">
      <c r="A2455" s="107"/>
      <c r="B2455" s="107"/>
      <c r="C2455" s="107"/>
      <c r="D2455" s="107"/>
      <c r="E2455" s="107"/>
      <c r="F2455" s="107"/>
      <c r="G2455" s="107"/>
      <c r="H2455" s="107"/>
      <c r="I2455" s="107"/>
      <c r="J2455" s="107"/>
      <c r="K2455" s="107"/>
      <c r="L2455" s="107"/>
      <c r="M2455" s="107"/>
      <c r="N2455" s="107"/>
      <c r="O2455" s="107"/>
      <c r="P2455" s="107"/>
      <c r="Q2455" s="107"/>
      <c r="R2455" s="107"/>
    </row>
    <row r="2456" spans="1:18" ht="12.75">
      <c r="A2456" s="107"/>
      <c r="B2456" s="107"/>
      <c r="C2456" s="107"/>
      <c r="D2456" s="107"/>
      <c r="E2456" s="107"/>
      <c r="F2456" s="107"/>
      <c r="G2456" s="107"/>
      <c r="H2456" s="107"/>
      <c r="I2456" s="107"/>
      <c r="J2456" s="107"/>
      <c r="K2456" s="107"/>
      <c r="L2456" s="107"/>
      <c r="M2456" s="107"/>
      <c r="N2456" s="107"/>
      <c r="O2456" s="107"/>
      <c r="P2456" s="107"/>
      <c r="Q2456" s="107"/>
      <c r="R2456" s="107"/>
    </row>
    <row r="2457" spans="1:18" ht="12.75">
      <c r="A2457" s="107"/>
      <c r="B2457" s="107"/>
      <c r="C2457" s="107"/>
      <c r="D2457" s="107"/>
      <c r="E2457" s="107"/>
      <c r="F2457" s="107"/>
      <c r="G2457" s="107"/>
      <c r="H2457" s="107"/>
      <c r="I2457" s="107"/>
      <c r="J2457" s="107"/>
      <c r="K2457" s="107"/>
      <c r="L2457" s="107"/>
      <c r="M2457" s="107"/>
      <c r="N2457" s="107"/>
      <c r="O2457" s="107"/>
      <c r="P2457" s="107"/>
      <c r="Q2457" s="107"/>
      <c r="R2457" s="107"/>
    </row>
    <row r="2458" spans="1:18" ht="12.75">
      <c r="A2458" s="107"/>
      <c r="B2458" s="107"/>
      <c r="C2458" s="107"/>
      <c r="D2458" s="107"/>
      <c r="E2458" s="107"/>
      <c r="F2458" s="107"/>
      <c r="G2458" s="107"/>
      <c r="H2458" s="107"/>
      <c r="I2458" s="107"/>
      <c r="J2458" s="107"/>
      <c r="K2458" s="107"/>
      <c r="L2458" s="107"/>
      <c r="M2458" s="107"/>
      <c r="N2458" s="107"/>
      <c r="O2458" s="107"/>
      <c r="P2458" s="107"/>
      <c r="Q2458" s="107"/>
      <c r="R2458" s="107"/>
    </row>
    <row r="2459" spans="1:18" ht="12.75">
      <c r="A2459" s="107"/>
      <c r="B2459" s="107"/>
      <c r="C2459" s="107"/>
      <c r="D2459" s="107"/>
      <c r="E2459" s="107"/>
      <c r="F2459" s="107"/>
      <c r="G2459" s="107"/>
      <c r="H2459" s="107"/>
      <c r="I2459" s="107"/>
      <c r="J2459" s="107"/>
      <c r="K2459" s="107"/>
      <c r="L2459" s="107"/>
      <c r="M2459" s="107"/>
      <c r="N2459" s="107"/>
      <c r="O2459" s="107"/>
      <c r="P2459" s="107"/>
      <c r="Q2459" s="107"/>
      <c r="R2459" s="107"/>
    </row>
    <row r="2460" spans="1:18" ht="12.75">
      <c r="A2460" s="107"/>
      <c r="B2460" s="107"/>
      <c r="C2460" s="107"/>
      <c r="D2460" s="107"/>
      <c r="E2460" s="107"/>
      <c r="F2460" s="107"/>
      <c r="G2460" s="107"/>
      <c r="H2460" s="107"/>
      <c r="I2460" s="107"/>
      <c r="J2460" s="107"/>
      <c r="K2460" s="107"/>
      <c r="L2460" s="107"/>
      <c r="M2460" s="107"/>
      <c r="N2460" s="107"/>
      <c r="O2460" s="107"/>
      <c r="P2460" s="107"/>
      <c r="Q2460" s="107"/>
      <c r="R2460" s="107"/>
    </row>
    <row r="2461" spans="1:18" ht="12.75">
      <c r="A2461" s="107"/>
      <c r="B2461" s="107"/>
      <c r="C2461" s="107"/>
      <c r="D2461" s="107"/>
      <c r="E2461" s="107"/>
      <c r="F2461" s="107"/>
      <c r="G2461" s="107"/>
      <c r="H2461" s="107"/>
      <c r="I2461" s="107"/>
      <c r="J2461" s="107"/>
      <c r="K2461" s="107"/>
      <c r="L2461" s="107"/>
      <c r="M2461" s="107"/>
      <c r="N2461" s="107"/>
      <c r="O2461" s="107"/>
      <c r="P2461" s="107"/>
      <c r="Q2461" s="107"/>
      <c r="R2461" s="107"/>
    </row>
    <row r="2462" spans="1:18" ht="12.75">
      <c r="A2462" s="107"/>
      <c r="B2462" s="107"/>
      <c r="C2462" s="107"/>
      <c r="D2462" s="107"/>
      <c r="E2462" s="107"/>
      <c r="F2462" s="107"/>
      <c r="G2462" s="107"/>
      <c r="H2462" s="107"/>
      <c r="I2462" s="107"/>
      <c r="J2462" s="107"/>
      <c r="K2462" s="107"/>
      <c r="L2462" s="107"/>
      <c r="M2462" s="107"/>
      <c r="N2462" s="107"/>
      <c r="O2462" s="107"/>
      <c r="P2462" s="107"/>
      <c r="Q2462" s="107"/>
      <c r="R2462" s="107"/>
    </row>
    <row r="2463" spans="1:18" ht="12.75">
      <c r="A2463" s="107"/>
      <c r="B2463" s="107"/>
      <c r="C2463" s="107"/>
      <c r="D2463" s="107"/>
      <c r="E2463" s="107"/>
      <c r="F2463" s="107"/>
      <c r="G2463" s="107"/>
      <c r="H2463" s="107"/>
      <c r="I2463" s="107"/>
      <c r="J2463" s="107"/>
      <c r="K2463" s="107"/>
      <c r="L2463" s="107"/>
      <c r="M2463" s="107"/>
      <c r="N2463" s="107"/>
      <c r="O2463" s="107"/>
      <c r="P2463" s="107"/>
      <c r="Q2463" s="107"/>
      <c r="R2463" s="107"/>
    </row>
    <row r="2464" spans="1:18" ht="12.75">
      <c r="A2464" s="107"/>
      <c r="B2464" s="107"/>
      <c r="C2464" s="107"/>
      <c r="D2464" s="107"/>
      <c r="E2464" s="107"/>
      <c r="F2464" s="107"/>
      <c r="G2464" s="107"/>
      <c r="H2464" s="107"/>
      <c r="I2464" s="107"/>
      <c r="J2464" s="107"/>
      <c r="K2464" s="107"/>
      <c r="L2464" s="107"/>
      <c r="M2464" s="107"/>
      <c r="N2464" s="107"/>
      <c r="O2464" s="107"/>
      <c r="P2464" s="107"/>
      <c r="Q2464" s="107"/>
      <c r="R2464" s="107"/>
    </row>
    <row r="2465" spans="1:18" ht="12.75">
      <c r="A2465" s="107"/>
      <c r="B2465" s="107"/>
      <c r="C2465" s="107"/>
      <c r="D2465" s="107"/>
      <c r="E2465" s="107"/>
      <c r="F2465" s="107"/>
      <c r="G2465" s="107"/>
      <c r="H2465" s="107"/>
      <c r="I2465" s="107"/>
      <c r="J2465" s="107"/>
      <c r="K2465" s="107"/>
      <c r="L2465" s="107"/>
      <c r="M2465" s="107"/>
      <c r="N2465" s="107"/>
      <c r="O2465" s="107"/>
      <c r="P2465" s="107"/>
      <c r="Q2465" s="107"/>
      <c r="R2465" s="107"/>
    </row>
    <row r="2466" spans="1:18" ht="12.75">
      <c r="A2466" s="107"/>
      <c r="B2466" s="107"/>
      <c r="C2466" s="107"/>
      <c r="D2466" s="107"/>
      <c r="E2466" s="107"/>
      <c r="F2466" s="107"/>
      <c r="G2466" s="107"/>
      <c r="H2466" s="107"/>
      <c r="I2466" s="107"/>
      <c r="J2466" s="107"/>
      <c r="K2466" s="107"/>
      <c r="L2466" s="107"/>
      <c r="M2466" s="107"/>
      <c r="N2466" s="107"/>
      <c r="O2466" s="107"/>
      <c r="P2466" s="107"/>
      <c r="Q2466" s="107"/>
      <c r="R2466" s="107"/>
    </row>
    <row r="2467" spans="1:18" ht="12.75">
      <c r="A2467" s="107"/>
      <c r="B2467" s="107"/>
      <c r="C2467" s="107"/>
      <c r="D2467" s="107"/>
      <c r="E2467" s="107"/>
      <c r="F2467" s="107"/>
      <c r="G2467" s="107"/>
      <c r="H2467" s="107"/>
      <c r="I2467" s="107"/>
      <c r="J2467" s="107"/>
      <c r="K2467" s="107"/>
      <c r="L2467" s="107"/>
      <c r="M2467" s="107"/>
      <c r="N2467" s="107"/>
      <c r="O2467" s="107"/>
      <c r="P2467" s="107"/>
      <c r="Q2467" s="107"/>
      <c r="R2467" s="107"/>
    </row>
    <row r="2468" spans="1:18" ht="12.75">
      <c r="A2468" s="107"/>
      <c r="B2468" s="107"/>
      <c r="C2468" s="107"/>
      <c r="D2468" s="107"/>
      <c r="E2468" s="107"/>
      <c r="F2468" s="107"/>
      <c r="G2468" s="107"/>
      <c r="H2468" s="107"/>
      <c r="I2468" s="107"/>
      <c r="J2468" s="107"/>
      <c r="K2468" s="107"/>
      <c r="L2468" s="107"/>
      <c r="M2468" s="107"/>
      <c r="N2468" s="107"/>
      <c r="O2468" s="107"/>
      <c r="P2468" s="107"/>
      <c r="Q2468" s="107"/>
      <c r="R2468" s="107"/>
    </row>
    <row r="2469" spans="1:18" ht="12.75">
      <c r="A2469" s="107"/>
      <c r="B2469" s="107"/>
      <c r="C2469" s="107"/>
      <c r="D2469" s="107"/>
      <c r="E2469" s="107"/>
      <c r="F2469" s="107"/>
      <c r="G2469" s="107"/>
      <c r="H2469" s="107"/>
      <c r="I2469" s="107"/>
      <c r="J2469" s="107"/>
      <c r="K2469" s="107"/>
      <c r="L2469" s="107"/>
      <c r="M2469" s="107"/>
      <c r="N2469" s="107"/>
      <c r="O2469" s="107"/>
      <c r="P2469" s="107"/>
      <c r="Q2469" s="107"/>
      <c r="R2469" s="107"/>
    </row>
    <row r="2470" spans="1:18" ht="12.75">
      <c r="A2470" s="107"/>
      <c r="B2470" s="107"/>
      <c r="C2470" s="107"/>
      <c r="D2470" s="107"/>
      <c r="E2470" s="107"/>
      <c r="F2470" s="107"/>
      <c r="G2470" s="107"/>
      <c r="H2470" s="107"/>
      <c r="I2470" s="107"/>
      <c r="J2470" s="107"/>
      <c r="K2470" s="107"/>
      <c r="L2470" s="107"/>
      <c r="M2470" s="107"/>
      <c r="N2470" s="107"/>
      <c r="O2470" s="107"/>
      <c r="P2470" s="107"/>
      <c r="Q2470" s="107"/>
      <c r="R2470" s="107"/>
    </row>
    <row r="2471" spans="1:18" ht="12.75">
      <c r="A2471" s="107"/>
      <c r="B2471" s="107"/>
      <c r="C2471" s="107"/>
      <c r="D2471" s="107"/>
      <c r="E2471" s="107"/>
      <c r="F2471" s="107"/>
      <c r="G2471" s="107"/>
      <c r="H2471" s="107"/>
      <c r="I2471" s="107"/>
      <c r="J2471" s="107"/>
      <c r="K2471" s="107"/>
      <c r="L2471" s="107"/>
      <c r="M2471" s="107"/>
      <c r="N2471" s="107"/>
      <c r="O2471" s="107"/>
      <c r="P2471" s="107"/>
      <c r="Q2471" s="107"/>
      <c r="R2471" s="107"/>
    </row>
    <row r="2472" spans="1:18" ht="12.75">
      <c r="A2472" s="107"/>
      <c r="B2472" s="107"/>
      <c r="C2472" s="107"/>
      <c r="D2472" s="107"/>
      <c r="E2472" s="107"/>
      <c r="F2472" s="107"/>
      <c r="G2472" s="107"/>
      <c r="H2472" s="107"/>
      <c r="I2472" s="107"/>
      <c r="J2472" s="107"/>
      <c r="K2472" s="107"/>
      <c r="L2472" s="107"/>
      <c r="M2472" s="107"/>
      <c r="N2472" s="107"/>
      <c r="O2472" s="107"/>
      <c r="P2472" s="107"/>
      <c r="Q2472" s="107"/>
      <c r="R2472" s="107"/>
    </row>
    <row r="2473" spans="1:18" ht="12.75">
      <c r="A2473" s="107"/>
      <c r="B2473" s="107"/>
      <c r="C2473" s="107"/>
      <c r="D2473" s="107"/>
      <c r="E2473" s="107"/>
      <c r="F2473" s="107"/>
      <c r="G2473" s="107"/>
      <c r="H2473" s="107"/>
      <c r="I2473" s="107"/>
      <c r="J2473" s="107"/>
      <c r="K2473" s="107"/>
      <c r="L2473" s="107"/>
      <c r="M2473" s="107"/>
      <c r="N2473" s="107"/>
      <c r="O2473" s="107"/>
      <c r="P2473" s="107"/>
      <c r="Q2473" s="107"/>
      <c r="R2473" s="107"/>
    </row>
    <row r="2474" spans="1:18" ht="12.75">
      <c r="A2474" s="107"/>
      <c r="B2474" s="107"/>
      <c r="C2474" s="107"/>
      <c r="D2474" s="107"/>
      <c r="E2474" s="107"/>
      <c r="F2474" s="107"/>
      <c r="G2474" s="107"/>
      <c r="H2474" s="107"/>
      <c r="I2474" s="107"/>
      <c r="J2474" s="107"/>
      <c r="K2474" s="107"/>
      <c r="L2474" s="107"/>
      <c r="M2474" s="107"/>
      <c r="N2474" s="107"/>
      <c r="O2474" s="107"/>
      <c r="P2474" s="107"/>
      <c r="Q2474" s="107"/>
      <c r="R2474" s="107"/>
    </row>
    <row r="2475" spans="1:18" ht="12.75">
      <c r="A2475" s="107"/>
      <c r="B2475" s="107"/>
      <c r="C2475" s="107"/>
      <c r="D2475" s="107"/>
      <c r="E2475" s="107"/>
      <c r="F2475" s="107"/>
      <c r="G2475" s="107"/>
      <c r="H2475" s="107"/>
      <c r="I2475" s="107"/>
      <c r="J2475" s="107"/>
      <c r="K2475" s="107"/>
      <c r="L2475" s="107"/>
      <c r="M2475" s="107"/>
      <c r="N2475" s="107"/>
      <c r="O2475" s="107"/>
      <c r="P2475" s="107"/>
      <c r="Q2475" s="107"/>
      <c r="R2475" s="107"/>
    </row>
    <row r="2476" spans="1:18" ht="12.75">
      <c r="A2476" s="107"/>
      <c r="B2476" s="107"/>
      <c r="C2476" s="107"/>
      <c r="D2476" s="107"/>
      <c r="E2476" s="107"/>
      <c r="F2476" s="107"/>
      <c r="G2476" s="107"/>
      <c r="H2476" s="107"/>
      <c r="I2476" s="107"/>
      <c r="J2476" s="107"/>
      <c r="K2476" s="107"/>
      <c r="L2476" s="107"/>
      <c r="M2476" s="107"/>
      <c r="N2476" s="107"/>
      <c r="O2476" s="107"/>
      <c r="P2476" s="107"/>
      <c r="Q2476" s="107"/>
      <c r="R2476" s="107"/>
    </row>
    <row r="2477" spans="1:18" ht="12.75">
      <c r="A2477" s="107"/>
      <c r="B2477" s="107"/>
      <c r="C2477" s="107"/>
      <c r="D2477" s="107"/>
      <c r="E2477" s="107"/>
      <c r="F2477" s="107"/>
      <c r="G2477" s="107"/>
      <c r="H2477" s="107"/>
      <c r="I2477" s="107"/>
      <c r="J2477" s="107"/>
      <c r="K2477" s="107"/>
      <c r="L2477" s="107"/>
      <c r="M2477" s="107"/>
      <c r="N2477" s="107"/>
      <c r="O2477" s="107"/>
      <c r="P2477" s="107"/>
      <c r="Q2477" s="107"/>
      <c r="R2477" s="107"/>
    </row>
    <row r="2478" spans="1:18" ht="12.75">
      <c r="A2478" s="107"/>
      <c r="B2478" s="107"/>
      <c r="C2478" s="107"/>
      <c r="D2478" s="107"/>
      <c r="E2478" s="107"/>
      <c r="F2478" s="107"/>
      <c r="G2478" s="107"/>
      <c r="H2478" s="107"/>
      <c r="I2478" s="107"/>
      <c r="J2478" s="107"/>
      <c r="K2478" s="107"/>
      <c r="L2478" s="107"/>
      <c r="M2478" s="107"/>
      <c r="N2478" s="107"/>
      <c r="O2478" s="107"/>
      <c r="P2478" s="107"/>
      <c r="Q2478" s="107"/>
      <c r="R2478" s="107"/>
    </row>
    <row r="2479" spans="1:18" ht="12.75">
      <c r="A2479" s="107"/>
      <c r="B2479" s="107"/>
      <c r="C2479" s="107"/>
      <c r="D2479" s="107"/>
      <c r="E2479" s="107"/>
      <c r="F2479" s="107"/>
      <c r="G2479" s="107"/>
      <c r="H2479" s="107"/>
      <c r="I2479" s="107"/>
      <c r="J2479" s="107"/>
      <c r="K2479" s="107"/>
      <c r="L2479" s="107"/>
      <c r="M2479" s="107"/>
      <c r="N2479" s="107"/>
      <c r="O2479" s="107"/>
      <c r="P2479" s="107"/>
      <c r="Q2479" s="107"/>
      <c r="R2479" s="107"/>
    </row>
    <row r="2480" spans="1:18" ht="12.75">
      <c r="A2480" s="107"/>
      <c r="B2480" s="107"/>
      <c r="C2480" s="107"/>
      <c r="D2480" s="107"/>
      <c r="E2480" s="107"/>
      <c r="F2480" s="107"/>
      <c r="G2480" s="107"/>
      <c r="H2480" s="107"/>
      <c r="I2480" s="107"/>
      <c r="J2480" s="107"/>
      <c r="K2480" s="107"/>
      <c r="L2480" s="107"/>
      <c r="M2480" s="107"/>
      <c r="N2480" s="107"/>
      <c r="O2480" s="107"/>
      <c r="P2480" s="107"/>
      <c r="Q2480" s="107"/>
      <c r="R2480" s="107"/>
    </row>
    <row r="2481" spans="1:18" ht="12.75">
      <c r="A2481" s="107"/>
      <c r="B2481" s="107"/>
      <c r="C2481" s="107"/>
      <c r="D2481" s="107"/>
      <c r="E2481" s="107"/>
      <c r="F2481" s="107"/>
      <c r="G2481" s="107"/>
      <c r="H2481" s="107"/>
      <c r="I2481" s="107"/>
      <c r="J2481" s="107"/>
      <c r="K2481" s="107"/>
      <c r="L2481" s="107"/>
      <c r="M2481" s="107"/>
      <c r="N2481" s="107"/>
      <c r="O2481" s="107"/>
      <c r="P2481" s="107"/>
      <c r="Q2481" s="107"/>
      <c r="R2481" s="107"/>
    </row>
    <row r="2482" spans="1:18" ht="12.75">
      <c r="A2482" s="107"/>
      <c r="B2482" s="107"/>
      <c r="C2482" s="107"/>
      <c r="D2482" s="107"/>
      <c r="E2482" s="107"/>
      <c r="F2482" s="107"/>
      <c r="G2482" s="107"/>
      <c r="H2482" s="107"/>
      <c r="I2482" s="107"/>
      <c r="J2482" s="107"/>
      <c r="K2482" s="107"/>
      <c r="L2482" s="107"/>
      <c r="M2482" s="107"/>
      <c r="N2482" s="107"/>
      <c r="O2482" s="107"/>
      <c r="P2482" s="107"/>
      <c r="Q2482" s="107"/>
      <c r="R2482" s="107"/>
    </row>
    <row r="2483" spans="1:18" ht="12.75">
      <c r="A2483" s="107"/>
      <c r="B2483" s="107"/>
      <c r="C2483" s="107"/>
      <c r="D2483" s="107"/>
      <c r="E2483" s="107"/>
      <c r="F2483" s="107"/>
      <c r="G2483" s="107"/>
      <c r="H2483" s="107"/>
      <c r="I2483" s="107"/>
      <c r="J2483" s="107"/>
      <c r="K2483" s="107"/>
      <c r="L2483" s="107"/>
      <c r="M2483" s="107"/>
      <c r="N2483" s="107"/>
      <c r="O2483" s="107"/>
      <c r="P2483" s="107"/>
      <c r="Q2483" s="107"/>
      <c r="R2483" s="107"/>
    </row>
    <row r="2484" spans="1:18" ht="12.75">
      <c r="A2484" s="107"/>
      <c r="B2484" s="107"/>
      <c r="C2484" s="107"/>
      <c r="D2484" s="107"/>
      <c r="E2484" s="107"/>
      <c r="F2484" s="107"/>
      <c r="G2484" s="107"/>
      <c r="H2484" s="107"/>
      <c r="I2484" s="107"/>
      <c r="J2484" s="107"/>
      <c r="K2484" s="107"/>
      <c r="L2484" s="107"/>
      <c r="M2484" s="107"/>
      <c r="N2484" s="107"/>
      <c r="O2484" s="107"/>
      <c r="P2484" s="107"/>
      <c r="Q2484" s="107"/>
      <c r="R2484" s="107"/>
    </row>
    <row r="2485" spans="1:18" ht="12.75">
      <c r="A2485" s="107"/>
      <c r="B2485" s="107"/>
      <c r="C2485" s="107"/>
      <c r="D2485" s="107"/>
      <c r="E2485" s="107"/>
      <c r="F2485" s="107"/>
      <c r="G2485" s="107"/>
      <c r="H2485" s="107"/>
      <c r="I2485" s="107"/>
      <c r="J2485" s="107"/>
      <c r="K2485" s="107"/>
      <c r="L2485" s="107"/>
      <c r="M2485" s="107"/>
      <c r="N2485" s="107"/>
      <c r="O2485" s="107"/>
      <c r="P2485" s="107"/>
      <c r="Q2485" s="107"/>
      <c r="R2485" s="107"/>
    </row>
    <row r="2486" spans="1:18" ht="12.75">
      <c r="A2486" s="107"/>
      <c r="B2486" s="107"/>
      <c r="C2486" s="107"/>
      <c r="D2486" s="107"/>
      <c r="E2486" s="107"/>
      <c r="F2486" s="107"/>
      <c r="G2486" s="107"/>
      <c r="H2486" s="107"/>
      <c r="I2486" s="107"/>
      <c r="J2486" s="107"/>
      <c r="K2486" s="107"/>
      <c r="L2486" s="107"/>
      <c r="M2486" s="107"/>
      <c r="N2486" s="107"/>
      <c r="O2486" s="107"/>
      <c r="P2486" s="107"/>
      <c r="Q2486" s="107"/>
      <c r="R2486" s="107"/>
    </row>
    <row r="2487" spans="1:18" ht="12.75">
      <c r="A2487" s="107"/>
      <c r="B2487" s="107"/>
      <c r="C2487" s="107"/>
      <c r="D2487" s="107"/>
      <c r="E2487" s="107"/>
      <c r="F2487" s="107"/>
      <c r="G2487" s="107"/>
      <c r="H2487" s="107"/>
      <c r="I2487" s="107"/>
      <c r="J2487" s="107"/>
      <c r="K2487" s="107"/>
      <c r="L2487" s="107"/>
      <c r="M2487" s="107"/>
      <c r="N2487" s="107"/>
      <c r="O2487" s="107"/>
      <c r="P2487" s="107"/>
      <c r="Q2487" s="107"/>
      <c r="R2487" s="107"/>
    </row>
    <row r="2488" spans="1:18" ht="12.75">
      <c r="A2488" s="107"/>
      <c r="B2488" s="107"/>
      <c r="C2488" s="107"/>
      <c r="D2488" s="107"/>
      <c r="E2488" s="107"/>
      <c r="F2488" s="107"/>
      <c r="G2488" s="107"/>
      <c r="H2488" s="107"/>
      <c r="I2488" s="107"/>
      <c r="J2488" s="107"/>
      <c r="K2488" s="107"/>
      <c r="L2488" s="107"/>
      <c r="M2488" s="107"/>
      <c r="N2488" s="107"/>
      <c r="O2488" s="107"/>
      <c r="P2488" s="107"/>
      <c r="Q2488" s="107"/>
      <c r="R2488" s="107"/>
    </row>
    <row r="2489" spans="1:18" ht="12.75">
      <c r="A2489" s="107"/>
      <c r="B2489" s="107"/>
      <c r="C2489" s="107"/>
      <c r="D2489" s="107"/>
      <c r="E2489" s="107"/>
      <c r="F2489" s="107"/>
      <c r="G2489" s="107"/>
      <c r="H2489" s="107"/>
      <c r="I2489" s="107"/>
      <c r="J2489" s="107"/>
      <c r="K2489" s="107"/>
      <c r="L2489" s="107"/>
      <c r="M2489" s="107"/>
      <c r="N2489" s="107"/>
      <c r="O2489" s="107"/>
      <c r="P2489" s="107"/>
      <c r="Q2489" s="107"/>
      <c r="R2489" s="107"/>
    </row>
    <row r="2490" spans="1:18" ht="12.75">
      <c r="A2490" s="107"/>
      <c r="B2490" s="107"/>
      <c r="C2490" s="107"/>
      <c r="D2490" s="107"/>
      <c r="E2490" s="107"/>
      <c r="F2490" s="107"/>
      <c r="G2490" s="107"/>
      <c r="H2490" s="107"/>
      <c r="I2490" s="107"/>
      <c r="J2490" s="107"/>
      <c r="K2490" s="107"/>
      <c r="L2490" s="107"/>
      <c r="M2490" s="107"/>
      <c r="N2490" s="107"/>
      <c r="O2490" s="107"/>
      <c r="P2490" s="107"/>
      <c r="Q2490" s="107"/>
      <c r="R2490" s="107"/>
    </row>
    <row r="2491" spans="1:18" ht="12.75">
      <c r="A2491" s="107"/>
      <c r="B2491" s="107"/>
      <c r="C2491" s="107"/>
      <c r="D2491" s="107"/>
      <c r="E2491" s="107"/>
      <c r="F2491" s="107"/>
      <c r="G2491" s="107"/>
      <c r="H2491" s="107"/>
      <c r="I2491" s="107"/>
      <c r="J2491" s="107"/>
      <c r="K2491" s="107"/>
      <c r="L2491" s="107"/>
      <c r="M2491" s="107"/>
      <c r="N2491" s="107"/>
      <c r="O2491" s="107"/>
      <c r="P2491" s="107"/>
      <c r="Q2491" s="107"/>
      <c r="R2491" s="107"/>
    </row>
    <row r="2492" spans="1:18" ht="12.75">
      <c r="A2492" s="107"/>
      <c r="B2492" s="107"/>
      <c r="C2492" s="107"/>
      <c r="D2492" s="107"/>
      <c r="E2492" s="107"/>
      <c r="F2492" s="107"/>
      <c r="G2492" s="107"/>
      <c r="H2492" s="107"/>
      <c r="I2492" s="107"/>
      <c r="J2492" s="107"/>
      <c r="K2492" s="107"/>
      <c r="L2492" s="107"/>
      <c r="M2492" s="107"/>
      <c r="N2492" s="107"/>
      <c r="O2492" s="107"/>
      <c r="P2492" s="107"/>
      <c r="Q2492" s="107"/>
      <c r="R2492" s="107"/>
    </row>
    <row r="2493" spans="1:18" ht="12.75">
      <c r="A2493" s="107"/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107"/>
      <c r="M2493" s="107"/>
      <c r="N2493" s="107"/>
      <c r="O2493" s="107"/>
      <c r="P2493" s="107"/>
      <c r="Q2493" s="107"/>
      <c r="R2493" s="107"/>
    </row>
    <row r="2494" spans="1:18" ht="12.75">
      <c r="A2494" s="107"/>
      <c r="B2494" s="107"/>
      <c r="C2494" s="107"/>
      <c r="D2494" s="107"/>
      <c r="E2494" s="107"/>
      <c r="F2494" s="107"/>
      <c r="G2494" s="107"/>
      <c r="H2494" s="107"/>
      <c r="I2494" s="107"/>
      <c r="J2494" s="107"/>
      <c r="K2494" s="107"/>
      <c r="L2494" s="107"/>
      <c r="M2494" s="107"/>
      <c r="N2494" s="107"/>
      <c r="O2494" s="107"/>
      <c r="P2494" s="107"/>
      <c r="Q2494" s="107"/>
      <c r="R2494" s="107"/>
    </row>
    <row r="2495" spans="1:18" ht="12.75">
      <c r="A2495" s="107"/>
      <c r="B2495" s="107"/>
      <c r="C2495" s="107"/>
      <c r="D2495" s="107"/>
      <c r="E2495" s="107"/>
      <c r="F2495" s="107"/>
      <c r="G2495" s="107"/>
      <c r="H2495" s="107"/>
      <c r="I2495" s="107"/>
      <c r="J2495" s="107"/>
      <c r="K2495" s="107"/>
      <c r="L2495" s="107"/>
      <c r="M2495" s="107"/>
      <c r="N2495" s="107"/>
      <c r="O2495" s="107"/>
      <c r="P2495" s="107"/>
      <c r="Q2495" s="107"/>
      <c r="R2495" s="107"/>
    </row>
    <row r="2496" spans="1:18" ht="12.75">
      <c r="A2496" s="107"/>
      <c r="B2496" s="107"/>
      <c r="C2496" s="107"/>
      <c r="D2496" s="107"/>
      <c r="E2496" s="107"/>
      <c r="F2496" s="107"/>
      <c r="G2496" s="107"/>
      <c r="H2496" s="107"/>
      <c r="I2496" s="107"/>
      <c r="J2496" s="107"/>
      <c r="K2496" s="107"/>
      <c r="L2496" s="107"/>
      <c r="M2496" s="107"/>
      <c r="N2496" s="107"/>
      <c r="O2496" s="107"/>
      <c r="P2496" s="107"/>
      <c r="Q2496" s="107"/>
      <c r="R2496" s="107"/>
    </row>
    <row r="2497" spans="1:18" ht="12.75">
      <c r="A2497" s="107"/>
      <c r="B2497" s="107"/>
      <c r="C2497" s="107"/>
      <c r="D2497" s="107"/>
      <c r="E2497" s="107"/>
      <c r="F2497" s="107"/>
      <c r="G2497" s="107"/>
      <c r="H2497" s="107"/>
      <c r="I2497" s="107"/>
      <c r="J2497" s="107"/>
      <c r="K2497" s="107"/>
      <c r="L2497" s="107"/>
      <c r="M2497" s="107"/>
      <c r="N2497" s="107"/>
      <c r="O2497" s="107"/>
      <c r="P2497" s="107"/>
      <c r="Q2497" s="107"/>
      <c r="R2497" s="107"/>
    </row>
    <row r="2498" spans="1:18" ht="12.75">
      <c r="A2498" s="107"/>
      <c r="B2498" s="107"/>
      <c r="C2498" s="107"/>
      <c r="D2498" s="107"/>
      <c r="E2498" s="107"/>
      <c r="F2498" s="107"/>
      <c r="G2498" s="107"/>
      <c r="H2498" s="107"/>
      <c r="I2498" s="107"/>
      <c r="J2498" s="107"/>
      <c r="K2498" s="107"/>
      <c r="L2498" s="107"/>
      <c r="M2498" s="107"/>
      <c r="N2498" s="107"/>
      <c r="O2498" s="107"/>
      <c r="P2498" s="107"/>
      <c r="Q2498" s="107"/>
      <c r="R2498" s="107"/>
    </row>
    <row r="2499" spans="1:18" ht="12.75">
      <c r="A2499" s="107"/>
      <c r="B2499" s="107"/>
      <c r="C2499" s="107"/>
      <c r="D2499" s="107"/>
      <c r="E2499" s="107"/>
      <c r="F2499" s="107"/>
      <c r="G2499" s="107"/>
      <c r="H2499" s="107"/>
      <c r="I2499" s="107"/>
      <c r="J2499" s="107"/>
      <c r="K2499" s="107"/>
      <c r="L2499" s="107"/>
      <c r="M2499" s="107"/>
      <c r="N2499" s="107"/>
      <c r="O2499" s="107"/>
      <c r="P2499" s="107"/>
      <c r="Q2499" s="107"/>
      <c r="R2499" s="107"/>
    </row>
    <row r="2500" spans="1:18" ht="12.75">
      <c r="A2500" s="107"/>
      <c r="B2500" s="107"/>
      <c r="C2500" s="107"/>
      <c r="D2500" s="107"/>
      <c r="E2500" s="107"/>
      <c r="F2500" s="107"/>
      <c r="G2500" s="107"/>
      <c r="H2500" s="107"/>
      <c r="I2500" s="107"/>
      <c r="J2500" s="107"/>
      <c r="K2500" s="107"/>
      <c r="L2500" s="107"/>
      <c r="M2500" s="107"/>
      <c r="N2500" s="107"/>
      <c r="O2500" s="107"/>
      <c r="P2500" s="107"/>
      <c r="Q2500" s="107"/>
      <c r="R2500" s="107"/>
    </row>
    <row r="2501" spans="1:18" ht="12.75">
      <c r="A2501" s="107"/>
      <c r="B2501" s="107"/>
      <c r="C2501" s="107"/>
      <c r="D2501" s="107"/>
      <c r="E2501" s="107"/>
      <c r="F2501" s="107"/>
      <c r="G2501" s="107"/>
      <c r="H2501" s="107"/>
      <c r="I2501" s="107"/>
      <c r="J2501" s="107"/>
      <c r="K2501" s="107"/>
      <c r="L2501" s="107"/>
      <c r="M2501" s="107"/>
      <c r="N2501" s="107"/>
      <c r="O2501" s="107"/>
      <c r="P2501" s="107"/>
      <c r="Q2501" s="107"/>
      <c r="R2501" s="107"/>
    </row>
    <row r="2502" spans="1:18" ht="12.75">
      <c r="A2502" s="107"/>
      <c r="B2502" s="107"/>
      <c r="C2502" s="107"/>
      <c r="D2502" s="107"/>
      <c r="E2502" s="107"/>
      <c r="F2502" s="107"/>
      <c r="G2502" s="107"/>
      <c r="H2502" s="107"/>
      <c r="I2502" s="107"/>
      <c r="J2502" s="107"/>
      <c r="K2502" s="107"/>
      <c r="L2502" s="107"/>
      <c r="M2502" s="107"/>
      <c r="N2502" s="107"/>
      <c r="O2502" s="107"/>
      <c r="P2502" s="107"/>
      <c r="Q2502" s="107"/>
      <c r="R2502" s="107"/>
    </row>
    <row r="2503" spans="1:18" ht="12.75">
      <c r="A2503" s="107"/>
      <c r="B2503" s="107"/>
      <c r="C2503" s="107"/>
      <c r="D2503" s="107"/>
      <c r="E2503" s="107"/>
      <c r="F2503" s="107"/>
      <c r="G2503" s="107"/>
      <c r="H2503" s="107"/>
      <c r="I2503" s="107"/>
      <c r="J2503" s="107"/>
      <c r="K2503" s="107"/>
      <c r="L2503" s="107"/>
      <c r="M2503" s="107"/>
      <c r="N2503" s="107"/>
      <c r="O2503" s="107"/>
      <c r="P2503" s="107"/>
      <c r="Q2503" s="107"/>
      <c r="R2503" s="107"/>
    </row>
    <row r="2504" spans="1:18" ht="12.75">
      <c r="A2504" s="107"/>
      <c r="B2504" s="107"/>
      <c r="C2504" s="107"/>
      <c r="D2504" s="107"/>
      <c r="E2504" s="107"/>
      <c r="F2504" s="107"/>
      <c r="G2504" s="107"/>
      <c r="H2504" s="107"/>
      <c r="I2504" s="107"/>
      <c r="J2504" s="107"/>
      <c r="K2504" s="107"/>
      <c r="L2504" s="107"/>
      <c r="M2504" s="107"/>
      <c r="N2504" s="107"/>
      <c r="O2504" s="107"/>
      <c r="P2504" s="107"/>
      <c r="Q2504" s="107"/>
      <c r="R2504" s="107"/>
    </row>
    <row r="2505" spans="1:18" ht="12.75">
      <c r="A2505" s="107"/>
      <c r="B2505" s="107"/>
      <c r="C2505" s="107"/>
      <c r="D2505" s="107"/>
      <c r="E2505" s="107"/>
      <c r="F2505" s="107"/>
      <c r="G2505" s="107"/>
      <c r="H2505" s="107"/>
      <c r="I2505" s="107"/>
      <c r="J2505" s="107"/>
      <c r="K2505" s="107"/>
      <c r="L2505" s="107"/>
      <c r="M2505" s="107"/>
      <c r="N2505" s="107"/>
      <c r="O2505" s="107"/>
      <c r="P2505" s="107"/>
      <c r="Q2505" s="107"/>
      <c r="R2505" s="107"/>
    </row>
    <row r="2506" spans="1:18" ht="12.75">
      <c r="A2506" s="107"/>
      <c r="B2506" s="107"/>
      <c r="C2506" s="107"/>
      <c r="D2506" s="107"/>
      <c r="E2506" s="107"/>
      <c r="F2506" s="107"/>
      <c r="G2506" s="107"/>
      <c r="H2506" s="107"/>
      <c r="I2506" s="107"/>
      <c r="J2506" s="107"/>
      <c r="K2506" s="107"/>
      <c r="L2506" s="107"/>
      <c r="M2506" s="107"/>
      <c r="N2506" s="107"/>
      <c r="O2506" s="107"/>
      <c r="P2506" s="107"/>
      <c r="Q2506" s="107"/>
      <c r="R2506" s="107"/>
    </row>
    <row r="2507" spans="1:18" ht="12.75">
      <c r="A2507" s="107"/>
      <c r="B2507" s="107"/>
      <c r="C2507" s="107"/>
      <c r="D2507" s="107"/>
      <c r="E2507" s="107"/>
      <c r="F2507" s="107"/>
      <c r="G2507" s="107"/>
      <c r="H2507" s="107"/>
      <c r="I2507" s="107"/>
      <c r="J2507" s="107"/>
      <c r="K2507" s="107"/>
      <c r="L2507" s="107"/>
      <c r="M2507" s="107"/>
      <c r="N2507" s="107"/>
      <c r="O2507" s="107"/>
      <c r="P2507" s="107"/>
      <c r="Q2507" s="107"/>
      <c r="R2507" s="107"/>
    </row>
    <row r="2508" spans="1:18" ht="12.75">
      <c r="A2508" s="107"/>
      <c r="B2508" s="107"/>
      <c r="C2508" s="107"/>
      <c r="D2508" s="107"/>
      <c r="E2508" s="107"/>
      <c r="F2508" s="107"/>
      <c r="G2508" s="107"/>
      <c r="H2508" s="107"/>
      <c r="I2508" s="107"/>
      <c r="J2508" s="107"/>
      <c r="K2508" s="107"/>
      <c r="L2508" s="107"/>
      <c r="M2508" s="107"/>
      <c r="N2508" s="107"/>
      <c r="O2508" s="107"/>
      <c r="P2508" s="107"/>
      <c r="Q2508" s="107"/>
      <c r="R2508" s="107"/>
    </row>
    <row r="2509" spans="1:18" ht="12.75">
      <c r="A2509" s="107"/>
      <c r="B2509" s="107"/>
      <c r="C2509" s="107"/>
      <c r="D2509" s="107"/>
      <c r="E2509" s="107"/>
      <c r="F2509" s="107"/>
      <c r="G2509" s="107"/>
      <c r="H2509" s="107"/>
      <c r="I2509" s="107"/>
      <c r="J2509" s="107"/>
      <c r="K2509" s="107"/>
      <c r="L2509" s="107"/>
      <c r="M2509" s="107"/>
      <c r="N2509" s="107"/>
      <c r="O2509" s="107"/>
      <c r="P2509" s="107"/>
      <c r="Q2509" s="107"/>
      <c r="R2509" s="107"/>
    </row>
    <row r="2510" spans="1:18" ht="12.75">
      <c r="A2510" s="107"/>
      <c r="B2510" s="107"/>
      <c r="C2510" s="107"/>
      <c r="D2510" s="107"/>
      <c r="E2510" s="107"/>
      <c r="F2510" s="107"/>
      <c r="G2510" s="107"/>
      <c r="H2510" s="107"/>
      <c r="I2510" s="107"/>
      <c r="J2510" s="107"/>
      <c r="K2510" s="107"/>
      <c r="L2510" s="107"/>
      <c r="M2510" s="107"/>
      <c r="N2510" s="107"/>
      <c r="O2510" s="107"/>
      <c r="P2510" s="107"/>
      <c r="Q2510" s="107"/>
      <c r="R2510" s="107"/>
    </row>
    <row r="2511" spans="1:18" ht="12.75">
      <c r="A2511" s="107"/>
      <c r="B2511" s="107"/>
      <c r="C2511" s="107"/>
      <c r="D2511" s="107"/>
      <c r="E2511" s="107"/>
      <c r="F2511" s="107"/>
      <c r="G2511" s="107"/>
      <c r="H2511" s="107"/>
      <c r="I2511" s="107"/>
      <c r="J2511" s="107"/>
      <c r="K2511" s="107"/>
      <c r="L2511" s="107"/>
      <c r="M2511" s="107"/>
      <c r="N2511" s="107"/>
      <c r="O2511" s="107"/>
      <c r="P2511" s="107"/>
      <c r="Q2511" s="107"/>
      <c r="R2511" s="107"/>
    </row>
    <row r="2512" spans="1:18" ht="12.75">
      <c r="A2512" s="107"/>
      <c r="B2512" s="107"/>
      <c r="C2512" s="107"/>
      <c r="D2512" s="107"/>
      <c r="E2512" s="107"/>
      <c r="F2512" s="107"/>
      <c r="G2512" s="107"/>
      <c r="H2512" s="107"/>
      <c r="I2512" s="107"/>
      <c r="J2512" s="107"/>
      <c r="K2512" s="107"/>
      <c r="L2512" s="107"/>
      <c r="M2512" s="107"/>
      <c r="N2512" s="107"/>
      <c r="O2512" s="107"/>
      <c r="P2512" s="107"/>
      <c r="Q2512" s="107"/>
      <c r="R2512" s="107"/>
    </row>
    <row r="2513" spans="1:18" ht="12.75">
      <c r="A2513" s="107"/>
      <c r="B2513" s="107"/>
      <c r="C2513" s="107"/>
      <c r="D2513" s="107"/>
      <c r="E2513" s="107"/>
      <c r="F2513" s="107"/>
      <c r="G2513" s="107"/>
      <c r="H2513" s="107"/>
      <c r="I2513" s="107"/>
      <c r="J2513" s="107"/>
      <c r="K2513" s="107"/>
      <c r="L2513" s="107"/>
      <c r="M2513" s="107"/>
      <c r="N2513" s="107"/>
      <c r="O2513" s="107"/>
      <c r="P2513" s="107"/>
      <c r="Q2513" s="107"/>
      <c r="R2513" s="107"/>
    </row>
    <row r="2514" spans="1:18" ht="12.75">
      <c r="A2514" s="107"/>
      <c r="B2514" s="107"/>
      <c r="C2514" s="107"/>
      <c r="D2514" s="107"/>
      <c r="E2514" s="107"/>
      <c r="F2514" s="107"/>
      <c r="G2514" s="107"/>
      <c r="H2514" s="107"/>
      <c r="I2514" s="107"/>
      <c r="J2514" s="107"/>
      <c r="K2514" s="107"/>
      <c r="L2514" s="107"/>
      <c r="M2514" s="107"/>
      <c r="N2514" s="107"/>
      <c r="O2514" s="107"/>
      <c r="P2514" s="107"/>
      <c r="Q2514" s="107"/>
      <c r="R2514" s="107"/>
    </row>
    <row r="2515" spans="1:18" ht="12.75">
      <c r="A2515" s="107"/>
      <c r="B2515" s="107"/>
      <c r="C2515" s="107"/>
      <c r="D2515" s="107"/>
      <c r="E2515" s="107"/>
      <c r="F2515" s="107"/>
      <c r="G2515" s="107"/>
      <c r="H2515" s="107"/>
      <c r="I2515" s="107"/>
      <c r="J2515" s="107"/>
      <c r="K2515" s="107"/>
      <c r="L2515" s="107"/>
      <c r="M2515" s="107"/>
      <c r="N2515" s="107"/>
      <c r="O2515" s="107"/>
      <c r="P2515" s="107"/>
      <c r="Q2515" s="107"/>
      <c r="R2515" s="107"/>
    </row>
    <row r="2516" spans="1:18" ht="12.75">
      <c r="A2516" s="107"/>
      <c r="B2516" s="107"/>
      <c r="C2516" s="107"/>
      <c r="D2516" s="107"/>
      <c r="E2516" s="107"/>
      <c r="F2516" s="107"/>
      <c r="G2516" s="107"/>
      <c r="H2516" s="107"/>
      <c r="I2516" s="107"/>
      <c r="J2516" s="107"/>
      <c r="K2516" s="107"/>
      <c r="L2516" s="107"/>
      <c r="M2516" s="107"/>
      <c r="N2516" s="107"/>
      <c r="O2516" s="107"/>
      <c r="P2516" s="107"/>
      <c r="Q2516" s="107"/>
      <c r="R2516" s="107"/>
    </row>
    <row r="2517" spans="1:18" ht="12.75">
      <c r="A2517" s="107"/>
      <c r="B2517" s="107"/>
      <c r="C2517" s="107"/>
      <c r="D2517" s="107"/>
      <c r="E2517" s="107"/>
      <c r="F2517" s="107"/>
      <c r="G2517" s="107"/>
      <c r="H2517" s="107"/>
      <c r="I2517" s="107"/>
      <c r="J2517" s="107"/>
      <c r="K2517" s="107"/>
      <c r="L2517" s="107"/>
      <c r="M2517" s="107"/>
      <c r="N2517" s="107"/>
      <c r="O2517" s="107"/>
      <c r="P2517" s="107"/>
      <c r="Q2517" s="107"/>
      <c r="R2517" s="107"/>
    </row>
    <row r="2518" spans="1:18" ht="12.75">
      <c r="A2518" s="107"/>
      <c r="B2518" s="107"/>
      <c r="C2518" s="107"/>
      <c r="D2518" s="107"/>
      <c r="E2518" s="107"/>
      <c r="F2518" s="107"/>
      <c r="G2518" s="107"/>
      <c r="H2518" s="107"/>
      <c r="I2518" s="107"/>
      <c r="J2518" s="107"/>
      <c r="K2518" s="107"/>
      <c r="L2518" s="107"/>
      <c r="M2518" s="107"/>
      <c r="N2518" s="107"/>
      <c r="O2518" s="107"/>
      <c r="P2518" s="107"/>
      <c r="Q2518" s="107"/>
      <c r="R2518" s="107"/>
    </row>
    <row r="2519" spans="1:18" ht="12.75">
      <c r="A2519" s="107"/>
      <c r="B2519" s="107"/>
      <c r="C2519" s="107"/>
      <c r="D2519" s="107"/>
      <c r="E2519" s="107"/>
      <c r="F2519" s="107"/>
      <c r="G2519" s="107"/>
      <c r="H2519" s="107"/>
      <c r="I2519" s="107"/>
      <c r="J2519" s="107"/>
      <c r="K2519" s="107"/>
      <c r="L2519" s="107"/>
      <c r="M2519" s="107"/>
      <c r="N2519" s="107"/>
      <c r="O2519" s="107"/>
      <c r="P2519" s="107"/>
      <c r="Q2519" s="107"/>
      <c r="R2519" s="107"/>
    </row>
    <row r="2520" spans="1:18" ht="12.75">
      <c r="A2520" s="107"/>
      <c r="B2520" s="107"/>
      <c r="C2520" s="107"/>
      <c r="D2520" s="107"/>
      <c r="E2520" s="107"/>
      <c r="F2520" s="107"/>
      <c r="G2520" s="107"/>
      <c r="H2520" s="107"/>
      <c r="I2520" s="107"/>
      <c r="J2520" s="107"/>
      <c r="K2520" s="107"/>
      <c r="L2520" s="107"/>
      <c r="M2520" s="107"/>
      <c r="N2520" s="107"/>
      <c r="O2520" s="107"/>
      <c r="P2520" s="107"/>
      <c r="Q2520" s="107"/>
      <c r="R2520" s="107"/>
    </row>
    <row r="2521" spans="1:18" ht="12.75">
      <c r="A2521" s="107"/>
      <c r="B2521" s="107"/>
      <c r="C2521" s="107"/>
      <c r="D2521" s="107"/>
      <c r="E2521" s="107"/>
      <c r="F2521" s="107"/>
      <c r="G2521" s="107"/>
      <c r="H2521" s="107"/>
      <c r="I2521" s="107"/>
      <c r="J2521" s="107"/>
      <c r="K2521" s="107"/>
      <c r="L2521" s="107"/>
      <c r="M2521" s="107"/>
      <c r="N2521" s="107"/>
      <c r="O2521" s="107"/>
      <c r="P2521" s="107"/>
      <c r="Q2521" s="107"/>
      <c r="R2521" s="107"/>
    </row>
    <row r="2522" spans="1:18" ht="12.75">
      <c r="A2522" s="107"/>
      <c r="B2522" s="107"/>
      <c r="C2522" s="107"/>
      <c r="D2522" s="107"/>
      <c r="E2522" s="107"/>
      <c r="F2522" s="107"/>
      <c r="G2522" s="107"/>
      <c r="H2522" s="107"/>
      <c r="I2522" s="107"/>
      <c r="J2522" s="107"/>
      <c r="K2522" s="107"/>
      <c r="L2522" s="107"/>
      <c r="M2522" s="107"/>
      <c r="N2522" s="107"/>
      <c r="O2522" s="107"/>
      <c r="P2522" s="107"/>
      <c r="Q2522" s="107"/>
      <c r="R2522" s="107"/>
    </row>
    <row r="2523" spans="1:18" ht="12.75">
      <c r="A2523" s="107"/>
      <c r="B2523" s="107"/>
      <c r="C2523" s="107"/>
      <c r="D2523" s="107"/>
      <c r="E2523" s="107"/>
      <c r="F2523" s="107"/>
      <c r="G2523" s="107"/>
      <c r="H2523" s="107"/>
      <c r="I2523" s="107"/>
      <c r="J2523" s="107"/>
      <c r="K2523" s="107"/>
      <c r="L2523" s="107"/>
      <c r="M2523" s="107"/>
      <c r="N2523" s="107"/>
      <c r="O2523" s="107"/>
      <c r="P2523" s="107"/>
      <c r="Q2523" s="107"/>
      <c r="R2523" s="107"/>
    </row>
    <row r="2524" spans="1:18" ht="12.75">
      <c r="A2524" s="107"/>
      <c r="B2524" s="107"/>
      <c r="C2524" s="107"/>
      <c r="D2524" s="107"/>
      <c r="E2524" s="107"/>
      <c r="F2524" s="107"/>
      <c r="G2524" s="107"/>
      <c r="H2524" s="107"/>
      <c r="I2524" s="107"/>
      <c r="J2524" s="107"/>
      <c r="K2524" s="107"/>
      <c r="L2524" s="107"/>
      <c r="M2524" s="107"/>
      <c r="N2524" s="107"/>
      <c r="O2524" s="107"/>
      <c r="P2524" s="107"/>
      <c r="Q2524" s="107"/>
      <c r="R2524" s="107"/>
    </row>
    <row r="2525" spans="1:18" ht="12.75">
      <c r="A2525" s="107"/>
      <c r="B2525" s="107"/>
      <c r="C2525" s="107"/>
      <c r="D2525" s="107"/>
      <c r="E2525" s="107"/>
      <c r="F2525" s="107"/>
      <c r="G2525" s="107"/>
      <c r="H2525" s="107"/>
      <c r="I2525" s="107"/>
      <c r="J2525" s="107"/>
      <c r="K2525" s="107"/>
      <c r="L2525" s="107"/>
      <c r="M2525" s="107"/>
      <c r="N2525" s="107"/>
      <c r="O2525" s="107"/>
      <c r="P2525" s="107"/>
      <c r="Q2525" s="107"/>
      <c r="R2525" s="107"/>
    </row>
    <row r="2526" spans="1:18" ht="12.75">
      <c r="A2526" s="107"/>
      <c r="B2526" s="107"/>
      <c r="C2526" s="107"/>
      <c r="D2526" s="107"/>
      <c r="E2526" s="107"/>
      <c r="F2526" s="107"/>
      <c r="G2526" s="107"/>
      <c r="H2526" s="107"/>
      <c r="I2526" s="107"/>
      <c r="J2526" s="107"/>
      <c r="K2526" s="107"/>
      <c r="L2526" s="107"/>
      <c r="M2526" s="107"/>
      <c r="N2526" s="107"/>
      <c r="O2526" s="107"/>
      <c r="P2526" s="107"/>
      <c r="Q2526" s="107"/>
      <c r="R2526" s="107"/>
    </row>
    <row r="2527" spans="1:18" ht="12.75">
      <c r="A2527" s="107"/>
      <c r="B2527" s="107"/>
      <c r="C2527" s="107"/>
      <c r="D2527" s="107"/>
      <c r="E2527" s="107"/>
      <c r="F2527" s="107"/>
      <c r="G2527" s="107"/>
      <c r="H2527" s="107"/>
      <c r="I2527" s="107"/>
      <c r="J2527" s="107"/>
      <c r="K2527" s="107"/>
      <c r="L2527" s="107"/>
      <c r="M2527" s="107"/>
      <c r="N2527" s="107"/>
      <c r="O2527" s="107"/>
      <c r="P2527" s="107"/>
      <c r="Q2527" s="107"/>
      <c r="R2527" s="107"/>
    </row>
    <row r="2528" spans="1:18" ht="12.75">
      <c r="A2528" s="107"/>
      <c r="B2528" s="107"/>
      <c r="C2528" s="107"/>
      <c r="D2528" s="107"/>
      <c r="E2528" s="107"/>
      <c r="F2528" s="107"/>
      <c r="G2528" s="107"/>
      <c r="H2528" s="107"/>
      <c r="I2528" s="107"/>
      <c r="J2528" s="107"/>
      <c r="K2528" s="107"/>
      <c r="L2528" s="107"/>
      <c r="M2528" s="107"/>
      <c r="N2528" s="107"/>
      <c r="O2528" s="107"/>
      <c r="P2528" s="107"/>
      <c r="Q2528" s="107"/>
      <c r="R2528" s="107"/>
    </row>
    <row r="2529" spans="1:18" ht="12.75">
      <c r="A2529" s="107"/>
      <c r="B2529" s="107"/>
      <c r="C2529" s="107"/>
      <c r="D2529" s="107"/>
      <c r="E2529" s="107"/>
      <c r="F2529" s="107"/>
      <c r="G2529" s="107"/>
      <c r="H2529" s="107"/>
      <c r="I2529" s="107"/>
      <c r="J2529" s="107"/>
      <c r="K2529" s="107"/>
      <c r="L2529" s="107"/>
      <c r="M2529" s="107"/>
      <c r="N2529" s="107"/>
      <c r="O2529" s="107"/>
      <c r="P2529" s="107"/>
      <c r="Q2529" s="107"/>
      <c r="R2529" s="107"/>
    </row>
    <row r="2530" spans="1:18" ht="12.75">
      <c r="A2530" s="107"/>
      <c r="B2530" s="107"/>
      <c r="C2530" s="107"/>
      <c r="D2530" s="107"/>
      <c r="E2530" s="107"/>
      <c r="F2530" s="107"/>
      <c r="G2530" s="107"/>
      <c r="H2530" s="107"/>
      <c r="I2530" s="107"/>
      <c r="J2530" s="107"/>
      <c r="K2530" s="107"/>
      <c r="L2530" s="107"/>
      <c r="M2530" s="107"/>
      <c r="N2530" s="107"/>
      <c r="O2530" s="107"/>
      <c r="P2530" s="107"/>
      <c r="Q2530" s="107"/>
      <c r="R2530" s="107"/>
    </row>
    <row r="2531" spans="1:18" ht="12.75">
      <c r="A2531" s="107"/>
      <c r="B2531" s="107"/>
      <c r="C2531" s="107"/>
      <c r="D2531" s="107"/>
      <c r="E2531" s="107"/>
      <c r="F2531" s="107"/>
      <c r="G2531" s="107"/>
      <c r="H2531" s="107"/>
      <c r="I2531" s="107"/>
      <c r="J2531" s="107"/>
      <c r="K2531" s="107"/>
      <c r="L2531" s="107"/>
      <c r="M2531" s="107"/>
      <c r="N2531" s="107"/>
      <c r="O2531" s="107"/>
      <c r="P2531" s="107"/>
      <c r="Q2531" s="107"/>
      <c r="R2531" s="107"/>
    </row>
    <row r="2532" spans="1:18" ht="12.75">
      <c r="A2532" s="107"/>
      <c r="B2532" s="107"/>
      <c r="C2532" s="107"/>
      <c r="D2532" s="107"/>
      <c r="E2532" s="107"/>
      <c r="F2532" s="107"/>
      <c r="G2532" s="107"/>
      <c r="H2532" s="107"/>
      <c r="I2532" s="107"/>
      <c r="J2532" s="107"/>
      <c r="K2532" s="107"/>
      <c r="L2532" s="107"/>
      <c r="M2532" s="107"/>
      <c r="N2532" s="107"/>
      <c r="O2532" s="107"/>
      <c r="P2532" s="107"/>
      <c r="Q2532" s="107"/>
      <c r="R2532" s="107"/>
    </row>
    <row r="2533" spans="1:18" ht="12.75">
      <c r="A2533" s="107"/>
      <c r="B2533" s="107"/>
      <c r="C2533" s="107"/>
      <c r="D2533" s="107"/>
      <c r="E2533" s="107"/>
      <c r="F2533" s="107"/>
      <c r="G2533" s="107"/>
      <c r="H2533" s="107"/>
      <c r="I2533" s="107"/>
      <c r="J2533" s="107"/>
      <c r="K2533" s="107"/>
      <c r="L2533" s="107"/>
      <c r="M2533" s="107"/>
      <c r="N2533" s="107"/>
      <c r="O2533" s="107"/>
      <c r="P2533" s="107"/>
      <c r="Q2533" s="107"/>
      <c r="R2533" s="107"/>
    </row>
    <row r="2534" spans="1:18" ht="12.75">
      <c r="A2534" s="107"/>
      <c r="B2534" s="107"/>
      <c r="C2534" s="107"/>
      <c r="D2534" s="107"/>
      <c r="E2534" s="107"/>
      <c r="F2534" s="107"/>
      <c r="G2534" s="107"/>
      <c r="H2534" s="107"/>
      <c r="I2534" s="107"/>
      <c r="J2534" s="107"/>
      <c r="K2534" s="107"/>
      <c r="L2534" s="107"/>
      <c r="M2534" s="107"/>
      <c r="N2534" s="107"/>
      <c r="O2534" s="107"/>
      <c r="P2534" s="107"/>
      <c r="Q2534" s="107"/>
      <c r="R2534" s="107"/>
    </row>
    <row r="2535" spans="1:18" ht="12.75">
      <c r="A2535" s="107"/>
      <c r="B2535" s="107"/>
      <c r="C2535" s="107"/>
      <c r="D2535" s="107"/>
      <c r="E2535" s="107"/>
      <c r="F2535" s="107"/>
      <c r="G2535" s="107"/>
      <c r="H2535" s="107"/>
      <c r="I2535" s="107"/>
      <c r="J2535" s="107"/>
      <c r="K2535" s="107"/>
      <c r="L2535" s="107"/>
      <c r="M2535" s="107"/>
      <c r="N2535" s="107"/>
      <c r="O2535" s="107"/>
      <c r="P2535" s="107"/>
      <c r="Q2535" s="107"/>
      <c r="R2535" s="107"/>
    </row>
    <row r="2536" spans="1:18" ht="12.75">
      <c r="A2536" s="107"/>
      <c r="B2536" s="107"/>
      <c r="C2536" s="107"/>
      <c r="D2536" s="107"/>
      <c r="E2536" s="107"/>
      <c r="F2536" s="107"/>
      <c r="G2536" s="107"/>
      <c r="H2536" s="107"/>
      <c r="I2536" s="107"/>
      <c r="J2536" s="107"/>
      <c r="K2536" s="107"/>
      <c r="L2536" s="107"/>
      <c r="M2536" s="107"/>
      <c r="N2536" s="107"/>
      <c r="O2536" s="107"/>
      <c r="P2536" s="107"/>
      <c r="Q2536" s="107"/>
      <c r="R2536" s="107"/>
    </row>
    <row r="2537" spans="1:18" ht="12.75">
      <c r="A2537" s="107"/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107"/>
      <c r="M2537" s="107"/>
      <c r="N2537" s="107"/>
      <c r="O2537" s="107"/>
      <c r="P2537" s="107"/>
      <c r="Q2537" s="107"/>
      <c r="R2537" s="107"/>
    </row>
    <row r="2538" spans="1:18" ht="12.75">
      <c r="A2538" s="107"/>
      <c r="B2538" s="107"/>
      <c r="C2538" s="107"/>
      <c r="D2538" s="107"/>
      <c r="E2538" s="107"/>
      <c r="F2538" s="107"/>
      <c r="G2538" s="107"/>
      <c r="H2538" s="107"/>
      <c r="I2538" s="107"/>
      <c r="J2538" s="107"/>
      <c r="K2538" s="107"/>
      <c r="L2538" s="107"/>
      <c r="M2538" s="107"/>
      <c r="N2538" s="107"/>
      <c r="O2538" s="107"/>
      <c r="P2538" s="107"/>
      <c r="Q2538" s="107"/>
      <c r="R2538" s="107"/>
    </row>
    <row r="2539" spans="1:18" ht="12.75">
      <c r="A2539" s="107"/>
      <c r="B2539" s="107"/>
      <c r="C2539" s="107"/>
      <c r="D2539" s="107"/>
      <c r="E2539" s="107"/>
      <c r="F2539" s="107"/>
      <c r="G2539" s="107"/>
      <c r="H2539" s="107"/>
      <c r="I2539" s="107"/>
      <c r="J2539" s="107"/>
      <c r="K2539" s="107"/>
      <c r="L2539" s="107"/>
      <c r="M2539" s="107"/>
      <c r="N2539" s="107"/>
      <c r="O2539" s="107"/>
      <c r="P2539" s="107"/>
      <c r="Q2539" s="107"/>
      <c r="R2539" s="107"/>
    </row>
    <row r="2540" spans="1:18" ht="12.75">
      <c r="A2540" s="107"/>
      <c r="B2540" s="107"/>
      <c r="C2540" s="107"/>
      <c r="D2540" s="107"/>
      <c r="E2540" s="107"/>
      <c r="F2540" s="107"/>
      <c r="G2540" s="107"/>
      <c r="H2540" s="107"/>
      <c r="I2540" s="107"/>
      <c r="J2540" s="107"/>
      <c r="K2540" s="107"/>
      <c r="L2540" s="107"/>
      <c r="M2540" s="107"/>
      <c r="N2540" s="107"/>
      <c r="O2540" s="107"/>
      <c r="P2540" s="107"/>
      <c r="Q2540" s="107"/>
      <c r="R2540" s="107"/>
    </row>
    <row r="2541" spans="1:18" ht="12.75">
      <c r="A2541" s="107"/>
      <c r="B2541" s="107"/>
      <c r="C2541" s="107"/>
      <c r="D2541" s="107"/>
      <c r="E2541" s="107"/>
      <c r="F2541" s="107"/>
      <c r="G2541" s="107"/>
      <c r="H2541" s="107"/>
      <c r="I2541" s="107"/>
      <c r="J2541" s="107"/>
      <c r="K2541" s="107"/>
      <c r="L2541" s="107"/>
      <c r="M2541" s="107"/>
      <c r="N2541" s="107"/>
      <c r="O2541" s="107"/>
      <c r="P2541" s="107"/>
      <c r="Q2541" s="107"/>
      <c r="R2541" s="107"/>
    </row>
    <row r="2542" spans="1:18" ht="12.75">
      <c r="A2542" s="107"/>
      <c r="B2542" s="107"/>
      <c r="C2542" s="107"/>
      <c r="D2542" s="107"/>
      <c r="E2542" s="107"/>
      <c r="F2542" s="107"/>
      <c r="G2542" s="107"/>
      <c r="H2542" s="107"/>
      <c r="I2542" s="107"/>
      <c r="J2542" s="107"/>
      <c r="K2542" s="107"/>
      <c r="L2542" s="107"/>
      <c r="M2542" s="107"/>
      <c r="N2542" s="107"/>
      <c r="O2542" s="107"/>
      <c r="P2542" s="107"/>
      <c r="Q2542" s="107"/>
      <c r="R2542" s="107"/>
    </row>
    <row r="2543" spans="1:18" ht="12.75">
      <c r="A2543" s="107"/>
      <c r="B2543" s="107"/>
      <c r="C2543" s="107"/>
      <c r="D2543" s="107"/>
      <c r="E2543" s="107"/>
      <c r="F2543" s="107"/>
      <c r="G2543" s="107"/>
      <c r="H2543" s="107"/>
      <c r="I2543" s="107"/>
      <c r="J2543" s="107"/>
      <c r="K2543" s="107"/>
      <c r="L2543" s="107"/>
      <c r="M2543" s="107"/>
      <c r="N2543" s="107"/>
      <c r="O2543" s="107"/>
      <c r="P2543" s="107"/>
      <c r="Q2543" s="107"/>
      <c r="R2543" s="107"/>
    </row>
    <row r="2544" spans="1:18" ht="12.75">
      <c r="A2544" s="107"/>
      <c r="B2544" s="107"/>
      <c r="C2544" s="107"/>
      <c r="D2544" s="107"/>
      <c r="E2544" s="107"/>
      <c r="F2544" s="107"/>
      <c r="G2544" s="107"/>
      <c r="H2544" s="107"/>
      <c r="I2544" s="107"/>
      <c r="J2544" s="107"/>
      <c r="K2544" s="107"/>
      <c r="L2544" s="107"/>
      <c r="M2544" s="107"/>
      <c r="N2544" s="107"/>
      <c r="O2544" s="107"/>
      <c r="P2544" s="107"/>
      <c r="Q2544" s="107"/>
      <c r="R2544" s="107"/>
    </row>
    <row r="2545" spans="1:18" ht="12.75">
      <c r="A2545" s="107"/>
      <c r="B2545" s="107"/>
      <c r="C2545" s="107"/>
      <c r="D2545" s="107"/>
      <c r="E2545" s="107"/>
      <c r="F2545" s="107"/>
      <c r="G2545" s="107"/>
      <c r="H2545" s="107"/>
      <c r="I2545" s="107"/>
      <c r="J2545" s="107"/>
      <c r="K2545" s="107"/>
      <c r="L2545" s="107"/>
      <c r="M2545" s="107"/>
      <c r="N2545" s="107"/>
      <c r="O2545" s="107"/>
      <c r="P2545" s="107"/>
      <c r="Q2545" s="107"/>
      <c r="R2545" s="107"/>
    </row>
    <row r="2546" spans="1:18" ht="12.75">
      <c r="A2546" s="107"/>
      <c r="B2546" s="107"/>
      <c r="C2546" s="107"/>
      <c r="D2546" s="107"/>
      <c r="E2546" s="107"/>
      <c r="F2546" s="107"/>
      <c r="G2546" s="107"/>
      <c r="H2546" s="107"/>
      <c r="I2546" s="107"/>
      <c r="J2546" s="107"/>
      <c r="K2546" s="107"/>
      <c r="L2546" s="107"/>
      <c r="M2546" s="107"/>
      <c r="N2546" s="107"/>
      <c r="O2546" s="107"/>
      <c r="P2546" s="107"/>
      <c r="Q2546" s="107"/>
      <c r="R2546" s="107"/>
    </row>
    <row r="2547" spans="1:18" ht="12.75">
      <c r="A2547" s="107"/>
      <c r="B2547" s="107"/>
      <c r="C2547" s="107"/>
      <c r="D2547" s="107"/>
      <c r="E2547" s="107"/>
      <c r="F2547" s="107"/>
      <c r="G2547" s="107"/>
      <c r="H2547" s="107"/>
      <c r="I2547" s="107"/>
      <c r="J2547" s="107"/>
      <c r="K2547" s="107"/>
      <c r="L2547" s="107"/>
      <c r="M2547" s="107"/>
      <c r="N2547" s="107"/>
      <c r="O2547" s="107"/>
      <c r="P2547" s="107"/>
      <c r="Q2547" s="107"/>
      <c r="R2547" s="107"/>
    </row>
    <row r="2548" spans="1:18" ht="12.75">
      <c r="A2548" s="107"/>
      <c r="B2548" s="107"/>
      <c r="C2548" s="107"/>
      <c r="D2548" s="107"/>
      <c r="E2548" s="107"/>
      <c r="F2548" s="107"/>
      <c r="G2548" s="107"/>
      <c r="H2548" s="107"/>
      <c r="I2548" s="107"/>
      <c r="J2548" s="107"/>
      <c r="K2548" s="107"/>
      <c r="L2548" s="107"/>
      <c r="M2548" s="107"/>
      <c r="N2548" s="107"/>
      <c r="O2548" s="107"/>
      <c r="P2548" s="107"/>
      <c r="Q2548" s="107"/>
      <c r="R2548" s="107"/>
    </row>
    <row r="2549" spans="1:18" ht="12.75">
      <c r="A2549" s="107"/>
      <c r="B2549" s="107"/>
      <c r="C2549" s="107"/>
      <c r="D2549" s="107"/>
      <c r="E2549" s="107"/>
      <c r="F2549" s="107"/>
      <c r="G2549" s="107"/>
      <c r="H2549" s="107"/>
      <c r="I2549" s="107"/>
      <c r="J2549" s="107"/>
      <c r="K2549" s="107"/>
      <c r="L2549" s="107"/>
      <c r="M2549" s="107"/>
      <c r="N2549" s="107"/>
      <c r="O2549" s="107"/>
      <c r="P2549" s="107"/>
      <c r="Q2549" s="107"/>
      <c r="R2549" s="107"/>
    </row>
    <row r="2550" spans="1:18" ht="12.75">
      <c r="A2550" s="107"/>
      <c r="B2550" s="107"/>
      <c r="C2550" s="107"/>
      <c r="D2550" s="107"/>
      <c r="E2550" s="107"/>
      <c r="F2550" s="107"/>
      <c r="G2550" s="107"/>
      <c r="H2550" s="107"/>
      <c r="I2550" s="107"/>
      <c r="J2550" s="107"/>
      <c r="K2550" s="107"/>
      <c r="L2550" s="107"/>
      <c r="M2550" s="107"/>
      <c r="N2550" s="107"/>
      <c r="O2550" s="107"/>
      <c r="P2550" s="107"/>
      <c r="Q2550" s="107"/>
      <c r="R2550" s="107"/>
    </row>
    <row r="2551" spans="1:18" ht="12.75">
      <c r="A2551" s="107"/>
      <c r="B2551" s="107"/>
      <c r="C2551" s="107"/>
      <c r="D2551" s="107"/>
      <c r="E2551" s="107"/>
      <c r="F2551" s="107"/>
      <c r="G2551" s="107"/>
      <c r="H2551" s="107"/>
      <c r="I2551" s="107"/>
      <c r="J2551" s="107"/>
      <c r="K2551" s="107"/>
      <c r="L2551" s="107"/>
      <c r="M2551" s="107"/>
      <c r="N2551" s="107"/>
      <c r="O2551" s="107"/>
      <c r="P2551" s="107"/>
      <c r="Q2551" s="107"/>
      <c r="R2551" s="107"/>
    </row>
    <row r="2552" spans="1:18" ht="12.75">
      <c r="A2552" s="107"/>
      <c r="B2552" s="107"/>
      <c r="C2552" s="107"/>
      <c r="D2552" s="107"/>
      <c r="E2552" s="107"/>
      <c r="F2552" s="107"/>
      <c r="G2552" s="107"/>
      <c r="H2552" s="107"/>
      <c r="I2552" s="107"/>
      <c r="J2552" s="107"/>
      <c r="K2552" s="107"/>
      <c r="L2552" s="107"/>
      <c r="M2552" s="107"/>
      <c r="N2552" s="107"/>
      <c r="O2552" s="107"/>
      <c r="P2552" s="107"/>
      <c r="Q2552" s="107"/>
      <c r="R2552" s="107"/>
    </row>
    <row r="2553" spans="1:18" ht="12.75">
      <c r="A2553" s="107"/>
      <c r="B2553" s="107"/>
      <c r="C2553" s="107"/>
      <c r="D2553" s="107"/>
      <c r="E2553" s="107"/>
      <c r="F2553" s="107"/>
      <c r="G2553" s="107"/>
      <c r="H2553" s="107"/>
      <c r="I2553" s="107"/>
      <c r="J2553" s="107"/>
      <c r="K2553" s="107"/>
      <c r="L2553" s="107"/>
      <c r="M2553" s="107"/>
      <c r="N2553" s="107"/>
      <c r="O2553" s="107"/>
      <c r="P2553" s="107"/>
      <c r="Q2553" s="107"/>
      <c r="R2553" s="107"/>
    </row>
    <row r="2554" spans="1:18" ht="12.75">
      <c r="A2554" s="107"/>
      <c r="B2554" s="107"/>
      <c r="C2554" s="107"/>
      <c r="D2554" s="107"/>
      <c r="E2554" s="107"/>
      <c r="F2554" s="107"/>
      <c r="G2554" s="107"/>
      <c r="H2554" s="107"/>
      <c r="I2554" s="107"/>
      <c r="J2554" s="107"/>
      <c r="K2554" s="107"/>
      <c r="L2554" s="107"/>
      <c r="M2554" s="107"/>
      <c r="N2554" s="107"/>
      <c r="O2554" s="107"/>
      <c r="P2554" s="107"/>
      <c r="Q2554" s="107"/>
      <c r="R2554" s="107"/>
    </row>
    <row r="2555" spans="1:18" ht="12.75">
      <c r="A2555" s="107"/>
      <c r="B2555" s="107"/>
      <c r="C2555" s="107"/>
      <c r="D2555" s="107"/>
      <c r="E2555" s="107"/>
      <c r="F2555" s="107"/>
      <c r="G2555" s="107"/>
      <c r="H2555" s="107"/>
      <c r="I2555" s="107"/>
      <c r="J2555" s="107"/>
      <c r="K2555" s="107"/>
      <c r="L2555" s="107"/>
      <c r="M2555" s="107"/>
      <c r="N2555" s="107"/>
      <c r="O2555" s="107"/>
      <c r="P2555" s="107"/>
      <c r="Q2555" s="107"/>
      <c r="R2555" s="107"/>
    </row>
    <row r="2556" spans="1:18" ht="12.75">
      <c r="A2556" s="107"/>
      <c r="B2556" s="107"/>
      <c r="C2556" s="107"/>
      <c r="D2556" s="107"/>
      <c r="E2556" s="107"/>
      <c r="F2556" s="107"/>
      <c r="G2556" s="107"/>
      <c r="H2556" s="107"/>
      <c r="I2556" s="107"/>
      <c r="J2556" s="107"/>
      <c r="K2556" s="107"/>
      <c r="L2556" s="107"/>
      <c r="M2556" s="107"/>
      <c r="N2556" s="107"/>
      <c r="O2556" s="107"/>
      <c r="P2556" s="107"/>
      <c r="Q2556" s="107"/>
      <c r="R2556" s="107"/>
    </row>
    <row r="2557" spans="1:18" ht="12.75">
      <c r="A2557" s="107"/>
      <c r="B2557" s="107"/>
      <c r="C2557" s="107"/>
      <c r="D2557" s="107"/>
      <c r="E2557" s="107"/>
      <c r="F2557" s="107"/>
      <c r="G2557" s="107"/>
      <c r="H2557" s="107"/>
      <c r="I2557" s="107"/>
      <c r="J2557" s="107"/>
      <c r="K2557" s="107"/>
      <c r="L2557" s="107"/>
      <c r="M2557" s="107"/>
      <c r="N2557" s="107"/>
      <c r="O2557" s="107"/>
      <c r="P2557" s="107"/>
      <c r="Q2557" s="107"/>
      <c r="R2557" s="107"/>
    </row>
    <row r="2558" spans="1:18" ht="12.75">
      <c r="A2558" s="107"/>
      <c r="B2558" s="107"/>
      <c r="C2558" s="107"/>
      <c r="D2558" s="107"/>
      <c r="E2558" s="107"/>
      <c r="F2558" s="107"/>
      <c r="G2558" s="107"/>
      <c r="H2558" s="107"/>
      <c r="I2558" s="107"/>
      <c r="J2558" s="107"/>
      <c r="K2558" s="107"/>
      <c r="L2558" s="107"/>
      <c r="M2558" s="107"/>
      <c r="N2558" s="107"/>
      <c r="O2558" s="107"/>
      <c r="P2558" s="107"/>
      <c r="Q2558" s="107"/>
      <c r="R2558" s="107"/>
    </row>
    <row r="2559" spans="1:18" ht="12.75">
      <c r="A2559" s="107"/>
      <c r="B2559" s="107"/>
      <c r="C2559" s="107"/>
      <c r="D2559" s="107"/>
      <c r="E2559" s="107"/>
      <c r="F2559" s="107"/>
      <c r="G2559" s="107"/>
      <c r="H2559" s="107"/>
      <c r="I2559" s="107"/>
      <c r="J2559" s="107"/>
      <c r="K2559" s="107"/>
      <c r="L2559" s="107"/>
      <c r="M2559" s="107"/>
      <c r="N2559" s="107"/>
      <c r="O2559" s="107"/>
      <c r="P2559" s="107"/>
      <c r="Q2559" s="107"/>
      <c r="R2559" s="107"/>
    </row>
    <row r="2560" spans="1:18" ht="12.75">
      <c r="A2560" s="107"/>
      <c r="B2560" s="107"/>
      <c r="C2560" s="107"/>
      <c r="D2560" s="107"/>
      <c r="E2560" s="107"/>
      <c r="F2560" s="107"/>
      <c r="G2560" s="107"/>
      <c r="H2560" s="107"/>
      <c r="I2560" s="107"/>
      <c r="J2560" s="107"/>
      <c r="K2560" s="107"/>
      <c r="L2560" s="107"/>
      <c r="M2560" s="107"/>
      <c r="N2560" s="107"/>
      <c r="O2560" s="107"/>
      <c r="P2560" s="107"/>
      <c r="Q2560" s="107"/>
      <c r="R2560" s="107"/>
    </row>
    <row r="2561" spans="1:18" ht="12.75">
      <c r="A2561" s="107"/>
      <c r="B2561" s="107"/>
      <c r="C2561" s="107"/>
      <c r="D2561" s="107"/>
      <c r="E2561" s="107"/>
      <c r="F2561" s="107"/>
      <c r="G2561" s="107"/>
      <c r="H2561" s="107"/>
      <c r="I2561" s="107"/>
      <c r="J2561" s="107"/>
      <c r="K2561" s="107"/>
      <c r="L2561" s="107"/>
      <c r="M2561" s="107"/>
      <c r="N2561" s="107"/>
      <c r="O2561" s="107"/>
      <c r="P2561" s="107"/>
      <c r="Q2561" s="107"/>
      <c r="R2561" s="107"/>
    </row>
    <row r="2562" spans="1:18" ht="12.75">
      <c r="A2562" s="107"/>
      <c r="B2562" s="107"/>
      <c r="C2562" s="107"/>
      <c r="D2562" s="107"/>
      <c r="E2562" s="107"/>
      <c r="F2562" s="107"/>
      <c r="G2562" s="107"/>
      <c r="H2562" s="107"/>
      <c r="I2562" s="107"/>
      <c r="J2562" s="107"/>
      <c r="K2562" s="107"/>
      <c r="L2562" s="107"/>
      <c r="M2562" s="107"/>
      <c r="N2562" s="107"/>
      <c r="O2562" s="107"/>
      <c r="P2562" s="107"/>
      <c r="Q2562" s="107"/>
      <c r="R2562" s="107"/>
    </row>
    <row r="2563" spans="1:18" ht="12.75">
      <c r="A2563" s="107"/>
      <c r="B2563" s="107"/>
      <c r="C2563" s="107"/>
      <c r="D2563" s="107"/>
      <c r="E2563" s="107"/>
      <c r="F2563" s="107"/>
      <c r="G2563" s="107"/>
      <c r="H2563" s="107"/>
      <c r="I2563" s="107"/>
      <c r="J2563" s="107"/>
      <c r="K2563" s="107"/>
      <c r="L2563" s="107"/>
      <c r="M2563" s="107"/>
      <c r="N2563" s="107"/>
      <c r="O2563" s="107"/>
      <c r="P2563" s="107"/>
      <c r="Q2563" s="107"/>
      <c r="R2563" s="107"/>
    </row>
    <row r="2564" spans="1:18" ht="12.75">
      <c r="A2564" s="107"/>
      <c r="B2564" s="107"/>
      <c r="C2564" s="107"/>
      <c r="D2564" s="107"/>
      <c r="E2564" s="107"/>
      <c r="F2564" s="107"/>
      <c r="G2564" s="107"/>
      <c r="H2564" s="107"/>
      <c r="I2564" s="107"/>
      <c r="J2564" s="107"/>
      <c r="K2564" s="107"/>
      <c r="L2564" s="107"/>
      <c r="M2564" s="107"/>
      <c r="N2564" s="107"/>
      <c r="O2564" s="107"/>
      <c r="P2564" s="107"/>
      <c r="Q2564" s="107"/>
      <c r="R2564" s="107"/>
    </row>
    <row r="2565" spans="1:18" ht="12.75">
      <c r="A2565" s="107"/>
      <c r="B2565" s="107"/>
      <c r="C2565" s="107"/>
      <c r="D2565" s="107"/>
      <c r="E2565" s="107"/>
      <c r="F2565" s="107"/>
      <c r="G2565" s="107"/>
      <c r="H2565" s="107"/>
      <c r="I2565" s="107"/>
      <c r="J2565" s="107"/>
      <c r="K2565" s="107"/>
      <c r="L2565" s="107"/>
      <c r="M2565" s="107"/>
      <c r="N2565" s="107"/>
      <c r="O2565" s="107"/>
      <c r="P2565" s="107"/>
      <c r="Q2565" s="107"/>
      <c r="R2565" s="107"/>
    </row>
    <row r="2566" spans="1:18" ht="12.75">
      <c r="A2566" s="107"/>
      <c r="B2566" s="107"/>
      <c r="C2566" s="107"/>
      <c r="D2566" s="107"/>
      <c r="E2566" s="107"/>
      <c r="F2566" s="107"/>
      <c r="G2566" s="107"/>
      <c r="H2566" s="107"/>
      <c r="I2566" s="107"/>
      <c r="J2566" s="107"/>
      <c r="K2566" s="107"/>
      <c r="L2566" s="107"/>
      <c r="M2566" s="107"/>
      <c r="N2566" s="107"/>
      <c r="O2566" s="107"/>
      <c r="P2566" s="107"/>
      <c r="Q2566" s="107"/>
      <c r="R2566" s="107"/>
    </row>
    <row r="2567" spans="1:18" ht="12.75">
      <c r="A2567" s="107"/>
      <c r="B2567" s="107"/>
      <c r="C2567" s="107"/>
      <c r="D2567" s="107"/>
      <c r="E2567" s="107"/>
      <c r="F2567" s="107"/>
      <c r="G2567" s="107"/>
      <c r="H2567" s="107"/>
      <c r="I2567" s="107"/>
      <c r="J2567" s="107"/>
      <c r="K2567" s="107"/>
      <c r="L2567" s="107"/>
      <c r="M2567" s="107"/>
      <c r="N2567" s="107"/>
      <c r="O2567" s="107"/>
      <c r="P2567" s="107"/>
      <c r="Q2567" s="107"/>
      <c r="R2567" s="107"/>
    </row>
    <row r="2568" spans="1:18" ht="12.75">
      <c r="A2568" s="107"/>
      <c r="B2568" s="107"/>
      <c r="C2568" s="107"/>
      <c r="D2568" s="107"/>
      <c r="E2568" s="107"/>
      <c r="F2568" s="107"/>
      <c r="G2568" s="107"/>
      <c r="H2568" s="107"/>
      <c r="I2568" s="107"/>
      <c r="J2568" s="107"/>
      <c r="K2568" s="107"/>
      <c r="L2568" s="107"/>
      <c r="M2568" s="107"/>
      <c r="N2568" s="107"/>
      <c r="O2568" s="107"/>
      <c r="P2568" s="107"/>
      <c r="Q2568" s="107"/>
      <c r="R2568" s="107"/>
    </row>
    <row r="2569" spans="1:18" ht="12.75">
      <c r="A2569" s="107"/>
      <c r="B2569" s="107"/>
      <c r="C2569" s="107"/>
      <c r="D2569" s="107"/>
      <c r="E2569" s="107"/>
      <c r="F2569" s="107"/>
      <c r="G2569" s="107"/>
      <c r="H2569" s="107"/>
      <c r="I2569" s="107"/>
      <c r="J2569" s="107"/>
      <c r="K2569" s="107"/>
      <c r="L2569" s="107"/>
      <c r="M2569" s="107"/>
      <c r="N2569" s="107"/>
      <c r="O2569" s="107"/>
      <c r="P2569" s="107"/>
      <c r="Q2569" s="107"/>
      <c r="R2569" s="107"/>
    </row>
    <row r="2570" spans="1:18" ht="12.75">
      <c r="A2570" s="107"/>
      <c r="B2570" s="107"/>
      <c r="C2570" s="107"/>
      <c r="D2570" s="107"/>
      <c r="E2570" s="107"/>
      <c r="F2570" s="107"/>
      <c r="G2570" s="107"/>
      <c r="H2570" s="107"/>
      <c r="I2570" s="107"/>
      <c r="J2570" s="107"/>
      <c r="K2570" s="107"/>
      <c r="L2570" s="107"/>
      <c r="M2570" s="107"/>
      <c r="N2570" s="107"/>
      <c r="O2570" s="107"/>
      <c r="P2570" s="107"/>
      <c r="Q2570" s="107"/>
      <c r="R2570" s="107"/>
    </row>
    <row r="2571" spans="1:18" ht="12.75">
      <c r="A2571" s="107"/>
      <c r="B2571" s="107"/>
      <c r="C2571" s="107"/>
      <c r="D2571" s="107"/>
      <c r="E2571" s="107"/>
      <c r="F2571" s="107"/>
      <c r="G2571" s="107"/>
      <c r="H2571" s="107"/>
      <c r="I2571" s="107"/>
      <c r="J2571" s="107"/>
      <c r="K2571" s="107"/>
      <c r="L2571" s="107"/>
      <c r="M2571" s="107"/>
      <c r="N2571" s="107"/>
      <c r="O2571" s="107"/>
      <c r="P2571" s="107"/>
      <c r="Q2571" s="107"/>
      <c r="R2571" s="107"/>
    </row>
    <row r="2572" spans="1:18" ht="12.75">
      <c r="A2572" s="107"/>
      <c r="B2572" s="107"/>
      <c r="C2572" s="107"/>
      <c r="D2572" s="107"/>
      <c r="E2572" s="107"/>
      <c r="F2572" s="107"/>
      <c r="G2572" s="107"/>
      <c r="H2572" s="107"/>
      <c r="I2572" s="107"/>
      <c r="J2572" s="107"/>
      <c r="K2572" s="107"/>
      <c r="L2572" s="107"/>
      <c r="M2572" s="107"/>
      <c r="N2572" s="107"/>
      <c r="O2572" s="107"/>
      <c r="P2572" s="107"/>
      <c r="Q2572" s="107"/>
      <c r="R2572" s="107"/>
    </row>
    <row r="2573" spans="1:18" ht="12.75">
      <c r="A2573" s="107"/>
      <c r="B2573" s="107"/>
      <c r="C2573" s="107"/>
      <c r="D2573" s="107"/>
      <c r="E2573" s="107"/>
      <c r="F2573" s="107"/>
      <c r="G2573" s="107"/>
      <c r="H2573" s="107"/>
      <c r="I2573" s="107"/>
      <c r="J2573" s="107"/>
      <c r="K2573" s="107"/>
      <c r="L2573" s="107"/>
      <c r="M2573" s="107"/>
      <c r="N2573" s="107"/>
      <c r="O2573" s="107"/>
      <c r="P2573" s="107"/>
      <c r="Q2573" s="107"/>
      <c r="R2573" s="107"/>
    </row>
    <row r="2574" spans="1:18" ht="12.75">
      <c r="A2574" s="107"/>
      <c r="B2574" s="107"/>
      <c r="C2574" s="107"/>
      <c r="D2574" s="107"/>
      <c r="E2574" s="107"/>
      <c r="F2574" s="107"/>
      <c r="G2574" s="107"/>
      <c r="H2574" s="107"/>
      <c r="I2574" s="107"/>
      <c r="J2574" s="107"/>
      <c r="K2574" s="107"/>
      <c r="L2574" s="107"/>
      <c r="M2574" s="107"/>
      <c r="N2574" s="107"/>
      <c r="O2574" s="107"/>
      <c r="P2574" s="107"/>
      <c r="Q2574" s="107"/>
      <c r="R2574" s="107"/>
    </row>
    <row r="2575" spans="1:18" ht="12.75">
      <c r="A2575" s="107"/>
      <c r="B2575" s="107"/>
      <c r="C2575" s="107"/>
      <c r="D2575" s="107"/>
      <c r="E2575" s="107"/>
      <c r="F2575" s="107"/>
      <c r="G2575" s="107"/>
      <c r="H2575" s="107"/>
      <c r="I2575" s="107"/>
      <c r="J2575" s="107"/>
      <c r="K2575" s="107"/>
      <c r="L2575" s="107"/>
      <c r="M2575" s="107"/>
      <c r="N2575" s="107"/>
      <c r="O2575" s="107"/>
      <c r="P2575" s="107"/>
      <c r="Q2575" s="107"/>
      <c r="R2575" s="107"/>
    </row>
    <row r="2576" spans="1:18" ht="12.75">
      <c r="A2576" s="107"/>
      <c r="B2576" s="107"/>
      <c r="C2576" s="107"/>
      <c r="D2576" s="107"/>
      <c r="E2576" s="107"/>
      <c r="F2576" s="107"/>
      <c r="G2576" s="107"/>
      <c r="H2576" s="107"/>
      <c r="I2576" s="107"/>
      <c r="J2576" s="107"/>
      <c r="K2576" s="107"/>
      <c r="L2576" s="107"/>
      <c r="M2576" s="107"/>
      <c r="N2576" s="107"/>
      <c r="O2576" s="107"/>
      <c r="P2576" s="107"/>
      <c r="Q2576" s="107"/>
      <c r="R2576" s="107"/>
    </row>
    <row r="2577" spans="1:18" ht="12.75">
      <c r="A2577" s="107"/>
      <c r="B2577" s="107"/>
      <c r="C2577" s="107"/>
      <c r="D2577" s="107"/>
      <c r="E2577" s="107"/>
      <c r="F2577" s="107"/>
      <c r="G2577" s="107"/>
      <c r="H2577" s="107"/>
      <c r="I2577" s="107"/>
      <c r="J2577" s="107"/>
      <c r="K2577" s="107"/>
      <c r="L2577" s="107"/>
      <c r="M2577" s="107"/>
      <c r="N2577" s="107"/>
      <c r="O2577" s="107"/>
      <c r="P2577" s="107"/>
      <c r="Q2577" s="107"/>
      <c r="R2577" s="107"/>
    </row>
    <row r="2578" spans="1:18" ht="12.75">
      <c r="A2578" s="107"/>
      <c r="B2578" s="107"/>
      <c r="C2578" s="107"/>
      <c r="D2578" s="107"/>
      <c r="E2578" s="107"/>
      <c r="F2578" s="107"/>
      <c r="G2578" s="107"/>
      <c r="H2578" s="107"/>
      <c r="I2578" s="107"/>
      <c r="J2578" s="107"/>
      <c r="K2578" s="107"/>
      <c r="L2578" s="107"/>
      <c r="M2578" s="107"/>
      <c r="N2578" s="107"/>
      <c r="O2578" s="107"/>
      <c r="P2578" s="107"/>
      <c r="Q2578" s="107"/>
      <c r="R2578" s="107"/>
    </row>
    <row r="2579" spans="1:18" ht="12.75">
      <c r="A2579" s="107"/>
      <c r="B2579" s="107"/>
      <c r="C2579" s="107"/>
      <c r="D2579" s="107"/>
      <c r="E2579" s="107"/>
      <c r="F2579" s="107"/>
      <c r="G2579" s="107"/>
      <c r="H2579" s="107"/>
      <c r="I2579" s="107"/>
      <c r="J2579" s="107"/>
      <c r="K2579" s="107"/>
      <c r="L2579" s="107"/>
      <c r="M2579" s="107"/>
      <c r="N2579" s="107"/>
      <c r="O2579" s="107"/>
      <c r="P2579" s="107"/>
      <c r="Q2579" s="107"/>
      <c r="R2579" s="107"/>
    </row>
    <row r="2580" spans="1:18" ht="12.75">
      <c r="A2580" s="107"/>
      <c r="B2580" s="107"/>
      <c r="C2580" s="107"/>
      <c r="D2580" s="107"/>
      <c r="E2580" s="107"/>
      <c r="F2580" s="107"/>
      <c r="G2580" s="107"/>
      <c r="H2580" s="107"/>
      <c r="I2580" s="107"/>
      <c r="J2580" s="107"/>
      <c r="K2580" s="107"/>
      <c r="L2580" s="107"/>
      <c r="M2580" s="107"/>
      <c r="N2580" s="107"/>
      <c r="O2580" s="107"/>
      <c r="P2580" s="107"/>
      <c r="Q2580" s="107"/>
      <c r="R2580" s="107"/>
    </row>
    <row r="2581" spans="1:18" ht="12.75">
      <c r="A2581" s="107"/>
      <c r="B2581" s="107"/>
      <c r="C2581" s="107"/>
      <c r="D2581" s="107"/>
      <c r="E2581" s="107"/>
      <c r="F2581" s="107"/>
      <c r="G2581" s="107"/>
      <c r="H2581" s="107"/>
      <c r="I2581" s="107"/>
      <c r="J2581" s="107"/>
      <c r="K2581" s="107"/>
      <c r="L2581" s="107"/>
      <c r="M2581" s="107"/>
      <c r="N2581" s="107"/>
      <c r="O2581" s="107"/>
      <c r="P2581" s="107"/>
      <c r="Q2581" s="107"/>
      <c r="R2581" s="107"/>
    </row>
    <row r="2582" spans="1:18" ht="12.75">
      <c r="A2582" s="107"/>
      <c r="B2582" s="107"/>
      <c r="C2582" s="107"/>
      <c r="D2582" s="107"/>
      <c r="E2582" s="107"/>
      <c r="F2582" s="107"/>
      <c r="G2582" s="107"/>
      <c r="H2582" s="107"/>
      <c r="I2582" s="107"/>
      <c r="J2582" s="107"/>
      <c r="K2582" s="107"/>
      <c r="L2582" s="107"/>
      <c r="M2582" s="107"/>
      <c r="N2582" s="107"/>
      <c r="O2582" s="107"/>
      <c r="P2582" s="107"/>
      <c r="Q2582" s="107"/>
      <c r="R2582" s="107"/>
    </row>
    <row r="2583" spans="1:18" ht="12.75">
      <c r="A2583" s="107"/>
      <c r="B2583" s="107"/>
      <c r="C2583" s="107"/>
      <c r="D2583" s="107"/>
      <c r="E2583" s="107"/>
      <c r="F2583" s="107"/>
      <c r="G2583" s="107"/>
      <c r="H2583" s="107"/>
      <c r="I2583" s="107"/>
      <c r="J2583" s="107"/>
      <c r="K2583" s="107"/>
      <c r="L2583" s="107"/>
      <c r="M2583" s="107"/>
      <c r="N2583" s="107"/>
      <c r="O2583" s="107"/>
      <c r="P2583" s="107"/>
      <c r="Q2583" s="107"/>
      <c r="R2583" s="107"/>
    </row>
    <row r="2584" spans="1:18" ht="12.75">
      <c r="A2584" s="107"/>
      <c r="B2584" s="107"/>
      <c r="C2584" s="107"/>
      <c r="D2584" s="107"/>
      <c r="E2584" s="107"/>
      <c r="F2584" s="107"/>
      <c r="G2584" s="107"/>
      <c r="H2584" s="107"/>
      <c r="I2584" s="107"/>
      <c r="J2584" s="107"/>
      <c r="K2584" s="107"/>
      <c r="L2584" s="107"/>
      <c r="M2584" s="107"/>
      <c r="N2584" s="107"/>
      <c r="O2584" s="107"/>
      <c r="P2584" s="107"/>
      <c r="Q2584" s="107"/>
      <c r="R2584" s="107"/>
    </row>
    <row r="2585" spans="1:18" ht="12.75">
      <c r="A2585" s="107"/>
      <c r="B2585" s="107"/>
      <c r="C2585" s="107"/>
      <c r="D2585" s="107"/>
      <c r="E2585" s="107"/>
      <c r="F2585" s="107"/>
      <c r="G2585" s="107"/>
      <c r="H2585" s="107"/>
      <c r="I2585" s="107"/>
      <c r="J2585" s="107"/>
      <c r="K2585" s="107"/>
      <c r="L2585" s="107"/>
      <c r="M2585" s="107"/>
      <c r="N2585" s="107"/>
      <c r="O2585" s="107"/>
      <c r="P2585" s="107"/>
      <c r="Q2585" s="107"/>
      <c r="R2585" s="107"/>
    </row>
    <row r="2586" spans="1:18" ht="12.75">
      <c r="A2586" s="107"/>
      <c r="B2586" s="107"/>
      <c r="C2586" s="107"/>
      <c r="D2586" s="107"/>
      <c r="E2586" s="107"/>
      <c r="F2586" s="107"/>
      <c r="G2586" s="107"/>
      <c r="H2586" s="107"/>
      <c r="I2586" s="107"/>
      <c r="J2586" s="107"/>
      <c r="K2586" s="107"/>
      <c r="L2586" s="107"/>
      <c r="M2586" s="107"/>
      <c r="N2586" s="107"/>
      <c r="O2586" s="107"/>
      <c r="P2586" s="107"/>
      <c r="Q2586" s="107"/>
      <c r="R2586" s="107"/>
    </row>
    <row r="2587" spans="1:18" ht="12.75">
      <c r="A2587" s="107"/>
      <c r="B2587" s="107"/>
      <c r="C2587" s="107"/>
      <c r="D2587" s="107"/>
      <c r="E2587" s="107"/>
      <c r="F2587" s="107"/>
      <c r="G2587" s="107"/>
      <c r="H2587" s="107"/>
      <c r="I2587" s="107"/>
      <c r="J2587" s="107"/>
      <c r="K2587" s="107"/>
      <c r="L2587" s="107"/>
      <c r="M2587" s="107"/>
      <c r="N2587" s="107"/>
      <c r="O2587" s="107"/>
      <c r="P2587" s="107"/>
      <c r="Q2587" s="107"/>
      <c r="R2587" s="107"/>
    </row>
    <row r="2588" spans="1:18" ht="12.75">
      <c r="A2588" s="107"/>
      <c r="B2588" s="107"/>
      <c r="C2588" s="107"/>
      <c r="D2588" s="107"/>
      <c r="E2588" s="107"/>
      <c r="F2588" s="107"/>
      <c r="G2588" s="107"/>
      <c r="H2588" s="107"/>
      <c r="I2588" s="107"/>
      <c r="J2588" s="107"/>
      <c r="K2588" s="107"/>
      <c r="L2588" s="107"/>
      <c r="M2588" s="107"/>
      <c r="N2588" s="107"/>
      <c r="O2588" s="107"/>
      <c r="P2588" s="107"/>
      <c r="Q2588" s="107"/>
      <c r="R2588" s="107"/>
    </row>
    <row r="2589" spans="1:18" ht="12.75">
      <c r="A2589" s="107"/>
      <c r="B2589" s="107"/>
      <c r="C2589" s="107"/>
      <c r="D2589" s="107"/>
      <c r="E2589" s="107"/>
      <c r="F2589" s="107"/>
      <c r="G2589" s="107"/>
      <c r="H2589" s="107"/>
      <c r="I2589" s="107"/>
      <c r="J2589" s="107"/>
      <c r="K2589" s="107"/>
      <c r="L2589" s="107"/>
      <c r="M2589" s="107"/>
      <c r="N2589" s="107"/>
      <c r="O2589" s="107"/>
      <c r="P2589" s="107"/>
      <c r="Q2589" s="107"/>
      <c r="R2589" s="107"/>
    </row>
    <row r="2590" spans="1:18" ht="12.75">
      <c r="A2590" s="107"/>
      <c r="B2590" s="107"/>
      <c r="C2590" s="107"/>
      <c r="D2590" s="107"/>
      <c r="E2590" s="107"/>
      <c r="F2590" s="107"/>
      <c r="G2590" s="107"/>
      <c r="H2590" s="107"/>
      <c r="I2590" s="107"/>
      <c r="J2590" s="107"/>
      <c r="K2590" s="107"/>
      <c r="L2590" s="107"/>
      <c r="M2590" s="107"/>
      <c r="N2590" s="107"/>
      <c r="O2590" s="107"/>
      <c r="P2590" s="107"/>
      <c r="Q2590" s="107"/>
      <c r="R2590" s="107"/>
    </row>
    <row r="2591" spans="1:18" ht="12.75">
      <c r="A2591" s="107"/>
      <c r="B2591" s="107"/>
      <c r="C2591" s="107"/>
      <c r="D2591" s="107"/>
      <c r="E2591" s="107"/>
      <c r="F2591" s="107"/>
      <c r="G2591" s="107"/>
      <c r="H2591" s="107"/>
      <c r="I2591" s="107"/>
      <c r="J2591" s="107"/>
      <c r="K2591" s="107"/>
      <c r="L2591" s="107"/>
      <c r="M2591" s="107"/>
      <c r="N2591" s="107"/>
      <c r="O2591" s="107"/>
      <c r="P2591" s="107"/>
      <c r="Q2591" s="107"/>
      <c r="R2591" s="107"/>
    </row>
    <row r="2592" spans="1:18" ht="12.75">
      <c r="A2592" s="107"/>
      <c r="B2592" s="107"/>
      <c r="C2592" s="107"/>
      <c r="D2592" s="107"/>
      <c r="E2592" s="107"/>
      <c r="F2592" s="107"/>
      <c r="G2592" s="107"/>
      <c r="H2592" s="107"/>
      <c r="I2592" s="107"/>
      <c r="J2592" s="107"/>
      <c r="K2592" s="107"/>
      <c r="L2592" s="107"/>
      <c r="M2592" s="107"/>
      <c r="N2592" s="107"/>
      <c r="O2592" s="107"/>
      <c r="P2592" s="107"/>
      <c r="Q2592" s="107"/>
      <c r="R2592" s="107"/>
    </row>
    <row r="2593" spans="1:18" ht="12.75">
      <c r="A2593" s="107"/>
      <c r="B2593" s="107"/>
      <c r="C2593" s="107"/>
      <c r="D2593" s="107"/>
      <c r="E2593" s="107"/>
      <c r="F2593" s="107"/>
      <c r="G2593" s="107"/>
      <c r="H2593" s="107"/>
      <c r="I2593" s="107"/>
      <c r="J2593" s="107"/>
      <c r="K2593" s="107"/>
      <c r="L2593" s="107"/>
      <c r="M2593" s="107"/>
      <c r="N2593" s="107"/>
      <c r="O2593" s="107"/>
      <c r="P2593" s="107"/>
      <c r="Q2593" s="107"/>
      <c r="R2593" s="107"/>
    </row>
    <row r="2594" spans="1:18" ht="12.75">
      <c r="A2594" s="107"/>
      <c r="B2594" s="107"/>
      <c r="C2594" s="107"/>
      <c r="D2594" s="107"/>
      <c r="E2594" s="107"/>
      <c r="F2594" s="107"/>
      <c r="G2594" s="107"/>
      <c r="H2594" s="107"/>
      <c r="I2594" s="107"/>
      <c r="J2594" s="107"/>
      <c r="K2594" s="107"/>
      <c r="L2594" s="107"/>
      <c r="M2594" s="107"/>
      <c r="N2594" s="107"/>
      <c r="O2594" s="107"/>
      <c r="P2594" s="107"/>
      <c r="Q2594" s="107"/>
      <c r="R2594" s="107"/>
    </row>
    <row r="2595" spans="1:18" ht="12.75">
      <c r="A2595" s="107"/>
      <c r="B2595" s="107"/>
      <c r="C2595" s="107"/>
      <c r="D2595" s="107"/>
      <c r="E2595" s="107"/>
      <c r="F2595" s="107"/>
      <c r="G2595" s="107"/>
      <c r="H2595" s="107"/>
      <c r="I2595" s="107"/>
      <c r="J2595" s="107"/>
      <c r="K2595" s="107"/>
      <c r="L2595" s="107"/>
      <c r="M2595" s="107"/>
      <c r="N2595" s="107"/>
      <c r="O2595" s="107"/>
      <c r="P2595" s="107"/>
      <c r="Q2595" s="107"/>
      <c r="R2595" s="107"/>
    </row>
    <row r="2596" spans="1:18" ht="12.75">
      <c r="A2596" s="107"/>
      <c r="B2596" s="107"/>
      <c r="C2596" s="107"/>
      <c r="D2596" s="107"/>
      <c r="E2596" s="107"/>
      <c r="F2596" s="107"/>
      <c r="G2596" s="107"/>
      <c r="H2596" s="107"/>
      <c r="I2596" s="107"/>
      <c r="J2596" s="107"/>
      <c r="K2596" s="107"/>
      <c r="L2596" s="107"/>
      <c r="M2596" s="107"/>
      <c r="N2596" s="107"/>
      <c r="O2596" s="107"/>
      <c r="P2596" s="107"/>
      <c r="Q2596" s="107"/>
      <c r="R2596" s="107"/>
    </row>
    <row r="2597" spans="1:18" ht="12.75">
      <c r="A2597" s="107"/>
      <c r="B2597" s="107"/>
      <c r="C2597" s="107"/>
      <c r="D2597" s="107"/>
      <c r="E2597" s="107"/>
      <c r="F2597" s="107"/>
      <c r="G2597" s="107"/>
      <c r="H2597" s="107"/>
      <c r="I2597" s="107"/>
      <c r="J2597" s="107"/>
      <c r="K2597" s="107"/>
      <c r="L2597" s="107"/>
      <c r="M2597" s="107"/>
      <c r="N2597" s="107"/>
      <c r="O2597" s="107"/>
      <c r="P2597" s="107"/>
      <c r="Q2597" s="107"/>
      <c r="R2597" s="107"/>
    </row>
    <row r="2598" spans="1:18" ht="12.75">
      <c r="A2598" s="107"/>
      <c r="B2598" s="107"/>
      <c r="C2598" s="107"/>
      <c r="D2598" s="107"/>
      <c r="E2598" s="107"/>
      <c r="F2598" s="107"/>
      <c r="G2598" s="107"/>
      <c r="H2598" s="107"/>
      <c r="I2598" s="107"/>
      <c r="J2598" s="107"/>
      <c r="K2598" s="107"/>
      <c r="L2598" s="107"/>
      <c r="M2598" s="107"/>
      <c r="N2598" s="107"/>
      <c r="O2598" s="107"/>
      <c r="P2598" s="107"/>
      <c r="Q2598" s="107"/>
      <c r="R2598" s="107"/>
    </row>
    <row r="2599" spans="1:18" ht="12.75">
      <c r="A2599" s="107"/>
      <c r="B2599" s="107"/>
      <c r="C2599" s="107"/>
      <c r="D2599" s="107"/>
      <c r="E2599" s="107"/>
      <c r="F2599" s="107"/>
      <c r="G2599" s="107"/>
      <c r="H2599" s="107"/>
      <c r="I2599" s="107"/>
      <c r="J2599" s="107"/>
      <c r="K2599" s="107"/>
      <c r="L2599" s="107"/>
      <c r="M2599" s="107"/>
      <c r="N2599" s="107"/>
      <c r="O2599" s="107"/>
      <c r="P2599" s="107"/>
      <c r="Q2599" s="107"/>
      <c r="R2599" s="107"/>
    </row>
    <row r="2600" spans="1:18" ht="12.75">
      <c r="A2600" s="107"/>
      <c r="B2600" s="107"/>
      <c r="C2600" s="107"/>
      <c r="D2600" s="107"/>
      <c r="E2600" s="107"/>
      <c r="F2600" s="107"/>
      <c r="G2600" s="107"/>
      <c r="H2600" s="107"/>
      <c r="I2600" s="107"/>
      <c r="J2600" s="107"/>
      <c r="K2600" s="107"/>
      <c r="L2600" s="107"/>
      <c r="M2600" s="107"/>
      <c r="N2600" s="107"/>
      <c r="O2600" s="107"/>
      <c r="P2600" s="107"/>
      <c r="Q2600" s="107"/>
      <c r="R2600" s="107"/>
    </row>
    <row r="2601" spans="1:18" ht="12.75">
      <c r="A2601" s="107"/>
      <c r="B2601" s="107"/>
      <c r="C2601" s="107"/>
      <c r="D2601" s="107"/>
      <c r="E2601" s="107"/>
      <c r="F2601" s="107"/>
      <c r="G2601" s="107"/>
      <c r="H2601" s="107"/>
      <c r="I2601" s="107"/>
      <c r="J2601" s="107"/>
      <c r="K2601" s="107"/>
      <c r="L2601" s="107"/>
      <c r="M2601" s="107"/>
      <c r="N2601" s="107"/>
      <c r="O2601" s="107"/>
      <c r="P2601" s="107"/>
      <c r="Q2601" s="107"/>
      <c r="R2601" s="107"/>
    </row>
    <row r="2602" spans="1:18" ht="12.75">
      <c r="A2602" s="107"/>
      <c r="B2602" s="107"/>
      <c r="C2602" s="107"/>
      <c r="D2602" s="107"/>
      <c r="E2602" s="107"/>
      <c r="F2602" s="107"/>
      <c r="G2602" s="107"/>
      <c r="H2602" s="107"/>
      <c r="I2602" s="107"/>
      <c r="J2602" s="107"/>
      <c r="K2602" s="107"/>
      <c r="L2602" s="107"/>
      <c r="M2602" s="107"/>
      <c r="N2602" s="107"/>
      <c r="O2602" s="107"/>
      <c r="P2602" s="107"/>
      <c r="Q2602" s="107"/>
      <c r="R2602" s="107"/>
    </row>
    <row r="2603" spans="1:18" ht="12.75">
      <c r="A2603" s="107"/>
      <c r="B2603" s="107"/>
      <c r="C2603" s="107"/>
      <c r="D2603" s="107"/>
      <c r="E2603" s="107"/>
      <c r="F2603" s="107"/>
      <c r="G2603" s="107"/>
      <c r="H2603" s="107"/>
      <c r="I2603" s="107"/>
      <c r="J2603" s="107"/>
      <c r="K2603" s="107"/>
      <c r="L2603" s="107"/>
      <c r="M2603" s="107"/>
      <c r="N2603" s="107"/>
      <c r="O2603" s="107"/>
      <c r="P2603" s="107"/>
      <c r="Q2603" s="107"/>
      <c r="R2603" s="107"/>
    </row>
    <row r="2604" spans="1:18" ht="12.75">
      <c r="A2604" s="107"/>
      <c r="B2604" s="107"/>
      <c r="C2604" s="107"/>
      <c r="D2604" s="107"/>
      <c r="E2604" s="107"/>
      <c r="F2604" s="107"/>
      <c r="G2604" s="107"/>
      <c r="H2604" s="107"/>
      <c r="I2604" s="107"/>
      <c r="J2604" s="107"/>
      <c r="K2604" s="107"/>
      <c r="L2604" s="107"/>
      <c r="M2604" s="107"/>
      <c r="N2604" s="107"/>
      <c r="O2604" s="107"/>
      <c r="P2604" s="107"/>
      <c r="Q2604" s="107"/>
      <c r="R2604" s="107"/>
    </row>
    <row r="2605" spans="1:18" ht="12.75">
      <c r="A2605" s="107"/>
      <c r="B2605" s="107"/>
      <c r="C2605" s="107"/>
      <c r="D2605" s="107"/>
      <c r="E2605" s="107"/>
      <c r="F2605" s="107"/>
      <c r="G2605" s="107"/>
      <c r="H2605" s="107"/>
      <c r="I2605" s="107"/>
      <c r="J2605" s="107"/>
      <c r="K2605" s="107"/>
      <c r="L2605" s="107"/>
      <c r="M2605" s="107"/>
      <c r="N2605" s="107"/>
      <c r="O2605" s="107"/>
      <c r="P2605" s="107"/>
      <c r="Q2605" s="107"/>
      <c r="R2605" s="107"/>
    </row>
    <row r="2606" spans="1:18" ht="12.75">
      <c r="A2606" s="107"/>
      <c r="B2606" s="107"/>
      <c r="C2606" s="107"/>
      <c r="D2606" s="107"/>
      <c r="E2606" s="107"/>
      <c r="F2606" s="107"/>
      <c r="G2606" s="107"/>
      <c r="H2606" s="107"/>
      <c r="I2606" s="107"/>
      <c r="J2606" s="107"/>
      <c r="K2606" s="107"/>
      <c r="L2606" s="107"/>
      <c r="M2606" s="107"/>
      <c r="N2606" s="107"/>
      <c r="O2606" s="107"/>
      <c r="P2606" s="107"/>
      <c r="Q2606" s="107"/>
      <c r="R2606" s="107"/>
    </row>
    <row r="2607" spans="1:18" ht="12.75">
      <c r="A2607" s="107"/>
      <c r="B2607" s="107"/>
      <c r="C2607" s="107"/>
      <c r="D2607" s="107"/>
      <c r="E2607" s="107"/>
      <c r="F2607" s="107"/>
      <c r="G2607" s="107"/>
      <c r="H2607" s="107"/>
      <c r="I2607" s="107"/>
      <c r="J2607" s="107"/>
      <c r="K2607" s="107"/>
      <c r="L2607" s="107"/>
      <c r="M2607" s="107"/>
      <c r="N2607" s="107"/>
      <c r="O2607" s="107"/>
      <c r="P2607" s="107"/>
      <c r="Q2607" s="107"/>
      <c r="R2607" s="107"/>
    </row>
    <row r="2608" spans="1:18" ht="12.75">
      <c r="A2608" s="107"/>
      <c r="B2608" s="107"/>
      <c r="C2608" s="107"/>
      <c r="D2608" s="107"/>
      <c r="E2608" s="107"/>
      <c r="F2608" s="107"/>
      <c r="G2608" s="107"/>
      <c r="H2608" s="107"/>
      <c r="I2608" s="107"/>
      <c r="J2608" s="107"/>
      <c r="K2608" s="107"/>
      <c r="L2608" s="107"/>
      <c r="M2608" s="107"/>
      <c r="N2608" s="107"/>
      <c r="O2608" s="107"/>
      <c r="P2608" s="107"/>
      <c r="Q2608" s="107"/>
      <c r="R2608" s="107"/>
    </row>
    <row r="2609" spans="1:18" ht="12.75">
      <c r="A2609" s="107"/>
      <c r="B2609" s="107"/>
      <c r="C2609" s="107"/>
      <c r="D2609" s="107"/>
      <c r="E2609" s="107"/>
      <c r="F2609" s="107"/>
      <c r="G2609" s="107"/>
      <c r="H2609" s="107"/>
      <c r="I2609" s="107"/>
      <c r="J2609" s="107"/>
      <c r="K2609" s="107"/>
      <c r="L2609" s="107"/>
      <c r="M2609" s="107"/>
      <c r="N2609" s="107"/>
      <c r="O2609" s="107"/>
      <c r="P2609" s="107"/>
      <c r="Q2609" s="107"/>
      <c r="R2609" s="107"/>
    </row>
    <row r="2610" spans="1:18" ht="12.75">
      <c r="A2610" s="107"/>
      <c r="B2610" s="107"/>
      <c r="C2610" s="107"/>
      <c r="D2610" s="107"/>
      <c r="E2610" s="107"/>
      <c r="F2610" s="107"/>
      <c r="G2610" s="107"/>
      <c r="H2610" s="107"/>
      <c r="I2610" s="107"/>
      <c r="J2610" s="107"/>
      <c r="K2610" s="107"/>
      <c r="L2610" s="107"/>
      <c r="M2610" s="107"/>
      <c r="N2610" s="107"/>
      <c r="O2610" s="107"/>
      <c r="P2610" s="107"/>
      <c r="Q2610" s="107"/>
      <c r="R2610" s="107"/>
    </row>
    <row r="2611" spans="1:18" ht="12.75">
      <c r="A2611" s="107"/>
      <c r="B2611" s="107"/>
      <c r="C2611" s="107"/>
      <c r="D2611" s="107"/>
      <c r="E2611" s="107"/>
      <c r="F2611" s="107"/>
      <c r="G2611" s="107"/>
      <c r="H2611" s="107"/>
      <c r="I2611" s="107"/>
      <c r="J2611" s="107"/>
      <c r="K2611" s="107"/>
      <c r="L2611" s="107"/>
      <c r="M2611" s="107"/>
      <c r="N2611" s="107"/>
      <c r="O2611" s="107"/>
      <c r="P2611" s="107"/>
      <c r="Q2611" s="107"/>
      <c r="R2611" s="107"/>
    </row>
    <row r="2612" spans="1:18" ht="12.75">
      <c r="A2612" s="107"/>
      <c r="B2612" s="107"/>
      <c r="C2612" s="107"/>
      <c r="D2612" s="107"/>
      <c r="E2612" s="107"/>
      <c r="F2612" s="107"/>
      <c r="G2612" s="107"/>
      <c r="H2612" s="107"/>
      <c r="I2612" s="107"/>
      <c r="J2612" s="107"/>
      <c r="K2612" s="107"/>
      <c r="L2612" s="107"/>
      <c r="M2612" s="107"/>
      <c r="N2612" s="107"/>
      <c r="O2612" s="107"/>
      <c r="P2612" s="107"/>
      <c r="Q2612" s="107"/>
      <c r="R2612" s="107"/>
    </row>
    <row r="2613" spans="1:18" ht="12.75">
      <c r="A2613" s="107"/>
      <c r="B2613" s="107"/>
      <c r="C2613" s="107"/>
      <c r="D2613" s="107"/>
      <c r="E2613" s="107"/>
      <c r="F2613" s="107"/>
      <c r="G2613" s="107"/>
      <c r="H2613" s="107"/>
      <c r="I2613" s="107"/>
      <c r="J2613" s="107"/>
      <c r="K2613" s="107"/>
      <c r="L2613" s="107"/>
      <c r="M2613" s="107"/>
      <c r="N2613" s="107"/>
      <c r="O2613" s="107"/>
      <c r="P2613" s="107"/>
      <c r="Q2613" s="107"/>
      <c r="R2613" s="107"/>
    </row>
    <row r="2614" spans="1:18" ht="12.75">
      <c r="A2614" s="107"/>
      <c r="B2614" s="107"/>
      <c r="C2614" s="107"/>
      <c r="D2614" s="107"/>
      <c r="E2614" s="107"/>
      <c r="F2614" s="107"/>
      <c r="G2614" s="107"/>
      <c r="H2614" s="107"/>
      <c r="I2614" s="107"/>
      <c r="J2614" s="107"/>
      <c r="K2614" s="107"/>
      <c r="L2614" s="107"/>
      <c r="M2614" s="107"/>
      <c r="N2614" s="107"/>
      <c r="O2614" s="107"/>
      <c r="P2614" s="107"/>
      <c r="Q2614" s="107"/>
      <c r="R2614" s="107"/>
    </row>
    <row r="2615" spans="1:18" ht="12.75">
      <c r="A2615" s="107"/>
      <c r="B2615" s="107"/>
      <c r="C2615" s="107"/>
      <c r="D2615" s="107"/>
      <c r="E2615" s="107"/>
      <c r="F2615" s="107"/>
      <c r="G2615" s="107"/>
      <c r="H2615" s="107"/>
      <c r="I2615" s="107"/>
      <c r="J2615" s="107"/>
      <c r="K2615" s="107"/>
      <c r="L2615" s="107"/>
      <c r="M2615" s="107"/>
      <c r="N2615" s="107"/>
      <c r="O2615" s="107"/>
      <c r="P2615" s="107"/>
      <c r="Q2615" s="107"/>
      <c r="R2615" s="107"/>
    </row>
    <row r="2616" spans="1:18" ht="12.75">
      <c r="A2616" s="107"/>
      <c r="B2616" s="107"/>
      <c r="C2616" s="107"/>
      <c r="D2616" s="107"/>
      <c r="E2616" s="107"/>
      <c r="F2616" s="107"/>
      <c r="G2616" s="107"/>
      <c r="H2616" s="107"/>
      <c r="I2616" s="107"/>
      <c r="J2616" s="107"/>
      <c r="K2616" s="107"/>
      <c r="L2616" s="107"/>
      <c r="M2616" s="107"/>
      <c r="N2616" s="107"/>
      <c r="O2616" s="107"/>
      <c r="P2616" s="107"/>
      <c r="Q2616" s="107"/>
      <c r="R2616" s="107"/>
    </row>
    <row r="2617" spans="1:18" ht="12.75">
      <c r="A2617" s="107"/>
      <c r="B2617" s="107"/>
      <c r="C2617" s="107"/>
      <c r="D2617" s="107"/>
      <c r="E2617" s="107"/>
      <c r="F2617" s="107"/>
      <c r="G2617" s="107"/>
      <c r="H2617" s="107"/>
      <c r="I2617" s="107"/>
      <c r="J2617" s="107"/>
      <c r="K2617" s="107"/>
      <c r="L2617" s="107"/>
      <c r="M2617" s="107"/>
      <c r="N2617" s="107"/>
      <c r="O2617" s="107"/>
      <c r="P2617" s="107"/>
      <c r="Q2617" s="107"/>
      <c r="R2617" s="107"/>
    </row>
    <row r="2618" spans="1:18" ht="12.75">
      <c r="A2618" s="107"/>
      <c r="B2618" s="107"/>
      <c r="C2618" s="107"/>
      <c r="D2618" s="107"/>
      <c r="E2618" s="107"/>
      <c r="F2618" s="107"/>
      <c r="G2618" s="107"/>
      <c r="H2618" s="107"/>
      <c r="I2618" s="107"/>
      <c r="J2618" s="107"/>
      <c r="K2618" s="107"/>
      <c r="L2618" s="107"/>
      <c r="M2618" s="107"/>
      <c r="N2618" s="107"/>
      <c r="O2618" s="107"/>
      <c r="P2618" s="107"/>
      <c r="Q2618" s="107"/>
      <c r="R2618" s="107"/>
    </row>
    <row r="2619" spans="1:18" ht="12.75">
      <c r="A2619" s="107"/>
      <c r="B2619" s="107"/>
      <c r="C2619" s="107"/>
      <c r="D2619" s="107"/>
      <c r="E2619" s="107"/>
      <c r="F2619" s="107"/>
      <c r="G2619" s="107"/>
      <c r="H2619" s="107"/>
      <c r="I2619" s="107"/>
      <c r="J2619" s="107"/>
      <c r="K2619" s="107"/>
      <c r="L2619" s="107"/>
      <c r="M2619" s="107"/>
      <c r="N2619" s="107"/>
      <c r="O2619" s="107"/>
      <c r="P2619" s="107"/>
      <c r="Q2619" s="107"/>
      <c r="R2619" s="107"/>
    </row>
    <row r="2620" spans="1:18" ht="12.75">
      <c r="A2620" s="107"/>
      <c r="B2620" s="107"/>
      <c r="C2620" s="107"/>
      <c r="D2620" s="107"/>
      <c r="E2620" s="107"/>
      <c r="F2620" s="107"/>
      <c r="G2620" s="107"/>
      <c r="H2620" s="107"/>
      <c r="I2620" s="107"/>
      <c r="J2620" s="107"/>
      <c r="K2620" s="107"/>
      <c r="L2620" s="107"/>
      <c r="M2620" s="107"/>
      <c r="N2620" s="107"/>
      <c r="O2620" s="107"/>
      <c r="P2620" s="107"/>
      <c r="Q2620" s="107"/>
      <c r="R2620" s="107"/>
    </row>
    <row r="2621" spans="1:18" ht="12.75">
      <c r="A2621" s="107"/>
      <c r="B2621" s="107"/>
      <c r="C2621" s="107"/>
      <c r="D2621" s="107"/>
      <c r="E2621" s="107"/>
      <c r="F2621" s="107"/>
      <c r="G2621" s="107"/>
      <c r="H2621" s="107"/>
      <c r="I2621" s="107"/>
      <c r="J2621" s="107"/>
      <c r="K2621" s="107"/>
      <c r="L2621" s="107"/>
      <c r="M2621" s="107"/>
      <c r="N2621" s="107"/>
      <c r="O2621" s="107"/>
      <c r="P2621" s="107"/>
      <c r="Q2621" s="107"/>
      <c r="R2621" s="107"/>
    </row>
    <row r="2622" spans="1:18" ht="12.75">
      <c r="A2622" s="107"/>
      <c r="B2622" s="107"/>
      <c r="C2622" s="107"/>
      <c r="D2622" s="107"/>
      <c r="E2622" s="107"/>
      <c r="F2622" s="107"/>
      <c r="G2622" s="107"/>
      <c r="H2622" s="107"/>
      <c r="I2622" s="107"/>
      <c r="J2622" s="107"/>
      <c r="K2622" s="107"/>
      <c r="L2622" s="107"/>
      <c r="M2622" s="107"/>
      <c r="N2622" s="107"/>
      <c r="O2622" s="107"/>
      <c r="P2622" s="107"/>
      <c r="Q2622" s="107"/>
      <c r="R2622" s="107"/>
    </row>
    <row r="2623" spans="1:18" ht="12.75">
      <c r="A2623" s="107"/>
      <c r="B2623" s="107"/>
      <c r="C2623" s="107"/>
      <c r="D2623" s="107"/>
      <c r="E2623" s="107"/>
      <c r="F2623" s="107"/>
      <c r="G2623" s="107"/>
      <c r="H2623" s="107"/>
      <c r="I2623" s="107"/>
      <c r="J2623" s="107"/>
      <c r="K2623" s="107"/>
      <c r="L2623" s="107"/>
      <c r="M2623" s="107"/>
      <c r="N2623" s="107"/>
      <c r="O2623" s="107"/>
      <c r="P2623" s="107"/>
      <c r="Q2623" s="107"/>
      <c r="R2623" s="107"/>
    </row>
    <row r="2624" spans="1:18" ht="12.75">
      <c r="A2624" s="107"/>
      <c r="B2624" s="107"/>
      <c r="C2624" s="107"/>
      <c r="D2624" s="107"/>
      <c r="E2624" s="107"/>
      <c r="F2624" s="107"/>
      <c r="G2624" s="107"/>
      <c r="H2624" s="107"/>
      <c r="I2624" s="107"/>
      <c r="J2624" s="107"/>
      <c r="K2624" s="107"/>
      <c r="L2624" s="107"/>
      <c r="M2624" s="107"/>
      <c r="N2624" s="107"/>
      <c r="O2624" s="107"/>
      <c r="P2624" s="107"/>
      <c r="Q2624" s="107"/>
      <c r="R2624" s="107"/>
    </row>
    <row r="2625" spans="1:18" ht="12.75">
      <c r="A2625" s="107"/>
      <c r="B2625" s="107"/>
      <c r="C2625" s="107"/>
      <c r="D2625" s="107"/>
      <c r="E2625" s="107"/>
      <c r="F2625" s="107"/>
      <c r="G2625" s="107"/>
      <c r="H2625" s="107"/>
      <c r="I2625" s="107"/>
      <c r="J2625" s="107"/>
      <c r="K2625" s="107"/>
      <c r="L2625" s="107"/>
      <c r="M2625" s="107"/>
      <c r="N2625" s="107"/>
      <c r="O2625" s="107"/>
      <c r="P2625" s="107"/>
      <c r="Q2625" s="107"/>
      <c r="R2625" s="107"/>
    </row>
    <row r="2626" spans="1:18" ht="12.75">
      <c r="A2626" s="107"/>
      <c r="B2626" s="107"/>
      <c r="C2626" s="107"/>
      <c r="D2626" s="107"/>
      <c r="E2626" s="107"/>
      <c r="F2626" s="107"/>
      <c r="G2626" s="107"/>
      <c r="H2626" s="107"/>
      <c r="I2626" s="107"/>
      <c r="J2626" s="107"/>
      <c r="K2626" s="107"/>
      <c r="L2626" s="107"/>
      <c r="M2626" s="107"/>
      <c r="N2626" s="107"/>
      <c r="O2626" s="107"/>
      <c r="P2626" s="107"/>
      <c r="Q2626" s="107"/>
      <c r="R2626" s="107"/>
    </row>
    <row r="2627" spans="1:18" ht="12.75">
      <c r="A2627" s="107"/>
      <c r="B2627" s="107"/>
      <c r="C2627" s="107"/>
      <c r="D2627" s="107"/>
      <c r="E2627" s="107"/>
      <c r="F2627" s="107"/>
      <c r="G2627" s="107"/>
      <c r="H2627" s="107"/>
      <c r="I2627" s="107"/>
      <c r="J2627" s="107"/>
      <c r="K2627" s="107"/>
      <c r="L2627" s="107"/>
      <c r="M2627" s="107"/>
      <c r="N2627" s="107"/>
      <c r="O2627" s="107"/>
      <c r="P2627" s="107"/>
      <c r="Q2627" s="107"/>
      <c r="R2627" s="107"/>
    </row>
    <row r="2628" spans="1:18" ht="12.75">
      <c r="A2628" s="107"/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107"/>
      <c r="M2628" s="107"/>
      <c r="N2628" s="107"/>
      <c r="O2628" s="107"/>
      <c r="P2628" s="107"/>
      <c r="Q2628" s="107"/>
      <c r="R2628" s="107"/>
    </row>
    <row r="2629" spans="1:18" ht="12.75">
      <c r="A2629" s="107"/>
      <c r="B2629" s="107"/>
      <c r="C2629" s="107"/>
      <c r="D2629" s="107"/>
      <c r="E2629" s="107"/>
      <c r="F2629" s="107"/>
      <c r="G2629" s="107"/>
      <c r="H2629" s="107"/>
      <c r="I2629" s="107"/>
      <c r="J2629" s="107"/>
      <c r="K2629" s="107"/>
      <c r="L2629" s="107"/>
      <c r="M2629" s="107"/>
      <c r="N2629" s="107"/>
      <c r="O2629" s="107"/>
      <c r="P2629" s="107"/>
      <c r="Q2629" s="107"/>
      <c r="R2629" s="107"/>
    </row>
    <row r="2630" spans="1:18" ht="12.75">
      <c r="A2630" s="107"/>
      <c r="B2630" s="107"/>
      <c r="C2630" s="107"/>
      <c r="D2630" s="107"/>
      <c r="E2630" s="107"/>
      <c r="F2630" s="107"/>
      <c r="G2630" s="107"/>
      <c r="H2630" s="107"/>
      <c r="I2630" s="107"/>
      <c r="J2630" s="107"/>
      <c r="K2630" s="107"/>
      <c r="L2630" s="107"/>
      <c r="M2630" s="107"/>
      <c r="N2630" s="107"/>
      <c r="O2630" s="107"/>
      <c r="P2630" s="107"/>
      <c r="Q2630" s="107"/>
      <c r="R2630" s="107"/>
    </row>
    <row r="2631" spans="1:18" ht="12.75">
      <c r="A2631" s="107"/>
      <c r="B2631" s="107"/>
      <c r="C2631" s="107"/>
      <c r="D2631" s="107"/>
      <c r="E2631" s="107"/>
      <c r="F2631" s="107"/>
      <c r="G2631" s="107"/>
      <c r="H2631" s="107"/>
      <c r="I2631" s="107"/>
      <c r="J2631" s="107"/>
      <c r="K2631" s="107"/>
      <c r="L2631" s="107"/>
      <c r="M2631" s="107"/>
      <c r="N2631" s="107"/>
      <c r="O2631" s="107"/>
      <c r="P2631" s="107"/>
      <c r="Q2631" s="107"/>
      <c r="R2631" s="107"/>
    </row>
    <row r="2632" spans="1:18" ht="12.75">
      <c r="A2632" s="107"/>
      <c r="B2632" s="107"/>
      <c r="C2632" s="107"/>
      <c r="D2632" s="107"/>
      <c r="E2632" s="107"/>
      <c r="F2632" s="107"/>
      <c r="G2632" s="107"/>
      <c r="H2632" s="107"/>
      <c r="I2632" s="107"/>
      <c r="J2632" s="107"/>
      <c r="K2632" s="107"/>
      <c r="L2632" s="107"/>
      <c r="M2632" s="107"/>
      <c r="N2632" s="107"/>
      <c r="O2632" s="107"/>
      <c r="P2632" s="107"/>
      <c r="Q2632" s="107"/>
      <c r="R2632" s="107"/>
    </row>
    <row r="2633" spans="1:18" ht="12.75">
      <c r="A2633" s="107"/>
      <c r="B2633" s="107"/>
      <c r="C2633" s="107"/>
      <c r="D2633" s="107"/>
      <c r="E2633" s="107"/>
      <c r="F2633" s="107"/>
      <c r="G2633" s="107"/>
      <c r="H2633" s="107"/>
      <c r="I2633" s="107"/>
      <c r="J2633" s="107"/>
      <c r="K2633" s="107"/>
      <c r="L2633" s="107"/>
      <c r="M2633" s="107"/>
      <c r="N2633" s="107"/>
      <c r="O2633" s="107"/>
      <c r="P2633" s="107"/>
      <c r="Q2633" s="107"/>
      <c r="R2633" s="107"/>
    </row>
    <row r="2634" spans="1:18" ht="12.75">
      <c r="A2634" s="107"/>
      <c r="B2634" s="107"/>
      <c r="C2634" s="107"/>
      <c r="D2634" s="107"/>
      <c r="E2634" s="107"/>
      <c r="F2634" s="107"/>
      <c r="G2634" s="107"/>
      <c r="H2634" s="107"/>
      <c r="I2634" s="107"/>
      <c r="J2634" s="107"/>
      <c r="K2634" s="107"/>
      <c r="L2634" s="107"/>
      <c r="M2634" s="107"/>
      <c r="N2634" s="107"/>
      <c r="O2634" s="107"/>
      <c r="P2634" s="107"/>
      <c r="Q2634" s="107"/>
      <c r="R2634" s="107"/>
    </row>
    <row r="2635" spans="1:18" ht="12.75">
      <c r="A2635" s="107"/>
      <c r="B2635" s="107"/>
      <c r="C2635" s="107"/>
      <c r="D2635" s="107"/>
      <c r="E2635" s="107"/>
      <c r="F2635" s="107"/>
      <c r="G2635" s="107"/>
      <c r="H2635" s="107"/>
      <c r="I2635" s="107"/>
      <c r="J2635" s="107"/>
      <c r="K2635" s="107"/>
      <c r="L2635" s="107"/>
      <c r="M2635" s="107"/>
      <c r="N2635" s="107"/>
      <c r="O2635" s="107"/>
      <c r="P2635" s="107"/>
      <c r="Q2635" s="107"/>
      <c r="R2635" s="107"/>
    </row>
    <row r="2636" spans="1:18" ht="12.75">
      <c r="A2636" s="107"/>
      <c r="B2636" s="107"/>
      <c r="C2636" s="107"/>
      <c r="D2636" s="107"/>
      <c r="E2636" s="107"/>
      <c r="F2636" s="107"/>
      <c r="G2636" s="107"/>
      <c r="H2636" s="107"/>
      <c r="I2636" s="107"/>
      <c r="J2636" s="107"/>
      <c r="K2636" s="107"/>
      <c r="L2636" s="107"/>
      <c r="M2636" s="107"/>
      <c r="N2636" s="107"/>
      <c r="O2636" s="107"/>
      <c r="P2636" s="107"/>
      <c r="Q2636" s="107"/>
      <c r="R2636" s="107"/>
    </row>
    <row r="2637" spans="1:18" ht="12.75">
      <c r="A2637" s="107"/>
      <c r="B2637" s="107"/>
      <c r="C2637" s="107"/>
      <c r="D2637" s="107"/>
      <c r="E2637" s="107"/>
      <c r="F2637" s="107"/>
      <c r="G2637" s="107"/>
      <c r="H2637" s="107"/>
      <c r="I2637" s="107"/>
      <c r="J2637" s="107"/>
      <c r="K2637" s="107"/>
      <c r="L2637" s="107"/>
      <c r="M2637" s="107"/>
      <c r="N2637" s="107"/>
      <c r="O2637" s="107"/>
      <c r="P2637" s="107"/>
      <c r="Q2637" s="107"/>
      <c r="R2637" s="107"/>
    </row>
    <row r="2638" spans="1:18" ht="12.75">
      <c r="A2638" s="107"/>
      <c r="B2638" s="107"/>
      <c r="C2638" s="107"/>
      <c r="D2638" s="107"/>
      <c r="E2638" s="107"/>
      <c r="F2638" s="107"/>
      <c r="G2638" s="107"/>
      <c r="H2638" s="107"/>
      <c r="I2638" s="107"/>
      <c r="J2638" s="107"/>
      <c r="K2638" s="107"/>
      <c r="L2638" s="107"/>
      <c r="M2638" s="107"/>
      <c r="N2638" s="107"/>
      <c r="O2638" s="107"/>
      <c r="P2638" s="107"/>
      <c r="Q2638" s="107"/>
      <c r="R2638" s="107"/>
    </row>
    <row r="2639" spans="1:18" ht="12.75">
      <c r="A2639" s="107"/>
      <c r="B2639" s="107"/>
      <c r="C2639" s="107"/>
      <c r="D2639" s="107"/>
      <c r="E2639" s="107"/>
      <c r="F2639" s="107"/>
      <c r="G2639" s="107"/>
      <c r="H2639" s="107"/>
      <c r="I2639" s="107"/>
      <c r="J2639" s="107"/>
      <c r="K2639" s="107"/>
      <c r="L2639" s="107"/>
      <c r="M2639" s="107"/>
      <c r="N2639" s="107"/>
      <c r="O2639" s="107"/>
      <c r="P2639" s="107"/>
      <c r="Q2639" s="107"/>
      <c r="R2639" s="107"/>
    </row>
    <row r="2640" spans="1:18" ht="12.75">
      <c r="A2640" s="107"/>
      <c r="B2640" s="107"/>
      <c r="C2640" s="107"/>
      <c r="D2640" s="107"/>
      <c r="E2640" s="107"/>
      <c r="F2640" s="107"/>
      <c r="G2640" s="107"/>
      <c r="H2640" s="107"/>
      <c r="I2640" s="107"/>
      <c r="J2640" s="107"/>
      <c r="K2640" s="107"/>
      <c r="L2640" s="107"/>
      <c r="M2640" s="107"/>
      <c r="N2640" s="107"/>
      <c r="O2640" s="107"/>
      <c r="P2640" s="107"/>
      <c r="Q2640" s="107"/>
      <c r="R2640" s="107"/>
    </row>
    <row r="2641" spans="1:18" ht="12.75">
      <c r="A2641" s="107"/>
      <c r="B2641" s="107"/>
      <c r="C2641" s="107"/>
      <c r="D2641" s="107"/>
      <c r="E2641" s="107"/>
      <c r="F2641" s="107"/>
      <c r="G2641" s="107"/>
      <c r="H2641" s="107"/>
      <c r="I2641" s="107"/>
      <c r="J2641" s="107"/>
      <c r="K2641" s="107"/>
      <c r="L2641" s="107"/>
      <c r="M2641" s="107"/>
      <c r="N2641" s="107"/>
      <c r="O2641" s="107"/>
      <c r="P2641" s="107"/>
      <c r="Q2641" s="107"/>
      <c r="R2641" s="107"/>
    </row>
    <row r="2642" spans="1:18" ht="12.75">
      <c r="A2642" s="107"/>
      <c r="B2642" s="107"/>
      <c r="C2642" s="107"/>
      <c r="D2642" s="107"/>
      <c r="E2642" s="107"/>
      <c r="F2642" s="107"/>
      <c r="G2642" s="107"/>
      <c r="H2642" s="107"/>
      <c r="I2642" s="107"/>
      <c r="J2642" s="107"/>
      <c r="K2642" s="107"/>
      <c r="L2642" s="107"/>
      <c r="M2642" s="107"/>
      <c r="N2642" s="107"/>
      <c r="O2642" s="107"/>
      <c r="P2642" s="107"/>
      <c r="Q2642" s="107"/>
      <c r="R2642" s="107"/>
    </row>
    <row r="2643" spans="1:18" ht="12.75">
      <c r="A2643" s="107"/>
      <c r="B2643" s="107"/>
      <c r="C2643" s="107"/>
      <c r="D2643" s="107"/>
      <c r="E2643" s="107"/>
      <c r="F2643" s="107"/>
      <c r="G2643" s="107"/>
      <c r="H2643" s="107"/>
      <c r="I2643" s="107"/>
      <c r="J2643" s="107"/>
      <c r="K2643" s="107"/>
      <c r="L2643" s="107"/>
      <c r="M2643" s="107"/>
      <c r="N2643" s="107"/>
      <c r="O2643" s="107"/>
      <c r="P2643" s="107"/>
      <c r="Q2643" s="107"/>
      <c r="R2643" s="107"/>
    </row>
    <row r="2644" spans="1:18" ht="12.75">
      <c r="A2644" s="107"/>
      <c r="B2644" s="107"/>
      <c r="C2644" s="107"/>
      <c r="D2644" s="107"/>
      <c r="E2644" s="107"/>
      <c r="F2644" s="107"/>
      <c r="G2644" s="107"/>
      <c r="H2644" s="107"/>
      <c r="I2644" s="107"/>
      <c r="J2644" s="107"/>
      <c r="K2644" s="107"/>
      <c r="L2644" s="107"/>
      <c r="M2644" s="107"/>
      <c r="N2644" s="107"/>
      <c r="O2644" s="107"/>
      <c r="P2644" s="107"/>
      <c r="Q2644" s="107"/>
      <c r="R2644" s="107"/>
    </row>
    <row r="2645" spans="1:18" ht="12.75">
      <c r="A2645" s="107"/>
      <c r="B2645" s="107"/>
      <c r="C2645" s="107"/>
      <c r="D2645" s="107"/>
      <c r="E2645" s="107"/>
      <c r="F2645" s="107"/>
      <c r="G2645" s="107"/>
      <c r="H2645" s="107"/>
      <c r="I2645" s="107"/>
      <c r="J2645" s="107"/>
      <c r="K2645" s="107"/>
      <c r="L2645" s="107"/>
      <c r="M2645" s="107"/>
      <c r="N2645" s="107"/>
      <c r="O2645" s="107"/>
      <c r="P2645" s="107"/>
      <c r="Q2645" s="107"/>
      <c r="R2645" s="107"/>
    </row>
    <row r="2646" spans="1:18" ht="12.75">
      <c r="A2646" s="107"/>
      <c r="B2646" s="107"/>
      <c r="C2646" s="107"/>
      <c r="D2646" s="107"/>
      <c r="E2646" s="107"/>
      <c r="F2646" s="107"/>
      <c r="G2646" s="107"/>
      <c r="H2646" s="107"/>
      <c r="I2646" s="107"/>
      <c r="J2646" s="107"/>
      <c r="K2646" s="107"/>
      <c r="L2646" s="107"/>
      <c r="M2646" s="107"/>
      <c r="N2646" s="107"/>
      <c r="O2646" s="107"/>
      <c r="P2646" s="107"/>
      <c r="Q2646" s="107"/>
      <c r="R2646" s="107"/>
    </row>
    <row r="2647" spans="1:18" ht="12.75">
      <c r="A2647" s="107"/>
      <c r="B2647" s="107"/>
      <c r="C2647" s="107"/>
      <c r="D2647" s="107"/>
      <c r="E2647" s="107"/>
      <c r="F2647" s="107"/>
      <c r="G2647" s="107"/>
      <c r="H2647" s="107"/>
      <c r="I2647" s="107"/>
      <c r="J2647" s="107"/>
      <c r="K2647" s="107"/>
      <c r="L2647" s="107"/>
      <c r="M2647" s="107"/>
      <c r="N2647" s="107"/>
      <c r="O2647" s="107"/>
      <c r="P2647" s="107"/>
      <c r="Q2647" s="107"/>
      <c r="R2647" s="107"/>
    </row>
    <row r="2648" spans="1:18" ht="12.75">
      <c r="A2648" s="107"/>
      <c r="B2648" s="107"/>
      <c r="C2648" s="107"/>
      <c r="D2648" s="107"/>
      <c r="E2648" s="107"/>
      <c r="F2648" s="107"/>
      <c r="G2648" s="107"/>
      <c r="H2648" s="107"/>
      <c r="I2648" s="107"/>
      <c r="J2648" s="107"/>
      <c r="K2648" s="107"/>
      <c r="L2648" s="107"/>
      <c r="M2648" s="107"/>
      <c r="N2648" s="107"/>
      <c r="O2648" s="107"/>
      <c r="P2648" s="107"/>
      <c r="Q2648" s="107"/>
      <c r="R2648" s="107"/>
    </row>
    <row r="2649" spans="1:18" ht="12.75">
      <c r="A2649" s="107"/>
      <c r="B2649" s="107"/>
      <c r="C2649" s="107"/>
      <c r="D2649" s="107"/>
      <c r="E2649" s="107"/>
      <c r="F2649" s="107"/>
      <c r="G2649" s="107"/>
      <c r="H2649" s="107"/>
      <c r="I2649" s="107"/>
      <c r="J2649" s="107"/>
      <c r="K2649" s="107"/>
      <c r="L2649" s="107"/>
      <c r="M2649" s="107"/>
      <c r="N2649" s="107"/>
      <c r="O2649" s="107"/>
      <c r="P2649" s="107"/>
      <c r="Q2649" s="107"/>
      <c r="R2649" s="107"/>
    </row>
    <row r="2650" spans="1:18" ht="12.75">
      <c r="A2650" s="107"/>
      <c r="B2650" s="107"/>
      <c r="C2650" s="107"/>
      <c r="D2650" s="107"/>
      <c r="E2650" s="107"/>
      <c r="F2650" s="107"/>
      <c r="G2650" s="107"/>
      <c r="H2650" s="107"/>
      <c r="I2650" s="107"/>
      <c r="J2650" s="107"/>
      <c r="K2650" s="107"/>
      <c r="L2650" s="107"/>
      <c r="M2650" s="107"/>
      <c r="N2650" s="107"/>
      <c r="O2650" s="107"/>
      <c r="P2650" s="107"/>
      <c r="Q2650" s="107"/>
      <c r="R2650" s="107"/>
    </row>
    <row r="2651" spans="1:18" ht="12.75">
      <c r="A2651" s="107"/>
      <c r="B2651" s="107"/>
      <c r="C2651" s="107"/>
      <c r="D2651" s="107"/>
      <c r="E2651" s="107"/>
      <c r="F2651" s="107"/>
      <c r="G2651" s="107"/>
      <c r="H2651" s="107"/>
      <c r="I2651" s="107"/>
      <c r="J2651" s="107"/>
      <c r="K2651" s="107"/>
      <c r="L2651" s="107"/>
      <c r="M2651" s="107"/>
      <c r="N2651" s="107"/>
      <c r="O2651" s="107"/>
      <c r="P2651" s="107"/>
      <c r="Q2651" s="107"/>
      <c r="R2651" s="107"/>
    </row>
    <row r="2652" spans="1:18" ht="12.75">
      <c r="A2652" s="107"/>
      <c r="B2652" s="107"/>
      <c r="C2652" s="107"/>
      <c r="D2652" s="107"/>
      <c r="E2652" s="107"/>
      <c r="F2652" s="107"/>
      <c r="G2652" s="107"/>
      <c r="H2652" s="107"/>
      <c r="I2652" s="107"/>
      <c r="J2652" s="107"/>
      <c r="K2652" s="107"/>
      <c r="L2652" s="107"/>
      <c r="M2652" s="107"/>
      <c r="N2652" s="107"/>
      <c r="O2652" s="107"/>
      <c r="P2652" s="107"/>
      <c r="Q2652" s="107"/>
      <c r="R2652" s="107"/>
    </row>
    <row r="2653" spans="1:18" ht="12.75">
      <c r="A2653" s="107"/>
      <c r="B2653" s="107"/>
      <c r="C2653" s="107"/>
      <c r="D2653" s="107"/>
      <c r="E2653" s="107"/>
      <c r="F2653" s="107"/>
      <c r="G2653" s="107"/>
      <c r="H2653" s="107"/>
      <c r="I2653" s="107"/>
      <c r="J2653" s="107"/>
      <c r="K2653" s="107"/>
      <c r="L2653" s="107"/>
      <c r="M2653" s="107"/>
      <c r="N2653" s="107"/>
      <c r="O2653" s="107"/>
      <c r="P2653" s="107"/>
      <c r="Q2653" s="107"/>
      <c r="R2653" s="107"/>
    </row>
    <row r="2654" spans="1:18" ht="12.75">
      <c r="A2654" s="107"/>
      <c r="B2654" s="107"/>
      <c r="C2654" s="107"/>
      <c r="D2654" s="107"/>
      <c r="E2654" s="107"/>
      <c r="F2654" s="107"/>
      <c r="G2654" s="107"/>
      <c r="H2654" s="107"/>
      <c r="I2654" s="107"/>
      <c r="J2654" s="107"/>
      <c r="K2654" s="107"/>
      <c r="L2654" s="107"/>
      <c r="M2654" s="107"/>
      <c r="N2654" s="107"/>
      <c r="O2654" s="107"/>
      <c r="P2654" s="107"/>
      <c r="Q2654" s="107"/>
      <c r="R2654" s="107"/>
    </row>
    <row r="2655" spans="1:18" ht="12.75">
      <c r="A2655" s="107"/>
      <c r="B2655" s="107"/>
      <c r="C2655" s="107"/>
      <c r="D2655" s="107"/>
      <c r="E2655" s="107"/>
      <c r="F2655" s="107"/>
      <c r="G2655" s="107"/>
      <c r="H2655" s="107"/>
      <c r="I2655" s="107"/>
      <c r="J2655" s="107"/>
      <c r="K2655" s="107"/>
      <c r="L2655" s="107"/>
      <c r="M2655" s="107"/>
      <c r="N2655" s="107"/>
      <c r="O2655" s="107"/>
      <c r="P2655" s="107"/>
      <c r="Q2655" s="107"/>
      <c r="R2655" s="107"/>
    </row>
    <row r="2656" spans="1:18" ht="12.75">
      <c r="A2656" s="107"/>
      <c r="B2656" s="107"/>
      <c r="C2656" s="107"/>
      <c r="D2656" s="107"/>
      <c r="E2656" s="107"/>
      <c r="F2656" s="107"/>
      <c r="G2656" s="107"/>
      <c r="H2656" s="107"/>
      <c r="I2656" s="107"/>
      <c r="J2656" s="107"/>
      <c r="K2656" s="107"/>
      <c r="L2656" s="107"/>
      <c r="M2656" s="107"/>
      <c r="N2656" s="107"/>
      <c r="O2656" s="107"/>
      <c r="P2656" s="107"/>
      <c r="Q2656" s="107"/>
      <c r="R2656" s="107"/>
    </row>
    <row r="2657" spans="1:18" ht="12.75">
      <c r="A2657" s="107"/>
      <c r="B2657" s="107"/>
      <c r="C2657" s="107"/>
      <c r="D2657" s="107"/>
      <c r="E2657" s="107"/>
      <c r="F2657" s="107"/>
      <c r="G2657" s="107"/>
      <c r="H2657" s="107"/>
      <c r="I2657" s="107"/>
      <c r="J2657" s="107"/>
      <c r="K2657" s="107"/>
      <c r="L2657" s="107"/>
      <c r="M2657" s="107"/>
      <c r="N2657" s="107"/>
      <c r="O2657" s="107"/>
      <c r="P2657" s="107"/>
      <c r="Q2657" s="107"/>
      <c r="R2657" s="107"/>
    </row>
    <row r="2658" spans="1:18" ht="12.75">
      <c r="A2658" s="107"/>
      <c r="B2658" s="107"/>
      <c r="C2658" s="107"/>
      <c r="D2658" s="107"/>
      <c r="E2658" s="107"/>
      <c r="F2658" s="107"/>
      <c r="G2658" s="107"/>
      <c r="H2658" s="107"/>
      <c r="I2658" s="107"/>
      <c r="J2658" s="107"/>
      <c r="K2658" s="107"/>
      <c r="L2658" s="107"/>
      <c r="M2658" s="107"/>
      <c r="N2658" s="107"/>
      <c r="O2658" s="107"/>
      <c r="P2658" s="107"/>
      <c r="Q2658" s="107"/>
      <c r="R2658" s="107"/>
    </row>
    <row r="2659" spans="1:18" ht="12.75">
      <c r="A2659" s="107"/>
      <c r="B2659" s="107"/>
      <c r="C2659" s="107"/>
      <c r="D2659" s="107"/>
      <c r="E2659" s="107"/>
      <c r="F2659" s="107"/>
      <c r="G2659" s="107"/>
      <c r="H2659" s="107"/>
      <c r="I2659" s="107"/>
      <c r="J2659" s="107"/>
      <c r="K2659" s="107"/>
      <c r="L2659" s="107"/>
      <c r="M2659" s="107"/>
      <c r="N2659" s="107"/>
      <c r="O2659" s="107"/>
      <c r="P2659" s="107"/>
      <c r="Q2659" s="107"/>
      <c r="R2659" s="107"/>
    </row>
    <row r="2660" spans="1:18" ht="12.75">
      <c r="A2660" s="107"/>
      <c r="B2660" s="107"/>
      <c r="C2660" s="107"/>
      <c r="D2660" s="107"/>
      <c r="E2660" s="107"/>
      <c r="F2660" s="107"/>
      <c r="G2660" s="107"/>
      <c r="H2660" s="107"/>
      <c r="I2660" s="107"/>
      <c r="J2660" s="107"/>
      <c r="K2660" s="107"/>
      <c r="L2660" s="107"/>
      <c r="M2660" s="107"/>
      <c r="N2660" s="107"/>
      <c r="O2660" s="107"/>
      <c r="P2660" s="107"/>
      <c r="Q2660" s="107"/>
      <c r="R2660" s="107"/>
    </row>
    <row r="2661" spans="1:18" ht="12.75">
      <c r="A2661" s="107"/>
      <c r="B2661" s="107"/>
      <c r="C2661" s="107"/>
      <c r="D2661" s="107"/>
      <c r="E2661" s="107"/>
      <c r="F2661" s="107"/>
      <c r="G2661" s="107"/>
      <c r="H2661" s="107"/>
      <c r="I2661" s="107"/>
      <c r="J2661" s="107"/>
      <c r="K2661" s="107"/>
      <c r="L2661" s="107"/>
      <c r="M2661" s="107"/>
      <c r="N2661" s="107"/>
      <c r="O2661" s="107"/>
      <c r="P2661" s="107"/>
      <c r="Q2661" s="107"/>
      <c r="R2661" s="107"/>
    </row>
    <row r="2662" spans="1:18" ht="12.75">
      <c r="A2662" s="107"/>
      <c r="B2662" s="107"/>
      <c r="C2662" s="107"/>
      <c r="D2662" s="107"/>
      <c r="E2662" s="107"/>
      <c r="F2662" s="107"/>
      <c r="G2662" s="107"/>
      <c r="H2662" s="107"/>
      <c r="I2662" s="107"/>
      <c r="J2662" s="107"/>
      <c r="K2662" s="107"/>
      <c r="L2662" s="107"/>
      <c r="M2662" s="107"/>
      <c r="N2662" s="107"/>
      <c r="O2662" s="107"/>
      <c r="P2662" s="107"/>
      <c r="Q2662" s="107"/>
      <c r="R2662" s="107"/>
    </row>
    <row r="2663" spans="1:18" ht="12.75">
      <c r="A2663" s="107"/>
      <c r="B2663" s="107"/>
      <c r="C2663" s="107"/>
      <c r="D2663" s="107"/>
      <c r="E2663" s="107"/>
      <c r="F2663" s="107"/>
      <c r="G2663" s="107"/>
      <c r="H2663" s="107"/>
      <c r="I2663" s="107"/>
      <c r="J2663" s="107"/>
      <c r="K2663" s="107"/>
      <c r="L2663" s="107"/>
      <c r="M2663" s="107"/>
      <c r="N2663" s="107"/>
      <c r="O2663" s="107"/>
      <c r="P2663" s="107"/>
      <c r="Q2663" s="107"/>
      <c r="R2663" s="107"/>
    </row>
    <row r="2664" spans="1:18" ht="12.75">
      <c r="A2664" s="107"/>
      <c r="B2664" s="107"/>
      <c r="C2664" s="107"/>
      <c r="D2664" s="107"/>
      <c r="E2664" s="107"/>
      <c r="F2664" s="107"/>
      <c r="G2664" s="107"/>
      <c r="H2664" s="107"/>
      <c r="I2664" s="107"/>
      <c r="J2664" s="107"/>
      <c r="K2664" s="107"/>
      <c r="L2664" s="107"/>
      <c r="M2664" s="107"/>
      <c r="N2664" s="107"/>
      <c r="O2664" s="107"/>
      <c r="P2664" s="107"/>
      <c r="Q2664" s="107"/>
      <c r="R2664" s="107"/>
    </row>
    <row r="2665" spans="1:18" ht="12.75">
      <c r="A2665" s="107"/>
      <c r="B2665" s="107"/>
      <c r="C2665" s="107"/>
      <c r="D2665" s="107"/>
      <c r="E2665" s="107"/>
      <c r="F2665" s="107"/>
      <c r="G2665" s="107"/>
      <c r="H2665" s="107"/>
      <c r="I2665" s="107"/>
      <c r="J2665" s="107"/>
      <c r="K2665" s="107"/>
      <c r="L2665" s="107"/>
      <c r="M2665" s="107"/>
      <c r="N2665" s="107"/>
      <c r="O2665" s="107"/>
      <c r="P2665" s="107"/>
      <c r="Q2665" s="107"/>
      <c r="R2665" s="107"/>
    </row>
    <row r="2666" spans="1:18" ht="12.75">
      <c r="A2666" s="107"/>
      <c r="B2666" s="107"/>
      <c r="C2666" s="107"/>
      <c r="D2666" s="107"/>
      <c r="E2666" s="107"/>
      <c r="F2666" s="107"/>
      <c r="G2666" s="107"/>
      <c r="H2666" s="107"/>
      <c r="I2666" s="107"/>
      <c r="J2666" s="107"/>
      <c r="K2666" s="107"/>
      <c r="L2666" s="107"/>
      <c r="M2666" s="107"/>
      <c r="N2666" s="107"/>
      <c r="O2666" s="107"/>
      <c r="P2666" s="107"/>
      <c r="Q2666" s="107"/>
      <c r="R2666" s="107"/>
    </row>
    <row r="2667" spans="1:18" ht="12.75">
      <c r="A2667" s="107"/>
      <c r="B2667" s="107"/>
      <c r="C2667" s="107"/>
      <c r="D2667" s="107"/>
      <c r="E2667" s="107"/>
      <c r="F2667" s="107"/>
      <c r="G2667" s="107"/>
      <c r="H2667" s="107"/>
      <c r="I2667" s="107"/>
      <c r="J2667" s="107"/>
      <c r="K2667" s="107"/>
      <c r="L2667" s="107"/>
      <c r="M2667" s="107"/>
      <c r="N2667" s="107"/>
      <c r="O2667" s="107"/>
      <c r="P2667" s="107"/>
      <c r="Q2667" s="107"/>
      <c r="R2667" s="107"/>
    </row>
    <row r="2668" spans="1:18" ht="12.75">
      <c r="A2668" s="107"/>
      <c r="B2668" s="107"/>
      <c r="C2668" s="107"/>
      <c r="D2668" s="107"/>
      <c r="E2668" s="107"/>
      <c r="F2668" s="107"/>
      <c r="G2668" s="107"/>
      <c r="H2668" s="107"/>
      <c r="I2668" s="107"/>
      <c r="J2668" s="107"/>
      <c r="K2668" s="107"/>
      <c r="L2668" s="107"/>
      <c r="M2668" s="107"/>
      <c r="N2668" s="107"/>
      <c r="O2668" s="107"/>
      <c r="P2668" s="107"/>
      <c r="Q2668" s="107"/>
      <c r="R2668" s="107"/>
    </row>
    <row r="2669" spans="1:18" ht="12.75">
      <c r="A2669" s="107"/>
      <c r="B2669" s="107"/>
      <c r="C2669" s="107"/>
      <c r="D2669" s="107"/>
      <c r="E2669" s="107"/>
      <c r="F2669" s="107"/>
      <c r="G2669" s="107"/>
      <c r="H2669" s="107"/>
      <c r="I2669" s="107"/>
      <c r="J2669" s="107"/>
      <c r="K2669" s="107"/>
      <c r="L2669" s="107"/>
      <c r="M2669" s="107"/>
      <c r="N2669" s="107"/>
      <c r="O2669" s="107"/>
      <c r="P2669" s="107"/>
      <c r="Q2669" s="107"/>
      <c r="R2669" s="107"/>
    </row>
    <row r="2670" spans="1:18" ht="12.75">
      <c r="A2670" s="107"/>
      <c r="B2670" s="107"/>
      <c r="C2670" s="107"/>
      <c r="D2670" s="107"/>
      <c r="E2670" s="107"/>
      <c r="F2670" s="107"/>
      <c r="G2670" s="107"/>
      <c r="H2670" s="107"/>
      <c r="I2670" s="107"/>
      <c r="J2670" s="107"/>
      <c r="K2670" s="107"/>
      <c r="L2670" s="107"/>
      <c r="M2670" s="107"/>
      <c r="N2670" s="107"/>
      <c r="O2670" s="107"/>
      <c r="P2670" s="107"/>
      <c r="Q2670" s="107"/>
      <c r="R2670" s="107"/>
    </row>
    <row r="2671" spans="1:18" ht="12.75">
      <c r="A2671" s="107"/>
      <c r="B2671" s="107"/>
      <c r="C2671" s="107"/>
      <c r="D2671" s="107"/>
      <c r="E2671" s="107"/>
      <c r="F2671" s="107"/>
      <c r="G2671" s="107"/>
      <c r="H2671" s="107"/>
      <c r="I2671" s="107"/>
      <c r="J2671" s="107"/>
      <c r="K2671" s="107"/>
      <c r="L2671" s="107"/>
      <c r="M2671" s="107"/>
      <c r="N2671" s="107"/>
      <c r="O2671" s="107"/>
      <c r="P2671" s="107"/>
      <c r="Q2671" s="107"/>
      <c r="R2671" s="107"/>
    </row>
    <row r="2672" spans="1:18" ht="12.75">
      <c r="A2672" s="107"/>
      <c r="B2672" s="107"/>
      <c r="C2672" s="107"/>
      <c r="D2672" s="107"/>
      <c r="E2672" s="107"/>
      <c r="F2672" s="107"/>
      <c r="G2672" s="107"/>
      <c r="H2672" s="107"/>
      <c r="I2672" s="107"/>
      <c r="J2672" s="107"/>
      <c r="K2672" s="107"/>
      <c r="L2672" s="107"/>
      <c r="M2672" s="107"/>
      <c r="N2672" s="107"/>
      <c r="O2672" s="107"/>
      <c r="P2672" s="107"/>
      <c r="Q2672" s="107"/>
      <c r="R2672" s="107"/>
    </row>
    <row r="2673" spans="1:18" ht="12.75">
      <c r="A2673" s="107"/>
      <c r="B2673" s="107"/>
      <c r="C2673" s="107"/>
      <c r="D2673" s="107"/>
      <c r="E2673" s="107"/>
      <c r="F2673" s="107"/>
      <c r="G2673" s="107"/>
      <c r="H2673" s="107"/>
      <c r="I2673" s="107"/>
      <c r="J2673" s="107"/>
      <c r="K2673" s="107"/>
      <c r="L2673" s="107"/>
      <c r="M2673" s="107"/>
      <c r="N2673" s="107"/>
      <c r="O2673" s="107"/>
      <c r="P2673" s="107"/>
      <c r="Q2673" s="107"/>
      <c r="R2673" s="107"/>
    </row>
    <row r="2674" spans="1:18" ht="12.75">
      <c r="A2674" s="107"/>
      <c r="B2674" s="107"/>
      <c r="C2674" s="107"/>
      <c r="D2674" s="107"/>
      <c r="E2674" s="107"/>
      <c r="F2674" s="107"/>
      <c r="G2674" s="107"/>
      <c r="H2674" s="107"/>
      <c r="I2674" s="107"/>
      <c r="J2674" s="107"/>
      <c r="K2674" s="107"/>
      <c r="L2674" s="107"/>
      <c r="M2674" s="107"/>
      <c r="N2674" s="107"/>
      <c r="O2674" s="107"/>
      <c r="P2674" s="107"/>
      <c r="Q2674" s="107"/>
      <c r="R2674" s="107"/>
    </row>
    <row r="2675" spans="1:18" ht="12.75">
      <c r="A2675" s="107"/>
      <c r="B2675" s="107"/>
      <c r="C2675" s="107"/>
      <c r="D2675" s="107"/>
      <c r="E2675" s="107"/>
      <c r="F2675" s="107"/>
      <c r="G2675" s="107"/>
      <c r="H2675" s="107"/>
      <c r="I2675" s="107"/>
      <c r="J2675" s="107"/>
      <c r="K2675" s="107"/>
      <c r="L2675" s="107"/>
      <c r="M2675" s="107"/>
      <c r="N2675" s="107"/>
      <c r="O2675" s="107"/>
      <c r="P2675" s="107"/>
      <c r="Q2675" s="107"/>
      <c r="R2675" s="107"/>
    </row>
    <row r="2676" spans="1:18" ht="12.75">
      <c r="A2676" s="107"/>
      <c r="B2676" s="107"/>
      <c r="C2676" s="107"/>
      <c r="D2676" s="107"/>
      <c r="E2676" s="107"/>
      <c r="F2676" s="107"/>
      <c r="G2676" s="107"/>
      <c r="H2676" s="107"/>
      <c r="I2676" s="107"/>
      <c r="J2676" s="107"/>
      <c r="K2676" s="107"/>
      <c r="L2676" s="107"/>
      <c r="M2676" s="107"/>
      <c r="N2676" s="107"/>
      <c r="O2676" s="107"/>
      <c r="P2676" s="107"/>
      <c r="Q2676" s="107"/>
      <c r="R2676" s="107"/>
    </row>
    <row r="2677" spans="1:18" ht="12.75">
      <c r="A2677" s="107"/>
      <c r="B2677" s="107"/>
      <c r="C2677" s="107"/>
      <c r="D2677" s="107"/>
      <c r="E2677" s="107"/>
      <c r="F2677" s="107"/>
      <c r="G2677" s="107"/>
      <c r="H2677" s="107"/>
      <c r="I2677" s="107"/>
      <c r="J2677" s="107"/>
      <c r="K2677" s="107"/>
      <c r="L2677" s="107"/>
      <c r="M2677" s="107"/>
      <c r="N2677" s="107"/>
      <c r="O2677" s="107"/>
      <c r="P2677" s="107"/>
      <c r="Q2677" s="107"/>
      <c r="R2677" s="107"/>
    </row>
    <row r="2678" spans="1:18" ht="12.75">
      <c r="A2678" s="107"/>
      <c r="B2678" s="107"/>
      <c r="C2678" s="107"/>
      <c r="D2678" s="107"/>
      <c r="E2678" s="107"/>
      <c r="F2678" s="107"/>
      <c r="G2678" s="107"/>
      <c r="H2678" s="107"/>
      <c r="I2678" s="107"/>
      <c r="J2678" s="107"/>
      <c r="K2678" s="107"/>
      <c r="L2678" s="107"/>
      <c r="M2678" s="107"/>
      <c r="N2678" s="107"/>
      <c r="O2678" s="107"/>
      <c r="P2678" s="107"/>
      <c r="Q2678" s="107"/>
      <c r="R2678" s="107"/>
    </row>
    <row r="2679" spans="1:18" ht="12.75">
      <c r="A2679" s="107"/>
      <c r="B2679" s="107"/>
      <c r="C2679" s="107"/>
      <c r="D2679" s="107"/>
      <c r="E2679" s="107"/>
      <c r="F2679" s="107"/>
      <c r="G2679" s="107"/>
      <c r="H2679" s="107"/>
      <c r="I2679" s="107"/>
      <c r="J2679" s="107"/>
      <c r="K2679" s="107"/>
      <c r="L2679" s="107"/>
      <c r="M2679" s="107"/>
      <c r="N2679" s="107"/>
      <c r="O2679" s="107"/>
      <c r="P2679" s="107"/>
      <c r="Q2679" s="107"/>
      <c r="R2679" s="107"/>
    </row>
    <row r="2680" spans="1:18" ht="12.75">
      <c r="A2680" s="107"/>
      <c r="B2680" s="107"/>
      <c r="C2680" s="107"/>
      <c r="D2680" s="107"/>
      <c r="E2680" s="107"/>
      <c r="F2680" s="107"/>
      <c r="G2680" s="107"/>
      <c r="H2680" s="107"/>
      <c r="I2680" s="107"/>
      <c r="J2680" s="107"/>
      <c r="K2680" s="107"/>
      <c r="L2680" s="107"/>
      <c r="M2680" s="107"/>
      <c r="N2680" s="107"/>
      <c r="O2680" s="107"/>
      <c r="P2680" s="107"/>
      <c r="Q2680" s="107"/>
      <c r="R2680" s="107"/>
    </row>
    <row r="2681" spans="1:18" ht="12.75">
      <c r="A2681" s="107"/>
      <c r="B2681" s="107"/>
      <c r="C2681" s="107"/>
      <c r="D2681" s="107"/>
      <c r="E2681" s="107"/>
      <c r="F2681" s="107"/>
      <c r="G2681" s="107"/>
      <c r="H2681" s="107"/>
      <c r="I2681" s="107"/>
      <c r="J2681" s="107"/>
      <c r="K2681" s="107"/>
      <c r="L2681" s="107"/>
      <c r="M2681" s="107"/>
      <c r="N2681" s="107"/>
      <c r="O2681" s="107"/>
      <c r="P2681" s="107"/>
      <c r="Q2681" s="107"/>
      <c r="R2681" s="107"/>
    </row>
    <row r="2682" spans="1:18" ht="12.75">
      <c r="A2682" s="107"/>
      <c r="B2682" s="107"/>
      <c r="C2682" s="107"/>
      <c r="D2682" s="107"/>
      <c r="E2682" s="107"/>
      <c r="F2682" s="107"/>
      <c r="G2682" s="107"/>
      <c r="H2682" s="107"/>
      <c r="I2682" s="107"/>
      <c r="J2682" s="107"/>
      <c r="K2682" s="107"/>
      <c r="L2682" s="107"/>
      <c r="M2682" s="107"/>
      <c r="N2682" s="107"/>
      <c r="O2682" s="107"/>
      <c r="P2682" s="107"/>
      <c r="Q2682" s="107"/>
      <c r="R2682" s="107"/>
    </row>
    <row r="2683" spans="1:18" ht="12.75">
      <c r="A2683" s="107"/>
      <c r="B2683" s="107"/>
      <c r="C2683" s="107"/>
      <c r="D2683" s="107"/>
      <c r="E2683" s="107"/>
      <c r="F2683" s="107"/>
      <c r="G2683" s="107"/>
      <c r="H2683" s="107"/>
      <c r="I2683" s="107"/>
      <c r="J2683" s="107"/>
      <c r="K2683" s="107"/>
      <c r="L2683" s="107"/>
      <c r="M2683" s="107"/>
      <c r="N2683" s="107"/>
      <c r="O2683" s="107"/>
      <c r="P2683" s="107"/>
      <c r="Q2683" s="107"/>
      <c r="R2683" s="107"/>
    </row>
    <row r="2684" spans="1:18" ht="12.75">
      <c r="A2684" s="107"/>
      <c r="B2684" s="107"/>
      <c r="C2684" s="107"/>
      <c r="D2684" s="107"/>
      <c r="E2684" s="107"/>
      <c r="F2684" s="107"/>
      <c r="G2684" s="107"/>
      <c r="H2684" s="107"/>
      <c r="I2684" s="107"/>
      <c r="J2684" s="107"/>
      <c r="K2684" s="107"/>
      <c r="L2684" s="107"/>
      <c r="M2684" s="107"/>
      <c r="N2684" s="107"/>
      <c r="O2684" s="107"/>
      <c r="P2684" s="107"/>
      <c r="Q2684" s="107"/>
      <c r="R2684" s="107"/>
    </row>
    <row r="2685" spans="1:18" ht="12.75">
      <c r="A2685" s="107"/>
      <c r="B2685" s="107"/>
      <c r="C2685" s="107"/>
      <c r="D2685" s="107"/>
      <c r="E2685" s="107"/>
      <c r="F2685" s="107"/>
      <c r="G2685" s="107"/>
      <c r="H2685" s="107"/>
      <c r="I2685" s="107"/>
      <c r="J2685" s="107"/>
      <c r="K2685" s="107"/>
      <c r="L2685" s="107"/>
      <c r="M2685" s="107"/>
      <c r="N2685" s="107"/>
      <c r="O2685" s="107"/>
      <c r="P2685" s="107"/>
      <c r="Q2685" s="107"/>
      <c r="R2685" s="107"/>
    </row>
    <row r="2686" spans="1:18" ht="12.75">
      <c r="A2686" s="107"/>
      <c r="B2686" s="107"/>
      <c r="C2686" s="107"/>
      <c r="D2686" s="107"/>
      <c r="E2686" s="107"/>
      <c r="F2686" s="107"/>
      <c r="G2686" s="107"/>
      <c r="H2686" s="107"/>
      <c r="I2686" s="107"/>
      <c r="J2686" s="107"/>
      <c r="K2686" s="107"/>
      <c r="L2686" s="107"/>
      <c r="M2686" s="107"/>
      <c r="N2686" s="107"/>
      <c r="O2686" s="107"/>
      <c r="P2686" s="107"/>
      <c r="Q2686" s="107"/>
      <c r="R2686" s="107"/>
    </row>
    <row r="2687" spans="1:18" ht="12.75">
      <c r="A2687" s="107"/>
      <c r="B2687" s="107"/>
      <c r="C2687" s="107"/>
      <c r="D2687" s="107"/>
      <c r="E2687" s="107"/>
      <c r="F2687" s="107"/>
      <c r="G2687" s="107"/>
      <c r="H2687" s="107"/>
      <c r="I2687" s="107"/>
      <c r="J2687" s="107"/>
      <c r="K2687" s="107"/>
      <c r="L2687" s="107"/>
      <c r="M2687" s="107"/>
      <c r="N2687" s="107"/>
      <c r="O2687" s="107"/>
      <c r="P2687" s="107"/>
      <c r="Q2687" s="107"/>
      <c r="R2687" s="107"/>
    </row>
    <row r="2688" spans="1:18" ht="12.75">
      <c r="A2688" s="107"/>
      <c r="B2688" s="107"/>
      <c r="C2688" s="107"/>
      <c r="D2688" s="107"/>
      <c r="E2688" s="107"/>
      <c r="F2688" s="107"/>
      <c r="G2688" s="107"/>
      <c r="H2688" s="107"/>
      <c r="I2688" s="107"/>
      <c r="J2688" s="107"/>
      <c r="K2688" s="107"/>
      <c r="L2688" s="107"/>
      <c r="M2688" s="107"/>
      <c r="N2688" s="107"/>
      <c r="O2688" s="107"/>
      <c r="P2688" s="107"/>
      <c r="Q2688" s="107"/>
      <c r="R2688" s="107"/>
    </row>
    <row r="2689" spans="1:18" ht="12.75">
      <c r="A2689" s="107"/>
      <c r="B2689" s="107"/>
      <c r="C2689" s="107"/>
      <c r="D2689" s="107"/>
      <c r="E2689" s="107"/>
      <c r="F2689" s="107"/>
      <c r="G2689" s="107"/>
      <c r="H2689" s="107"/>
      <c r="I2689" s="107"/>
      <c r="J2689" s="107"/>
      <c r="K2689" s="107"/>
      <c r="L2689" s="107"/>
      <c r="M2689" s="107"/>
      <c r="N2689" s="107"/>
      <c r="O2689" s="107"/>
      <c r="P2689" s="107"/>
      <c r="Q2689" s="107"/>
      <c r="R2689" s="107"/>
    </row>
    <row r="2690" spans="1:18" ht="12.75">
      <c r="A2690" s="107"/>
      <c r="B2690" s="107"/>
      <c r="C2690" s="107"/>
      <c r="D2690" s="107"/>
      <c r="E2690" s="107"/>
      <c r="F2690" s="107"/>
      <c r="G2690" s="107"/>
      <c r="H2690" s="107"/>
      <c r="I2690" s="107"/>
      <c r="J2690" s="107"/>
      <c r="K2690" s="107"/>
      <c r="L2690" s="107"/>
      <c r="M2690" s="107"/>
      <c r="N2690" s="107"/>
      <c r="O2690" s="107"/>
      <c r="P2690" s="107"/>
      <c r="Q2690" s="107"/>
      <c r="R2690" s="107"/>
    </row>
    <row r="2691" spans="1:18" ht="12.75">
      <c r="A2691" s="107"/>
      <c r="B2691" s="107"/>
      <c r="C2691" s="107"/>
      <c r="D2691" s="107"/>
      <c r="E2691" s="107"/>
      <c r="F2691" s="107"/>
      <c r="G2691" s="107"/>
      <c r="H2691" s="107"/>
      <c r="I2691" s="107"/>
      <c r="J2691" s="107"/>
      <c r="K2691" s="107"/>
      <c r="L2691" s="107"/>
      <c r="M2691" s="107"/>
      <c r="N2691" s="107"/>
      <c r="O2691" s="107"/>
      <c r="P2691" s="107"/>
      <c r="Q2691" s="107"/>
      <c r="R2691" s="107"/>
    </row>
    <row r="2692" spans="1:18" ht="12.75">
      <c r="A2692" s="107"/>
      <c r="B2692" s="107"/>
      <c r="C2692" s="107"/>
      <c r="D2692" s="107"/>
      <c r="E2692" s="107"/>
      <c r="F2692" s="107"/>
      <c r="G2692" s="107"/>
      <c r="H2692" s="107"/>
      <c r="I2692" s="107"/>
      <c r="J2692" s="107"/>
      <c r="K2692" s="107"/>
      <c r="L2692" s="107"/>
      <c r="M2692" s="107"/>
      <c r="N2692" s="107"/>
      <c r="O2692" s="107"/>
      <c r="P2692" s="107"/>
      <c r="Q2692" s="107"/>
      <c r="R2692" s="107"/>
    </row>
    <row r="2693" spans="1:18" ht="12.75">
      <c r="A2693" s="107"/>
      <c r="B2693" s="107"/>
      <c r="C2693" s="107"/>
      <c r="D2693" s="107"/>
      <c r="E2693" s="107"/>
      <c r="F2693" s="107"/>
      <c r="G2693" s="107"/>
      <c r="H2693" s="107"/>
      <c r="I2693" s="107"/>
      <c r="J2693" s="107"/>
      <c r="K2693" s="107"/>
      <c r="L2693" s="107"/>
      <c r="M2693" s="107"/>
      <c r="N2693" s="107"/>
      <c r="O2693" s="107"/>
      <c r="P2693" s="107"/>
      <c r="Q2693" s="107"/>
      <c r="R2693" s="107"/>
    </row>
    <row r="2694" spans="1:18" ht="12.75">
      <c r="A2694" s="107"/>
      <c r="B2694" s="107"/>
      <c r="C2694" s="107"/>
      <c r="D2694" s="107"/>
      <c r="E2694" s="107"/>
      <c r="F2694" s="107"/>
      <c r="G2694" s="107"/>
      <c r="H2694" s="107"/>
      <c r="I2694" s="107"/>
      <c r="J2694" s="107"/>
      <c r="K2694" s="107"/>
      <c r="L2694" s="107"/>
      <c r="M2694" s="107"/>
      <c r="N2694" s="107"/>
      <c r="O2694" s="107"/>
      <c r="P2694" s="107"/>
      <c r="Q2694" s="107"/>
      <c r="R2694" s="107"/>
    </row>
    <row r="2695" spans="1:18" ht="12.75">
      <c r="A2695" s="107"/>
      <c r="B2695" s="107"/>
      <c r="C2695" s="107"/>
      <c r="D2695" s="107"/>
      <c r="E2695" s="107"/>
      <c r="F2695" s="107"/>
      <c r="G2695" s="107"/>
      <c r="H2695" s="107"/>
      <c r="I2695" s="107"/>
      <c r="J2695" s="107"/>
      <c r="K2695" s="107"/>
      <c r="L2695" s="107"/>
      <c r="M2695" s="107"/>
      <c r="N2695" s="107"/>
      <c r="O2695" s="107"/>
      <c r="P2695" s="107"/>
      <c r="Q2695" s="107"/>
      <c r="R2695" s="107"/>
    </row>
    <row r="2696" spans="1:18" ht="12.75">
      <c r="A2696" s="107"/>
      <c r="B2696" s="107"/>
      <c r="C2696" s="107"/>
      <c r="D2696" s="107"/>
      <c r="E2696" s="107"/>
      <c r="F2696" s="107"/>
      <c r="G2696" s="107"/>
      <c r="H2696" s="107"/>
      <c r="I2696" s="107"/>
      <c r="J2696" s="107"/>
      <c r="K2696" s="107"/>
      <c r="L2696" s="107"/>
      <c r="M2696" s="107"/>
      <c r="N2696" s="107"/>
      <c r="O2696" s="107"/>
      <c r="P2696" s="107"/>
      <c r="Q2696" s="107"/>
      <c r="R2696" s="107"/>
    </row>
    <row r="2697" spans="1:18" ht="12.75">
      <c r="A2697" s="107"/>
      <c r="B2697" s="107"/>
      <c r="C2697" s="107"/>
      <c r="D2697" s="107"/>
      <c r="E2697" s="107"/>
      <c r="F2697" s="107"/>
      <c r="G2697" s="107"/>
      <c r="H2697" s="107"/>
      <c r="I2697" s="107"/>
      <c r="J2697" s="107"/>
      <c r="K2697" s="107"/>
      <c r="L2697" s="107"/>
      <c r="M2697" s="107"/>
      <c r="N2697" s="107"/>
      <c r="O2697" s="107"/>
      <c r="P2697" s="107"/>
      <c r="Q2697" s="107"/>
      <c r="R2697" s="107"/>
    </row>
    <row r="2698" spans="1:18" ht="12.75">
      <c r="A2698" s="107"/>
      <c r="B2698" s="107"/>
      <c r="C2698" s="107"/>
      <c r="D2698" s="107"/>
      <c r="E2698" s="107"/>
      <c r="F2698" s="107"/>
      <c r="G2698" s="107"/>
      <c r="H2698" s="107"/>
      <c r="I2698" s="107"/>
      <c r="J2698" s="107"/>
      <c r="K2698" s="107"/>
      <c r="L2698" s="107"/>
      <c r="M2698" s="107"/>
      <c r="N2698" s="107"/>
      <c r="O2698" s="107"/>
      <c r="P2698" s="107"/>
      <c r="Q2698" s="107"/>
      <c r="R2698" s="107"/>
    </row>
    <row r="2699" spans="1:18" ht="12.75">
      <c r="A2699" s="107"/>
      <c r="B2699" s="107"/>
      <c r="C2699" s="107"/>
      <c r="D2699" s="107"/>
      <c r="E2699" s="107"/>
      <c r="F2699" s="107"/>
      <c r="G2699" s="107"/>
      <c r="H2699" s="107"/>
      <c r="I2699" s="107"/>
      <c r="J2699" s="107"/>
      <c r="K2699" s="107"/>
      <c r="L2699" s="107"/>
      <c r="M2699" s="107"/>
      <c r="N2699" s="107"/>
      <c r="O2699" s="107"/>
      <c r="P2699" s="107"/>
      <c r="Q2699" s="107"/>
      <c r="R2699" s="107"/>
    </row>
    <row r="2700" spans="1:18" ht="12.75">
      <c r="A2700" s="107"/>
      <c r="B2700" s="107"/>
      <c r="C2700" s="107"/>
      <c r="D2700" s="107"/>
      <c r="E2700" s="107"/>
      <c r="F2700" s="107"/>
      <c r="G2700" s="107"/>
      <c r="H2700" s="107"/>
      <c r="I2700" s="107"/>
      <c r="J2700" s="107"/>
      <c r="K2700" s="107"/>
      <c r="L2700" s="107"/>
      <c r="M2700" s="107"/>
      <c r="N2700" s="107"/>
      <c r="O2700" s="107"/>
      <c r="P2700" s="107"/>
      <c r="Q2700" s="107"/>
      <c r="R2700" s="107"/>
    </row>
    <row r="2701" spans="1:18" ht="12.75">
      <c r="A2701" s="107"/>
      <c r="B2701" s="107"/>
      <c r="C2701" s="107"/>
      <c r="D2701" s="107"/>
      <c r="E2701" s="107"/>
      <c r="F2701" s="107"/>
      <c r="G2701" s="107"/>
      <c r="H2701" s="107"/>
      <c r="I2701" s="107"/>
      <c r="J2701" s="107"/>
      <c r="K2701" s="107"/>
      <c r="L2701" s="107"/>
      <c r="M2701" s="107"/>
      <c r="N2701" s="107"/>
      <c r="O2701" s="107"/>
      <c r="P2701" s="107"/>
      <c r="Q2701" s="107"/>
      <c r="R2701" s="107"/>
    </row>
    <row r="2702" spans="1:18" ht="12.75">
      <c r="A2702" s="107"/>
      <c r="B2702" s="107"/>
      <c r="C2702" s="107"/>
      <c r="D2702" s="107"/>
      <c r="E2702" s="107"/>
      <c r="F2702" s="107"/>
      <c r="G2702" s="107"/>
      <c r="H2702" s="107"/>
      <c r="I2702" s="107"/>
      <c r="J2702" s="107"/>
      <c r="K2702" s="107"/>
      <c r="L2702" s="107"/>
      <c r="M2702" s="107"/>
      <c r="N2702" s="107"/>
      <c r="O2702" s="107"/>
      <c r="P2702" s="107"/>
      <c r="Q2702" s="107"/>
      <c r="R2702" s="107"/>
    </row>
    <row r="2703" spans="1:18" ht="12.75">
      <c r="A2703" s="107"/>
      <c r="B2703" s="107"/>
      <c r="C2703" s="107"/>
      <c r="D2703" s="107"/>
      <c r="E2703" s="107"/>
      <c r="F2703" s="107"/>
      <c r="G2703" s="107"/>
      <c r="H2703" s="107"/>
      <c r="I2703" s="107"/>
      <c r="J2703" s="107"/>
      <c r="K2703" s="107"/>
      <c r="L2703" s="107"/>
      <c r="M2703" s="107"/>
      <c r="N2703" s="107"/>
      <c r="O2703" s="107"/>
      <c r="P2703" s="107"/>
      <c r="Q2703" s="107"/>
      <c r="R2703" s="107"/>
    </row>
    <row r="2704" spans="1:18" ht="12.75">
      <c r="A2704" s="107"/>
      <c r="B2704" s="107"/>
      <c r="C2704" s="107"/>
      <c r="D2704" s="107"/>
      <c r="E2704" s="107"/>
      <c r="F2704" s="107"/>
      <c r="G2704" s="107"/>
      <c r="H2704" s="107"/>
      <c r="I2704" s="107"/>
      <c r="J2704" s="107"/>
      <c r="K2704" s="107"/>
      <c r="L2704" s="107"/>
      <c r="M2704" s="107"/>
      <c r="N2704" s="107"/>
      <c r="O2704" s="107"/>
      <c r="P2704" s="107"/>
      <c r="Q2704" s="107"/>
      <c r="R2704" s="107"/>
    </row>
    <row r="2705" spans="1:18" ht="12.75">
      <c r="A2705" s="107"/>
      <c r="B2705" s="107"/>
      <c r="C2705" s="107"/>
      <c r="D2705" s="107"/>
      <c r="E2705" s="107"/>
      <c r="F2705" s="107"/>
      <c r="G2705" s="107"/>
      <c r="H2705" s="107"/>
      <c r="I2705" s="107"/>
      <c r="J2705" s="107"/>
      <c r="K2705" s="107"/>
      <c r="L2705" s="107"/>
      <c r="M2705" s="107"/>
      <c r="N2705" s="107"/>
      <c r="O2705" s="107"/>
      <c r="P2705" s="107"/>
      <c r="Q2705" s="107"/>
      <c r="R2705" s="107"/>
    </row>
    <row r="2706" spans="1:18" ht="12.75">
      <c r="A2706" s="107"/>
      <c r="B2706" s="107"/>
      <c r="C2706" s="107"/>
      <c r="D2706" s="107"/>
      <c r="E2706" s="107"/>
      <c r="F2706" s="107"/>
      <c r="G2706" s="107"/>
      <c r="H2706" s="107"/>
      <c r="I2706" s="107"/>
      <c r="J2706" s="107"/>
      <c r="K2706" s="107"/>
      <c r="L2706" s="107"/>
      <c r="M2706" s="107"/>
      <c r="N2706" s="107"/>
      <c r="O2706" s="107"/>
      <c r="P2706" s="107"/>
      <c r="Q2706" s="107"/>
      <c r="R2706" s="107"/>
    </row>
    <row r="2707" spans="1:18" ht="12.75">
      <c r="A2707" s="107"/>
      <c r="B2707" s="107"/>
      <c r="C2707" s="107"/>
      <c r="D2707" s="107"/>
      <c r="E2707" s="107"/>
      <c r="F2707" s="107"/>
      <c r="G2707" s="107"/>
      <c r="H2707" s="107"/>
      <c r="I2707" s="107"/>
      <c r="J2707" s="107"/>
      <c r="K2707" s="107"/>
      <c r="L2707" s="107"/>
      <c r="M2707" s="107"/>
      <c r="N2707" s="107"/>
      <c r="O2707" s="107"/>
      <c r="P2707" s="107"/>
      <c r="Q2707" s="107"/>
      <c r="R2707" s="107"/>
    </row>
    <row r="2708" spans="1:18" ht="12.75">
      <c r="A2708" s="107"/>
      <c r="B2708" s="107"/>
      <c r="C2708" s="107"/>
      <c r="D2708" s="107"/>
      <c r="E2708" s="107"/>
      <c r="F2708" s="107"/>
      <c r="G2708" s="107"/>
      <c r="H2708" s="107"/>
      <c r="I2708" s="107"/>
      <c r="J2708" s="107"/>
      <c r="K2708" s="107"/>
      <c r="L2708" s="107"/>
      <c r="M2708" s="107"/>
      <c r="N2708" s="107"/>
      <c r="O2708" s="107"/>
      <c r="P2708" s="107"/>
      <c r="Q2708" s="107"/>
      <c r="R2708" s="107"/>
    </row>
    <row r="2709" spans="1:18" ht="12.75">
      <c r="A2709" s="107"/>
      <c r="B2709" s="107"/>
      <c r="C2709" s="107"/>
      <c r="D2709" s="107"/>
      <c r="E2709" s="107"/>
      <c r="F2709" s="107"/>
      <c r="G2709" s="107"/>
      <c r="H2709" s="107"/>
      <c r="I2709" s="107"/>
      <c r="J2709" s="107"/>
      <c r="K2709" s="107"/>
      <c r="L2709" s="107"/>
      <c r="M2709" s="107"/>
      <c r="N2709" s="107"/>
      <c r="O2709" s="107"/>
      <c r="P2709" s="107"/>
      <c r="Q2709" s="107"/>
      <c r="R2709" s="107"/>
    </row>
    <row r="2710" spans="1:18" ht="12.75">
      <c r="A2710" s="107"/>
      <c r="B2710" s="107"/>
      <c r="C2710" s="107"/>
      <c r="D2710" s="107"/>
      <c r="E2710" s="107"/>
      <c r="F2710" s="107"/>
      <c r="G2710" s="107"/>
      <c r="H2710" s="107"/>
      <c r="I2710" s="107"/>
      <c r="J2710" s="107"/>
      <c r="K2710" s="107"/>
      <c r="L2710" s="107"/>
      <c r="M2710" s="107"/>
      <c r="N2710" s="107"/>
      <c r="O2710" s="107"/>
      <c r="P2710" s="107"/>
      <c r="Q2710" s="107"/>
      <c r="R2710" s="107"/>
    </row>
    <row r="2711" spans="1:18" ht="12.75">
      <c r="A2711" s="107"/>
      <c r="B2711" s="107"/>
      <c r="C2711" s="107"/>
      <c r="D2711" s="107"/>
      <c r="E2711" s="107"/>
      <c r="F2711" s="107"/>
      <c r="G2711" s="107"/>
      <c r="H2711" s="107"/>
      <c r="I2711" s="107"/>
      <c r="J2711" s="107"/>
      <c r="K2711" s="107"/>
      <c r="L2711" s="107"/>
      <c r="M2711" s="107"/>
      <c r="N2711" s="107"/>
      <c r="O2711" s="107"/>
      <c r="P2711" s="107"/>
      <c r="Q2711" s="107"/>
      <c r="R2711" s="107"/>
    </row>
    <row r="2712" spans="1:18" ht="12.75">
      <c r="A2712" s="107"/>
      <c r="B2712" s="107"/>
      <c r="C2712" s="107"/>
      <c r="D2712" s="107"/>
      <c r="E2712" s="107"/>
      <c r="F2712" s="107"/>
      <c r="G2712" s="107"/>
      <c r="H2712" s="107"/>
      <c r="I2712" s="107"/>
      <c r="J2712" s="107"/>
      <c r="K2712" s="107"/>
      <c r="L2712" s="107"/>
      <c r="M2712" s="107"/>
      <c r="N2712" s="107"/>
      <c r="O2712" s="107"/>
      <c r="P2712" s="107"/>
      <c r="Q2712" s="107"/>
      <c r="R2712" s="107"/>
    </row>
    <row r="2713" spans="1:18" ht="12.75">
      <c r="A2713" s="107"/>
      <c r="B2713" s="107"/>
      <c r="C2713" s="107"/>
      <c r="D2713" s="107"/>
      <c r="E2713" s="107"/>
      <c r="F2713" s="107"/>
      <c r="G2713" s="107"/>
      <c r="H2713" s="107"/>
      <c r="I2713" s="107"/>
      <c r="J2713" s="107"/>
      <c r="K2713" s="107"/>
      <c r="L2713" s="107"/>
      <c r="M2713" s="107"/>
      <c r="N2713" s="107"/>
      <c r="O2713" s="107"/>
      <c r="P2713" s="107"/>
      <c r="Q2713" s="107"/>
      <c r="R2713" s="107"/>
    </row>
    <row r="2714" spans="1:18" ht="12.75">
      <c r="A2714" s="107"/>
      <c r="B2714" s="107"/>
      <c r="C2714" s="107"/>
      <c r="D2714" s="107"/>
      <c r="E2714" s="107"/>
      <c r="F2714" s="107"/>
      <c r="G2714" s="107"/>
      <c r="H2714" s="107"/>
      <c r="I2714" s="107"/>
      <c r="J2714" s="107"/>
      <c r="K2714" s="107"/>
      <c r="L2714" s="107"/>
      <c r="M2714" s="107"/>
      <c r="N2714" s="107"/>
      <c r="O2714" s="107"/>
      <c r="P2714" s="107"/>
      <c r="Q2714" s="107"/>
      <c r="R2714" s="107"/>
    </row>
    <row r="2715" spans="1:18" ht="12.75">
      <c r="A2715" s="107"/>
      <c r="B2715" s="107"/>
      <c r="C2715" s="107"/>
      <c r="D2715" s="107"/>
      <c r="E2715" s="107"/>
      <c r="F2715" s="107"/>
      <c r="G2715" s="107"/>
      <c r="H2715" s="107"/>
      <c r="I2715" s="107"/>
      <c r="J2715" s="107"/>
      <c r="K2715" s="107"/>
      <c r="L2715" s="107"/>
      <c r="M2715" s="107"/>
      <c r="N2715" s="107"/>
      <c r="O2715" s="107"/>
      <c r="P2715" s="107"/>
      <c r="Q2715" s="107"/>
      <c r="R2715" s="107"/>
    </row>
    <row r="2716" spans="1:18" ht="12.75">
      <c r="A2716" s="107"/>
      <c r="B2716" s="107"/>
      <c r="C2716" s="107"/>
      <c r="D2716" s="107"/>
      <c r="E2716" s="107"/>
      <c r="F2716" s="107"/>
      <c r="G2716" s="107"/>
      <c r="H2716" s="107"/>
      <c r="I2716" s="107"/>
      <c r="J2716" s="107"/>
      <c r="K2716" s="107"/>
      <c r="L2716" s="107"/>
      <c r="M2716" s="107"/>
      <c r="N2716" s="107"/>
      <c r="O2716" s="107"/>
      <c r="P2716" s="107"/>
      <c r="Q2716" s="107"/>
      <c r="R2716" s="107"/>
    </row>
    <row r="2717" spans="1:18" ht="12.75">
      <c r="A2717" s="107"/>
      <c r="B2717" s="107"/>
      <c r="C2717" s="107"/>
      <c r="D2717" s="107"/>
      <c r="E2717" s="107"/>
      <c r="F2717" s="107"/>
      <c r="G2717" s="107"/>
      <c r="H2717" s="107"/>
      <c r="I2717" s="107"/>
      <c r="J2717" s="107"/>
      <c r="K2717" s="107"/>
      <c r="L2717" s="107"/>
      <c r="M2717" s="107"/>
      <c r="N2717" s="107"/>
      <c r="O2717" s="107"/>
      <c r="P2717" s="107"/>
      <c r="Q2717" s="107"/>
      <c r="R2717" s="107"/>
    </row>
    <row r="2718" spans="1:18" ht="12.75">
      <c r="A2718" s="107"/>
      <c r="B2718" s="107"/>
      <c r="C2718" s="107"/>
      <c r="D2718" s="107"/>
      <c r="E2718" s="107"/>
      <c r="F2718" s="107"/>
      <c r="G2718" s="107"/>
      <c r="H2718" s="107"/>
      <c r="I2718" s="107"/>
      <c r="J2718" s="107"/>
      <c r="K2718" s="107"/>
      <c r="L2718" s="107"/>
      <c r="M2718" s="107"/>
      <c r="N2718" s="107"/>
      <c r="O2718" s="107"/>
      <c r="P2718" s="107"/>
      <c r="Q2718" s="107"/>
      <c r="R2718" s="107"/>
    </row>
    <row r="2719" spans="1:18" ht="12.75">
      <c r="A2719" s="107"/>
      <c r="B2719" s="107"/>
      <c r="C2719" s="107"/>
      <c r="D2719" s="107"/>
      <c r="E2719" s="107"/>
      <c r="F2719" s="107"/>
      <c r="G2719" s="107"/>
      <c r="H2719" s="107"/>
      <c r="I2719" s="107"/>
      <c r="J2719" s="107"/>
      <c r="K2719" s="107"/>
      <c r="L2719" s="107"/>
      <c r="M2719" s="107"/>
      <c r="N2719" s="107"/>
      <c r="O2719" s="107"/>
      <c r="P2719" s="107"/>
      <c r="Q2719" s="107"/>
      <c r="R2719" s="107"/>
    </row>
    <row r="2720" spans="1:18" ht="12.75">
      <c r="A2720" s="107"/>
      <c r="B2720" s="107"/>
      <c r="C2720" s="107"/>
      <c r="D2720" s="107"/>
      <c r="E2720" s="107"/>
      <c r="F2720" s="107"/>
      <c r="G2720" s="107"/>
      <c r="H2720" s="107"/>
      <c r="I2720" s="107"/>
      <c r="J2720" s="107"/>
      <c r="K2720" s="107"/>
      <c r="L2720" s="107"/>
      <c r="M2720" s="107"/>
      <c r="N2720" s="107"/>
      <c r="O2720" s="107"/>
      <c r="P2720" s="107"/>
      <c r="Q2720" s="107"/>
      <c r="R2720" s="107"/>
    </row>
    <row r="2721" spans="1:18" ht="12.75">
      <c r="A2721" s="107"/>
      <c r="B2721" s="107"/>
      <c r="C2721" s="107"/>
      <c r="D2721" s="107"/>
      <c r="E2721" s="107"/>
      <c r="F2721" s="107"/>
      <c r="G2721" s="107"/>
      <c r="H2721" s="107"/>
      <c r="I2721" s="107"/>
      <c r="J2721" s="107"/>
      <c r="K2721" s="107"/>
      <c r="L2721" s="107"/>
      <c r="M2721" s="107"/>
      <c r="N2721" s="107"/>
      <c r="O2721" s="107"/>
      <c r="P2721" s="107"/>
      <c r="Q2721" s="107"/>
      <c r="R2721" s="107"/>
    </row>
    <row r="2722" spans="1:18" ht="12.75">
      <c r="A2722" s="107"/>
      <c r="B2722" s="107"/>
      <c r="C2722" s="107"/>
      <c r="D2722" s="107"/>
      <c r="E2722" s="107"/>
      <c r="F2722" s="107"/>
      <c r="G2722" s="107"/>
      <c r="H2722" s="107"/>
      <c r="I2722" s="107"/>
      <c r="J2722" s="107"/>
      <c r="K2722" s="107"/>
      <c r="L2722" s="107"/>
      <c r="M2722" s="107"/>
      <c r="N2722" s="107"/>
      <c r="O2722" s="107"/>
      <c r="P2722" s="107"/>
      <c r="Q2722" s="107"/>
      <c r="R2722" s="107"/>
    </row>
    <row r="2723" spans="1:18" ht="12.75">
      <c r="A2723" s="107"/>
      <c r="B2723" s="107"/>
      <c r="C2723" s="107"/>
      <c r="D2723" s="107"/>
      <c r="E2723" s="107"/>
      <c r="F2723" s="107"/>
      <c r="G2723" s="107"/>
      <c r="H2723" s="107"/>
      <c r="I2723" s="107"/>
      <c r="J2723" s="107"/>
      <c r="K2723" s="107"/>
      <c r="L2723" s="107"/>
      <c r="M2723" s="107"/>
      <c r="N2723" s="107"/>
      <c r="O2723" s="107"/>
      <c r="P2723" s="107"/>
      <c r="Q2723" s="107"/>
      <c r="R2723" s="107"/>
    </row>
    <row r="2724" spans="1:18" ht="12.75">
      <c r="A2724" s="107"/>
      <c r="B2724" s="107"/>
      <c r="C2724" s="107"/>
      <c r="D2724" s="107"/>
      <c r="E2724" s="107"/>
      <c r="F2724" s="107"/>
      <c r="G2724" s="107"/>
      <c r="H2724" s="107"/>
      <c r="I2724" s="107"/>
      <c r="J2724" s="107"/>
      <c r="K2724" s="107"/>
      <c r="L2724" s="107"/>
      <c r="M2724" s="107"/>
      <c r="N2724" s="107"/>
      <c r="O2724" s="107"/>
      <c r="P2724" s="107"/>
      <c r="Q2724" s="107"/>
      <c r="R2724" s="107"/>
    </row>
    <row r="2725" spans="1:18" ht="12.75">
      <c r="A2725" s="107"/>
      <c r="B2725" s="107"/>
      <c r="C2725" s="107"/>
      <c r="D2725" s="107"/>
      <c r="E2725" s="107"/>
      <c r="F2725" s="107"/>
      <c r="G2725" s="107"/>
      <c r="H2725" s="107"/>
      <c r="I2725" s="107"/>
      <c r="J2725" s="107"/>
      <c r="K2725" s="107"/>
      <c r="L2725" s="107"/>
      <c r="M2725" s="107"/>
      <c r="N2725" s="107"/>
      <c r="O2725" s="107"/>
      <c r="P2725" s="107"/>
      <c r="Q2725" s="107"/>
      <c r="R2725" s="107"/>
    </row>
    <row r="2726" spans="1:18" ht="12.75">
      <c r="A2726" s="107"/>
      <c r="B2726" s="107"/>
      <c r="C2726" s="107"/>
      <c r="D2726" s="107"/>
      <c r="E2726" s="107"/>
      <c r="F2726" s="107"/>
      <c r="G2726" s="107"/>
      <c r="H2726" s="107"/>
      <c r="I2726" s="107"/>
      <c r="J2726" s="107"/>
      <c r="K2726" s="107"/>
      <c r="L2726" s="107"/>
      <c r="M2726" s="107"/>
      <c r="N2726" s="107"/>
      <c r="O2726" s="107"/>
      <c r="P2726" s="107"/>
      <c r="Q2726" s="107"/>
      <c r="R2726" s="107"/>
    </row>
    <row r="2727" spans="1:18" ht="12.75">
      <c r="A2727" s="107"/>
      <c r="B2727" s="107"/>
      <c r="C2727" s="107"/>
      <c r="D2727" s="107"/>
      <c r="E2727" s="107"/>
      <c r="F2727" s="107"/>
      <c r="G2727" s="107"/>
      <c r="H2727" s="107"/>
      <c r="I2727" s="107"/>
      <c r="J2727" s="107"/>
      <c r="K2727" s="107"/>
      <c r="L2727" s="107"/>
      <c r="M2727" s="107"/>
      <c r="N2727" s="107"/>
      <c r="O2727" s="107"/>
      <c r="P2727" s="107"/>
      <c r="Q2727" s="107"/>
      <c r="R2727" s="107"/>
    </row>
    <row r="2728" spans="1:18" ht="12.75">
      <c r="A2728" s="107"/>
      <c r="B2728" s="107"/>
      <c r="C2728" s="107"/>
      <c r="D2728" s="107"/>
      <c r="E2728" s="107"/>
      <c r="F2728" s="107"/>
      <c r="G2728" s="107"/>
      <c r="H2728" s="107"/>
      <c r="I2728" s="107"/>
      <c r="J2728" s="107"/>
      <c r="K2728" s="107"/>
      <c r="L2728" s="107"/>
      <c r="M2728" s="107"/>
      <c r="N2728" s="107"/>
      <c r="O2728" s="107"/>
      <c r="P2728" s="107"/>
      <c r="Q2728" s="107"/>
      <c r="R2728" s="107"/>
    </row>
    <row r="2729" spans="1:18" ht="12.75">
      <c r="A2729" s="107"/>
      <c r="B2729" s="107"/>
      <c r="C2729" s="107"/>
      <c r="D2729" s="107"/>
      <c r="E2729" s="107"/>
      <c r="F2729" s="107"/>
      <c r="G2729" s="107"/>
      <c r="H2729" s="107"/>
      <c r="I2729" s="107"/>
      <c r="J2729" s="107"/>
      <c r="K2729" s="107"/>
      <c r="L2729" s="107"/>
      <c r="M2729" s="107"/>
      <c r="N2729" s="107"/>
      <c r="O2729" s="107"/>
      <c r="P2729" s="107"/>
      <c r="Q2729" s="107"/>
      <c r="R2729" s="107"/>
    </row>
    <row r="2730" spans="1:18" ht="12.75">
      <c r="A2730" s="107"/>
      <c r="B2730" s="107"/>
      <c r="C2730" s="107"/>
      <c r="D2730" s="107"/>
      <c r="E2730" s="107"/>
      <c r="F2730" s="107"/>
      <c r="G2730" s="107"/>
      <c r="H2730" s="107"/>
      <c r="I2730" s="107"/>
      <c r="J2730" s="107"/>
      <c r="K2730" s="107"/>
      <c r="L2730" s="107"/>
      <c r="M2730" s="107"/>
      <c r="N2730" s="107"/>
      <c r="O2730" s="107"/>
      <c r="P2730" s="107"/>
      <c r="Q2730" s="107"/>
      <c r="R2730" s="107"/>
    </row>
    <row r="2731" spans="1:18" ht="12.75">
      <c r="A2731" s="107"/>
      <c r="B2731" s="107"/>
      <c r="C2731" s="107"/>
      <c r="D2731" s="107"/>
      <c r="E2731" s="107"/>
      <c r="F2731" s="107"/>
      <c r="G2731" s="107"/>
      <c r="H2731" s="107"/>
      <c r="I2731" s="107"/>
      <c r="J2731" s="107"/>
      <c r="K2731" s="107"/>
      <c r="L2731" s="107"/>
      <c r="M2731" s="107"/>
      <c r="N2731" s="107"/>
      <c r="O2731" s="107"/>
      <c r="P2731" s="107"/>
      <c r="Q2731" s="107"/>
      <c r="R2731" s="107"/>
    </row>
    <row r="2732" spans="1:18" ht="12.75">
      <c r="A2732" s="107"/>
      <c r="B2732" s="107"/>
      <c r="C2732" s="107"/>
      <c r="D2732" s="107"/>
      <c r="E2732" s="107"/>
      <c r="F2732" s="107"/>
      <c r="G2732" s="107"/>
      <c r="H2732" s="107"/>
      <c r="I2732" s="107"/>
      <c r="J2732" s="107"/>
      <c r="K2732" s="107"/>
      <c r="L2732" s="107"/>
      <c r="M2732" s="107"/>
      <c r="N2732" s="107"/>
      <c r="O2732" s="107"/>
      <c r="P2732" s="107"/>
      <c r="Q2732" s="107"/>
      <c r="R2732" s="107"/>
    </row>
    <row r="2733" spans="1:18" ht="12.75">
      <c r="A2733" s="107"/>
      <c r="B2733" s="107"/>
      <c r="C2733" s="107"/>
      <c r="D2733" s="107"/>
      <c r="E2733" s="107"/>
      <c r="F2733" s="107"/>
      <c r="G2733" s="107"/>
      <c r="H2733" s="107"/>
      <c r="I2733" s="107"/>
      <c r="J2733" s="107"/>
      <c r="K2733" s="107"/>
      <c r="L2733" s="107"/>
      <c r="M2733" s="107"/>
      <c r="N2733" s="107"/>
      <c r="O2733" s="107"/>
      <c r="P2733" s="107"/>
      <c r="Q2733" s="107"/>
      <c r="R2733" s="107"/>
    </row>
    <row r="2734" spans="1:18" ht="12.75">
      <c r="A2734" s="107"/>
      <c r="B2734" s="107"/>
      <c r="C2734" s="107"/>
      <c r="D2734" s="107"/>
      <c r="E2734" s="107"/>
      <c r="F2734" s="107"/>
      <c r="G2734" s="107"/>
      <c r="H2734" s="107"/>
      <c r="I2734" s="107"/>
      <c r="J2734" s="107"/>
      <c r="K2734" s="107"/>
      <c r="L2734" s="107"/>
      <c r="M2734" s="107"/>
      <c r="N2734" s="107"/>
      <c r="O2734" s="107"/>
      <c r="P2734" s="107"/>
      <c r="Q2734" s="107"/>
      <c r="R2734" s="107"/>
    </row>
    <row r="2735" spans="1:18" ht="12.75">
      <c r="A2735" s="107"/>
      <c r="B2735" s="107"/>
      <c r="C2735" s="107"/>
      <c r="D2735" s="107"/>
      <c r="E2735" s="107"/>
      <c r="F2735" s="107"/>
      <c r="G2735" s="107"/>
      <c r="H2735" s="107"/>
      <c r="I2735" s="107"/>
      <c r="J2735" s="107"/>
      <c r="K2735" s="107"/>
      <c r="L2735" s="107"/>
      <c r="M2735" s="107"/>
      <c r="N2735" s="107"/>
      <c r="O2735" s="107"/>
      <c r="P2735" s="107"/>
      <c r="Q2735" s="107"/>
      <c r="R2735" s="107"/>
    </row>
    <row r="2736" spans="1:18" ht="12.75">
      <c r="A2736" s="107"/>
      <c r="B2736" s="107"/>
      <c r="C2736" s="107"/>
      <c r="D2736" s="107"/>
      <c r="E2736" s="107"/>
      <c r="F2736" s="107"/>
      <c r="G2736" s="107"/>
      <c r="H2736" s="107"/>
      <c r="I2736" s="107"/>
      <c r="J2736" s="107"/>
      <c r="K2736" s="107"/>
      <c r="L2736" s="107"/>
      <c r="M2736" s="107"/>
      <c r="N2736" s="107"/>
      <c r="O2736" s="107"/>
      <c r="P2736" s="107"/>
      <c r="Q2736" s="107"/>
      <c r="R2736" s="107"/>
    </row>
    <row r="2737" spans="1:18" ht="12.75">
      <c r="A2737" s="107"/>
      <c r="B2737" s="107"/>
      <c r="C2737" s="107"/>
      <c r="D2737" s="107"/>
      <c r="E2737" s="107"/>
      <c r="F2737" s="107"/>
      <c r="G2737" s="107"/>
      <c r="H2737" s="107"/>
      <c r="I2737" s="107"/>
      <c r="J2737" s="107"/>
      <c r="K2737" s="107"/>
      <c r="L2737" s="107"/>
      <c r="M2737" s="107"/>
      <c r="N2737" s="107"/>
      <c r="O2737" s="107"/>
      <c r="P2737" s="107"/>
      <c r="Q2737" s="107"/>
      <c r="R2737" s="107"/>
    </row>
    <row r="2738" spans="1:18" ht="12.75">
      <c r="A2738" s="107"/>
      <c r="B2738" s="107"/>
      <c r="C2738" s="107"/>
      <c r="D2738" s="107"/>
      <c r="E2738" s="107"/>
      <c r="F2738" s="107"/>
      <c r="G2738" s="107"/>
      <c r="H2738" s="107"/>
      <c r="I2738" s="107"/>
      <c r="J2738" s="107"/>
      <c r="K2738" s="107"/>
      <c r="L2738" s="107"/>
      <c r="M2738" s="107"/>
      <c r="N2738" s="107"/>
      <c r="O2738" s="107"/>
      <c r="P2738" s="107"/>
      <c r="Q2738" s="107"/>
      <c r="R2738" s="107"/>
    </row>
    <row r="2739" spans="1:18" ht="12.75">
      <c r="A2739" s="107"/>
      <c r="B2739" s="107"/>
      <c r="C2739" s="107"/>
      <c r="D2739" s="107"/>
      <c r="E2739" s="107"/>
      <c r="F2739" s="107"/>
      <c r="G2739" s="107"/>
      <c r="H2739" s="107"/>
      <c r="I2739" s="107"/>
      <c r="J2739" s="107"/>
      <c r="K2739" s="107"/>
      <c r="L2739" s="107"/>
      <c r="M2739" s="107"/>
      <c r="N2739" s="107"/>
      <c r="O2739" s="107"/>
      <c r="P2739" s="107"/>
      <c r="Q2739" s="107"/>
      <c r="R2739" s="107"/>
    </row>
    <row r="2740" spans="1:18" ht="12.75">
      <c r="A2740" s="107"/>
      <c r="B2740" s="107"/>
      <c r="C2740" s="107"/>
      <c r="D2740" s="107"/>
      <c r="E2740" s="107"/>
      <c r="F2740" s="107"/>
      <c r="G2740" s="107"/>
      <c r="H2740" s="107"/>
      <c r="I2740" s="107"/>
      <c r="J2740" s="107"/>
      <c r="K2740" s="107"/>
      <c r="L2740" s="107"/>
      <c r="M2740" s="107"/>
      <c r="N2740" s="107"/>
      <c r="O2740" s="107"/>
      <c r="P2740" s="107"/>
      <c r="Q2740" s="107"/>
      <c r="R2740" s="107"/>
    </row>
    <row r="2741" spans="1:18" ht="12.75">
      <c r="A2741" s="107"/>
      <c r="B2741" s="107"/>
      <c r="C2741" s="107"/>
      <c r="D2741" s="107"/>
      <c r="E2741" s="107"/>
      <c r="F2741" s="107"/>
      <c r="G2741" s="107"/>
      <c r="H2741" s="107"/>
      <c r="I2741" s="107"/>
      <c r="J2741" s="107"/>
      <c r="K2741" s="107"/>
      <c r="L2741" s="107"/>
      <c r="M2741" s="107"/>
      <c r="N2741" s="107"/>
      <c r="O2741" s="107"/>
      <c r="P2741" s="107"/>
      <c r="Q2741" s="107"/>
      <c r="R2741" s="107"/>
    </row>
    <row r="2742" spans="1:18" ht="12.75">
      <c r="A2742" s="107"/>
      <c r="B2742" s="107"/>
      <c r="C2742" s="107"/>
      <c r="D2742" s="107"/>
      <c r="E2742" s="107"/>
      <c r="F2742" s="107"/>
      <c r="G2742" s="107"/>
      <c r="H2742" s="107"/>
      <c r="I2742" s="107"/>
      <c r="J2742" s="107"/>
      <c r="K2742" s="107"/>
      <c r="L2742" s="107"/>
      <c r="M2742" s="107"/>
      <c r="N2742" s="107"/>
      <c r="O2742" s="107"/>
      <c r="P2742" s="107"/>
      <c r="Q2742" s="107"/>
      <c r="R2742" s="107"/>
    </row>
    <row r="2743" spans="1:18" ht="12.75">
      <c r="A2743" s="107"/>
      <c r="B2743" s="107"/>
      <c r="C2743" s="107"/>
      <c r="D2743" s="107"/>
      <c r="E2743" s="107"/>
      <c r="F2743" s="107"/>
      <c r="G2743" s="107"/>
      <c r="H2743" s="107"/>
      <c r="I2743" s="107"/>
      <c r="J2743" s="107"/>
      <c r="K2743" s="107"/>
      <c r="L2743" s="107"/>
      <c r="M2743" s="107"/>
      <c r="N2743" s="107"/>
      <c r="O2743" s="107"/>
      <c r="P2743" s="107"/>
      <c r="Q2743" s="107"/>
      <c r="R2743" s="107"/>
    </row>
    <row r="2744" spans="1:18" ht="12.75">
      <c r="A2744" s="107"/>
      <c r="B2744" s="107"/>
      <c r="C2744" s="107"/>
      <c r="D2744" s="107"/>
      <c r="E2744" s="107"/>
      <c r="F2744" s="107"/>
      <c r="G2744" s="107"/>
      <c r="H2744" s="107"/>
      <c r="I2744" s="107"/>
      <c r="J2744" s="107"/>
      <c r="K2744" s="107"/>
      <c r="L2744" s="107"/>
      <c r="M2744" s="107"/>
      <c r="N2744" s="107"/>
      <c r="O2744" s="107"/>
      <c r="P2744" s="107"/>
      <c r="Q2744" s="107"/>
      <c r="R2744" s="107"/>
    </row>
    <row r="2745" spans="1:18" ht="12.75">
      <c r="A2745" s="107"/>
      <c r="B2745" s="107"/>
      <c r="C2745" s="107"/>
      <c r="D2745" s="107"/>
      <c r="E2745" s="107"/>
      <c r="F2745" s="107"/>
      <c r="G2745" s="107"/>
      <c r="H2745" s="107"/>
      <c r="I2745" s="107"/>
      <c r="J2745" s="107"/>
      <c r="K2745" s="107"/>
      <c r="L2745" s="107"/>
      <c r="M2745" s="107"/>
      <c r="N2745" s="107"/>
      <c r="O2745" s="107"/>
      <c r="P2745" s="107"/>
      <c r="Q2745" s="107"/>
      <c r="R2745" s="107"/>
    </row>
    <row r="2746" spans="1:18" ht="12.75">
      <c r="A2746" s="107"/>
      <c r="B2746" s="107"/>
      <c r="C2746" s="107"/>
      <c r="D2746" s="107"/>
      <c r="E2746" s="107"/>
      <c r="F2746" s="107"/>
      <c r="G2746" s="107"/>
      <c r="H2746" s="107"/>
      <c r="I2746" s="107"/>
      <c r="J2746" s="107"/>
      <c r="K2746" s="107"/>
      <c r="L2746" s="107"/>
      <c r="M2746" s="107"/>
      <c r="N2746" s="107"/>
      <c r="O2746" s="107"/>
      <c r="P2746" s="107"/>
      <c r="Q2746" s="107"/>
      <c r="R2746" s="107"/>
    </row>
    <row r="2747" spans="1:18" ht="12.75">
      <c r="A2747" s="107"/>
      <c r="B2747" s="107"/>
      <c r="C2747" s="107"/>
      <c r="D2747" s="107"/>
      <c r="E2747" s="107"/>
      <c r="F2747" s="107"/>
      <c r="G2747" s="107"/>
      <c r="H2747" s="107"/>
      <c r="I2747" s="107"/>
      <c r="J2747" s="107"/>
      <c r="K2747" s="107"/>
      <c r="L2747" s="107"/>
      <c r="M2747" s="107"/>
      <c r="N2747" s="107"/>
      <c r="O2747" s="107"/>
      <c r="P2747" s="107"/>
      <c r="Q2747" s="107"/>
      <c r="R2747" s="107"/>
    </row>
    <row r="2748" spans="1:18" ht="12.75">
      <c r="A2748" s="107"/>
      <c r="B2748" s="107"/>
      <c r="C2748" s="107"/>
      <c r="D2748" s="107"/>
      <c r="E2748" s="107"/>
      <c r="F2748" s="107"/>
      <c r="G2748" s="107"/>
      <c r="H2748" s="107"/>
      <c r="I2748" s="107"/>
      <c r="J2748" s="107"/>
      <c r="K2748" s="107"/>
      <c r="L2748" s="107"/>
      <c r="M2748" s="107"/>
      <c r="N2748" s="107"/>
      <c r="O2748" s="107"/>
      <c r="P2748" s="107"/>
      <c r="Q2748" s="107"/>
      <c r="R2748" s="107"/>
    </row>
    <row r="2749" spans="1:18" ht="12.75">
      <c r="A2749" s="107"/>
      <c r="B2749" s="107"/>
      <c r="C2749" s="107"/>
      <c r="D2749" s="107"/>
      <c r="E2749" s="107"/>
      <c r="F2749" s="107"/>
      <c r="G2749" s="107"/>
      <c r="H2749" s="107"/>
      <c r="I2749" s="107"/>
      <c r="J2749" s="107"/>
      <c r="K2749" s="107"/>
      <c r="L2749" s="107"/>
      <c r="M2749" s="107"/>
      <c r="N2749" s="107"/>
      <c r="O2749" s="107"/>
      <c r="P2749" s="107"/>
      <c r="Q2749" s="107"/>
      <c r="R2749" s="107"/>
    </row>
    <row r="2750" spans="1:18" ht="12.75">
      <c r="A2750" s="107"/>
      <c r="B2750" s="107"/>
      <c r="C2750" s="107"/>
      <c r="D2750" s="107"/>
      <c r="E2750" s="107"/>
      <c r="F2750" s="107"/>
      <c r="G2750" s="107"/>
      <c r="H2750" s="107"/>
      <c r="I2750" s="107"/>
      <c r="J2750" s="107"/>
      <c r="K2750" s="107"/>
      <c r="L2750" s="107"/>
      <c r="M2750" s="107"/>
      <c r="N2750" s="107"/>
      <c r="O2750" s="107"/>
      <c r="P2750" s="107"/>
      <c r="Q2750" s="107"/>
      <c r="R2750" s="107"/>
    </row>
    <row r="2751" spans="1:18" ht="12.75">
      <c r="A2751" s="107"/>
      <c r="B2751" s="107"/>
      <c r="C2751" s="107"/>
      <c r="D2751" s="107"/>
      <c r="E2751" s="107"/>
      <c r="F2751" s="107"/>
      <c r="G2751" s="107"/>
      <c r="H2751" s="107"/>
      <c r="I2751" s="107"/>
      <c r="J2751" s="107"/>
      <c r="K2751" s="107"/>
      <c r="L2751" s="107"/>
      <c r="M2751" s="107"/>
      <c r="N2751" s="107"/>
      <c r="O2751" s="107"/>
      <c r="P2751" s="107"/>
      <c r="Q2751" s="107"/>
      <c r="R2751" s="107"/>
    </row>
    <row r="2752" spans="1:18" ht="12.75">
      <c r="A2752" s="107"/>
      <c r="B2752" s="107"/>
      <c r="C2752" s="107"/>
      <c r="D2752" s="107"/>
      <c r="E2752" s="107"/>
      <c r="F2752" s="107"/>
      <c r="G2752" s="107"/>
      <c r="H2752" s="107"/>
      <c r="I2752" s="107"/>
      <c r="J2752" s="107"/>
      <c r="K2752" s="107"/>
      <c r="L2752" s="107"/>
      <c r="M2752" s="107"/>
      <c r="N2752" s="107"/>
      <c r="O2752" s="107"/>
      <c r="P2752" s="107"/>
      <c r="Q2752" s="107"/>
      <c r="R2752" s="107"/>
    </row>
    <row r="2753" spans="1:18" ht="12.75">
      <c r="A2753" s="107"/>
      <c r="B2753" s="107"/>
      <c r="C2753" s="107"/>
      <c r="D2753" s="107"/>
      <c r="E2753" s="107"/>
      <c r="F2753" s="107"/>
      <c r="G2753" s="107"/>
      <c r="H2753" s="107"/>
      <c r="I2753" s="107"/>
      <c r="J2753" s="107"/>
      <c r="K2753" s="107"/>
      <c r="L2753" s="107"/>
      <c r="M2753" s="107"/>
      <c r="N2753" s="107"/>
      <c r="O2753" s="107"/>
      <c r="P2753" s="107"/>
      <c r="Q2753" s="107"/>
      <c r="R2753" s="107"/>
    </row>
    <row r="2754" spans="1:18" ht="12.75">
      <c r="A2754" s="107"/>
      <c r="B2754" s="107"/>
      <c r="C2754" s="107"/>
      <c r="D2754" s="107"/>
      <c r="E2754" s="107"/>
      <c r="F2754" s="107"/>
      <c r="G2754" s="107"/>
      <c r="H2754" s="107"/>
      <c r="I2754" s="107"/>
      <c r="J2754" s="107"/>
      <c r="K2754" s="107"/>
      <c r="L2754" s="107"/>
      <c r="M2754" s="107"/>
      <c r="N2754" s="107"/>
      <c r="O2754" s="107"/>
      <c r="P2754" s="107"/>
      <c r="Q2754" s="107"/>
      <c r="R2754" s="107"/>
    </row>
    <row r="2755" spans="1:18" ht="12.75">
      <c r="A2755" s="107"/>
      <c r="B2755" s="107"/>
      <c r="C2755" s="107"/>
      <c r="D2755" s="107"/>
      <c r="E2755" s="107"/>
      <c r="F2755" s="107"/>
      <c r="G2755" s="107"/>
      <c r="H2755" s="107"/>
      <c r="I2755" s="107"/>
      <c r="J2755" s="107"/>
      <c r="K2755" s="107"/>
      <c r="L2755" s="107"/>
      <c r="M2755" s="107"/>
      <c r="N2755" s="107"/>
      <c r="O2755" s="107"/>
      <c r="P2755" s="107"/>
      <c r="Q2755" s="107"/>
      <c r="R2755" s="107"/>
    </row>
    <row r="2756" spans="1:18" ht="12.75">
      <c r="A2756" s="107"/>
      <c r="B2756" s="107"/>
      <c r="C2756" s="107"/>
      <c r="D2756" s="107"/>
      <c r="E2756" s="107"/>
      <c r="F2756" s="107"/>
      <c r="G2756" s="107"/>
      <c r="H2756" s="107"/>
      <c r="I2756" s="107"/>
      <c r="J2756" s="107"/>
      <c r="K2756" s="107"/>
      <c r="L2756" s="107"/>
      <c r="M2756" s="107"/>
      <c r="N2756" s="107"/>
      <c r="O2756" s="107"/>
      <c r="P2756" s="107"/>
      <c r="Q2756" s="107"/>
      <c r="R2756" s="107"/>
    </row>
    <row r="2757" spans="1:18" ht="12.75">
      <c r="A2757" s="107"/>
      <c r="B2757" s="107"/>
      <c r="C2757" s="107"/>
      <c r="D2757" s="107"/>
      <c r="E2757" s="107"/>
      <c r="F2757" s="107"/>
      <c r="G2757" s="107"/>
      <c r="H2757" s="107"/>
      <c r="I2757" s="107"/>
      <c r="J2757" s="107"/>
      <c r="K2757" s="107"/>
      <c r="L2757" s="107"/>
      <c r="M2757" s="107"/>
      <c r="N2757" s="107"/>
      <c r="O2757" s="107"/>
      <c r="P2757" s="107"/>
      <c r="Q2757" s="107"/>
      <c r="R2757" s="107"/>
    </row>
    <row r="2758" spans="1:18" ht="12.75">
      <c r="A2758" s="107"/>
      <c r="B2758" s="107"/>
      <c r="C2758" s="107"/>
      <c r="D2758" s="107"/>
      <c r="E2758" s="107"/>
      <c r="F2758" s="107"/>
      <c r="G2758" s="107"/>
      <c r="H2758" s="107"/>
      <c r="I2758" s="107"/>
      <c r="J2758" s="107"/>
      <c r="K2758" s="107"/>
      <c r="L2758" s="107"/>
      <c r="M2758" s="107"/>
      <c r="N2758" s="107"/>
      <c r="O2758" s="107"/>
      <c r="P2758" s="107"/>
      <c r="Q2758" s="107"/>
      <c r="R2758" s="107"/>
    </row>
    <row r="2759" spans="1:18" ht="12.75">
      <c r="A2759" s="107"/>
      <c r="B2759" s="107"/>
      <c r="C2759" s="107"/>
      <c r="D2759" s="107"/>
      <c r="E2759" s="107"/>
      <c r="F2759" s="107"/>
      <c r="G2759" s="107"/>
      <c r="H2759" s="107"/>
      <c r="I2759" s="107"/>
      <c r="J2759" s="107"/>
      <c r="K2759" s="107"/>
      <c r="L2759" s="107"/>
      <c r="M2759" s="107"/>
      <c r="N2759" s="107"/>
      <c r="O2759" s="107"/>
      <c r="P2759" s="107"/>
      <c r="Q2759" s="107"/>
      <c r="R2759" s="107"/>
    </row>
    <row r="2760" spans="1:18" ht="12.75">
      <c r="A2760" s="107"/>
      <c r="B2760" s="107"/>
      <c r="C2760" s="107"/>
      <c r="D2760" s="107"/>
      <c r="E2760" s="107"/>
      <c r="F2760" s="107"/>
      <c r="G2760" s="107"/>
      <c r="H2760" s="107"/>
      <c r="I2760" s="107"/>
      <c r="J2760" s="107"/>
      <c r="K2760" s="107"/>
      <c r="L2760" s="107"/>
      <c r="M2760" s="107"/>
      <c r="N2760" s="107"/>
      <c r="O2760" s="107"/>
      <c r="P2760" s="107"/>
      <c r="Q2760" s="107"/>
      <c r="R2760" s="107"/>
    </row>
    <row r="2761" spans="1:18" ht="12.75">
      <c r="A2761" s="107"/>
      <c r="B2761" s="107"/>
      <c r="C2761" s="107"/>
      <c r="D2761" s="107"/>
      <c r="E2761" s="107"/>
      <c r="F2761" s="107"/>
      <c r="G2761" s="107"/>
      <c r="H2761" s="107"/>
      <c r="I2761" s="107"/>
      <c r="J2761" s="107"/>
      <c r="K2761" s="107"/>
      <c r="L2761" s="107"/>
      <c r="M2761" s="107"/>
      <c r="N2761" s="107"/>
      <c r="O2761" s="107"/>
      <c r="P2761" s="107"/>
      <c r="Q2761" s="107"/>
      <c r="R2761" s="107"/>
    </row>
    <row r="2762" spans="1:18" ht="12.75">
      <c r="A2762" s="107"/>
      <c r="B2762" s="107"/>
      <c r="C2762" s="107"/>
      <c r="D2762" s="107"/>
      <c r="E2762" s="107"/>
      <c r="F2762" s="107"/>
      <c r="G2762" s="107"/>
      <c r="H2762" s="107"/>
      <c r="I2762" s="107"/>
      <c r="J2762" s="107"/>
      <c r="K2762" s="107"/>
      <c r="L2762" s="107"/>
      <c r="M2762" s="107"/>
      <c r="N2762" s="107"/>
      <c r="O2762" s="107"/>
      <c r="P2762" s="107"/>
      <c r="Q2762" s="107"/>
      <c r="R2762" s="107"/>
    </row>
    <row r="2763" spans="1:18" ht="12.75">
      <c r="A2763" s="107"/>
      <c r="B2763" s="107"/>
      <c r="C2763" s="107"/>
      <c r="D2763" s="107"/>
      <c r="E2763" s="107"/>
      <c r="F2763" s="107"/>
      <c r="G2763" s="107"/>
      <c r="H2763" s="107"/>
      <c r="I2763" s="107"/>
      <c r="J2763" s="107"/>
      <c r="K2763" s="107"/>
      <c r="L2763" s="107"/>
      <c r="M2763" s="107"/>
      <c r="N2763" s="107"/>
      <c r="O2763" s="107"/>
      <c r="P2763" s="107"/>
      <c r="Q2763" s="107"/>
      <c r="R2763" s="107"/>
    </row>
    <row r="2764" spans="1:18" ht="12.75">
      <c r="A2764" s="107"/>
      <c r="B2764" s="107"/>
      <c r="C2764" s="107"/>
      <c r="D2764" s="107"/>
      <c r="E2764" s="107"/>
      <c r="F2764" s="107"/>
      <c r="G2764" s="107"/>
      <c r="H2764" s="107"/>
      <c r="I2764" s="107"/>
      <c r="J2764" s="107"/>
      <c r="K2764" s="107"/>
      <c r="L2764" s="107"/>
      <c r="M2764" s="107"/>
      <c r="N2764" s="107"/>
      <c r="O2764" s="107"/>
      <c r="P2764" s="107"/>
      <c r="Q2764" s="107"/>
      <c r="R2764" s="107"/>
    </row>
    <row r="2765" spans="1:18" ht="12.75">
      <c r="A2765" s="107"/>
      <c r="B2765" s="107"/>
      <c r="C2765" s="107"/>
      <c r="D2765" s="107"/>
      <c r="E2765" s="107"/>
      <c r="F2765" s="107"/>
      <c r="G2765" s="107"/>
      <c r="H2765" s="107"/>
      <c r="I2765" s="107"/>
      <c r="J2765" s="107"/>
      <c r="K2765" s="107"/>
      <c r="L2765" s="107"/>
      <c r="M2765" s="107"/>
      <c r="N2765" s="107"/>
      <c r="O2765" s="107"/>
      <c r="P2765" s="107"/>
      <c r="Q2765" s="107"/>
      <c r="R2765" s="107"/>
    </row>
    <row r="2766" spans="1:18" ht="12.75">
      <c r="A2766" s="107"/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107"/>
      <c r="M2766" s="107"/>
      <c r="N2766" s="107"/>
      <c r="O2766" s="107"/>
      <c r="P2766" s="107"/>
      <c r="Q2766" s="107"/>
      <c r="R2766" s="107"/>
    </row>
    <row r="2767" spans="1:18" ht="12.75">
      <c r="A2767" s="107"/>
      <c r="B2767" s="107"/>
      <c r="C2767" s="107"/>
      <c r="D2767" s="107"/>
      <c r="E2767" s="107"/>
      <c r="F2767" s="107"/>
      <c r="G2767" s="107"/>
      <c r="H2767" s="107"/>
      <c r="I2767" s="107"/>
      <c r="J2767" s="107"/>
      <c r="K2767" s="107"/>
      <c r="L2767" s="107"/>
      <c r="M2767" s="107"/>
      <c r="N2767" s="107"/>
      <c r="O2767" s="107"/>
      <c r="P2767" s="107"/>
      <c r="Q2767" s="107"/>
      <c r="R2767" s="107"/>
    </row>
    <row r="2768" spans="1:18" ht="12.75">
      <c r="A2768" s="107"/>
      <c r="B2768" s="107"/>
      <c r="C2768" s="107"/>
      <c r="D2768" s="107"/>
      <c r="E2768" s="107"/>
      <c r="F2768" s="107"/>
      <c r="G2768" s="107"/>
      <c r="H2768" s="107"/>
      <c r="I2768" s="107"/>
      <c r="J2768" s="107"/>
      <c r="K2768" s="107"/>
      <c r="L2768" s="107"/>
      <c r="M2768" s="107"/>
      <c r="N2768" s="107"/>
      <c r="O2768" s="107"/>
      <c r="P2768" s="107"/>
      <c r="Q2768" s="107"/>
      <c r="R2768" s="107"/>
    </row>
    <row r="2769" spans="1:18" ht="12.75">
      <c r="A2769" s="107"/>
      <c r="B2769" s="107"/>
      <c r="C2769" s="107"/>
      <c r="D2769" s="107"/>
      <c r="E2769" s="107"/>
      <c r="F2769" s="107"/>
      <c r="G2769" s="107"/>
      <c r="H2769" s="107"/>
      <c r="I2769" s="107"/>
      <c r="J2769" s="107"/>
      <c r="K2769" s="107"/>
      <c r="L2769" s="107"/>
      <c r="M2769" s="107"/>
      <c r="N2769" s="107"/>
      <c r="O2769" s="107"/>
      <c r="P2769" s="107"/>
      <c r="Q2769" s="107"/>
      <c r="R2769" s="107"/>
    </row>
    <row r="2770" spans="1:18" ht="12.75">
      <c r="A2770" s="107"/>
      <c r="B2770" s="107"/>
      <c r="C2770" s="107"/>
      <c r="D2770" s="107"/>
      <c r="E2770" s="107"/>
      <c r="F2770" s="107"/>
      <c r="G2770" s="107"/>
      <c r="H2770" s="107"/>
      <c r="I2770" s="107"/>
      <c r="J2770" s="107"/>
      <c r="K2770" s="107"/>
      <c r="L2770" s="107"/>
      <c r="M2770" s="107"/>
      <c r="N2770" s="107"/>
      <c r="O2770" s="107"/>
      <c r="P2770" s="107"/>
      <c r="Q2770" s="107"/>
      <c r="R2770" s="107"/>
    </row>
    <row r="2771" spans="1:18" ht="12.75">
      <c r="A2771" s="107"/>
      <c r="B2771" s="107"/>
      <c r="C2771" s="107"/>
      <c r="D2771" s="107"/>
      <c r="E2771" s="107"/>
      <c r="F2771" s="107"/>
      <c r="G2771" s="107"/>
      <c r="H2771" s="107"/>
      <c r="I2771" s="107"/>
      <c r="J2771" s="107"/>
      <c r="K2771" s="107"/>
      <c r="L2771" s="107"/>
      <c r="M2771" s="107"/>
      <c r="N2771" s="107"/>
      <c r="O2771" s="107"/>
      <c r="P2771" s="107"/>
      <c r="Q2771" s="107"/>
      <c r="R2771" s="107"/>
    </row>
    <row r="2772" spans="1:18" ht="12.75">
      <c r="A2772" s="107"/>
      <c r="B2772" s="107"/>
      <c r="C2772" s="107"/>
      <c r="D2772" s="107"/>
      <c r="E2772" s="107"/>
      <c r="F2772" s="107"/>
      <c r="G2772" s="107"/>
      <c r="H2772" s="107"/>
      <c r="I2772" s="107"/>
      <c r="J2772" s="107"/>
      <c r="K2772" s="107"/>
      <c r="L2772" s="107"/>
      <c r="M2772" s="107"/>
      <c r="N2772" s="107"/>
      <c r="O2772" s="107"/>
      <c r="P2772" s="107"/>
      <c r="Q2772" s="107"/>
      <c r="R2772" s="107"/>
    </row>
    <row r="2773" spans="1:18" ht="12.75">
      <c r="A2773" s="107"/>
      <c r="B2773" s="107"/>
      <c r="C2773" s="107"/>
      <c r="D2773" s="107"/>
      <c r="E2773" s="107"/>
      <c r="F2773" s="107"/>
      <c r="G2773" s="107"/>
      <c r="H2773" s="107"/>
      <c r="I2773" s="107"/>
      <c r="J2773" s="107"/>
      <c r="K2773" s="107"/>
      <c r="L2773" s="107"/>
      <c r="M2773" s="107"/>
      <c r="N2773" s="107"/>
      <c r="O2773" s="107"/>
      <c r="P2773" s="107"/>
      <c r="Q2773" s="107"/>
      <c r="R2773" s="107"/>
    </row>
    <row r="2774" spans="1:18" ht="12.75">
      <c r="A2774" s="107"/>
      <c r="B2774" s="107"/>
      <c r="C2774" s="107"/>
      <c r="D2774" s="107"/>
      <c r="E2774" s="107"/>
      <c r="F2774" s="107"/>
      <c r="G2774" s="107"/>
      <c r="H2774" s="107"/>
      <c r="I2774" s="107"/>
      <c r="J2774" s="107"/>
      <c r="K2774" s="107"/>
      <c r="L2774" s="107"/>
      <c r="M2774" s="107"/>
      <c r="N2774" s="107"/>
      <c r="O2774" s="107"/>
      <c r="P2774" s="107"/>
      <c r="Q2774" s="107"/>
      <c r="R2774" s="107"/>
    </row>
    <row r="2775" spans="1:18" ht="12.75">
      <c r="A2775" s="107"/>
      <c r="B2775" s="107"/>
      <c r="C2775" s="107"/>
      <c r="D2775" s="107"/>
      <c r="E2775" s="107"/>
      <c r="F2775" s="107"/>
      <c r="G2775" s="107"/>
      <c r="H2775" s="107"/>
      <c r="I2775" s="107"/>
      <c r="J2775" s="107"/>
      <c r="K2775" s="107"/>
      <c r="L2775" s="107"/>
      <c r="M2775" s="107"/>
      <c r="N2775" s="107"/>
      <c r="O2775" s="107"/>
      <c r="P2775" s="107"/>
      <c r="Q2775" s="107"/>
      <c r="R2775" s="107"/>
    </row>
    <row r="2776" spans="1:18" ht="12.75">
      <c r="A2776" s="107"/>
      <c r="B2776" s="107"/>
      <c r="C2776" s="107"/>
      <c r="D2776" s="107"/>
      <c r="E2776" s="107"/>
      <c r="F2776" s="107"/>
      <c r="G2776" s="107"/>
      <c r="H2776" s="107"/>
      <c r="I2776" s="107"/>
      <c r="J2776" s="107"/>
      <c r="K2776" s="107"/>
      <c r="L2776" s="107"/>
      <c r="M2776" s="107"/>
      <c r="N2776" s="107"/>
      <c r="O2776" s="107"/>
      <c r="P2776" s="107"/>
      <c r="Q2776" s="107"/>
      <c r="R2776" s="107"/>
    </row>
    <row r="2777" spans="1:18" ht="12.75">
      <c r="A2777" s="107"/>
      <c r="B2777" s="107"/>
      <c r="C2777" s="107"/>
      <c r="D2777" s="107"/>
      <c r="E2777" s="107"/>
      <c r="F2777" s="107"/>
      <c r="G2777" s="107"/>
      <c r="H2777" s="107"/>
      <c r="I2777" s="107"/>
      <c r="J2777" s="107"/>
      <c r="K2777" s="107"/>
      <c r="L2777" s="107"/>
      <c r="M2777" s="107"/>
      <c r="N2777" s="107"/>
      <c r="O2777" s="107"/>
      <c r="P2777" s="107"/>
      <c r="Q2777" s="107"/>
      <c r="R2777" s="107"/>
    </row>
    <row r="2778" spans="1:18" ht="12.75">
      <c r="A2778" s="107"/>
      <c r="B2778" s="107"/>
      <c r="C2778" s="107"/>
      <c r="D2778" s="107"/>
      <c r="E2778" s="107"/>
      <c r="F2778" s="107"/>
      <c r="G2778" s="107"/>
      <c r="H2778" s="107"/>
      <c r="I2778" s="107"/>
      <c r="J2778" s="107"/>
      <c r="K2778" s="107"/>
      <c r="L2778" s="107"/>
      <c r="M2778" s="107"/>
      <c r="N2778" s="107"/>
      <c r="O2778" s="107"/>
      <c r="P2778" s="107"/>
      <c r="Q2778" s="107"/>
      <c r="R2778" s="107"/>
    </row>
    <row r="2779" spans="1:18" ht="12.75">
      <c r="A2779" s="107"/>
      <c r="B2779" s="107"/>
      <c r="C2779" s="107"/>
      <c r="D2779" s="107"/>
      <c r="E2779" s="107"/>
      <c r="F2779" s="107"/>
      <c r="G2779" s="107"/>
      <c r="H2779" s="107"/>
      <c r="I2779" s="107"/>
      <c r="J2779" s="107"/>
      <c r="K2779" s="107"/>
      <c r="L2779" s="107"/>
      <c r="M2779" s="107"/>
      <c r="N2779" s="107"/>
      <c r="O2779" s="107"/>
      <c r="P2779" s="107"/>
      <c r="Q2779" s="107"/>
      <c r="R2779" s="107"/>
    </row>
    <row r="2780" spans="1:18" ht="12.75">
      <c r="A2780" s="107"/>
      <c r="B2780" s="107"/>
      <c r="C2780" s="107"/>
      <c r="D2780" s="107"/>
      <c r="E2780" s="107"/>
      <c r="F2780" s="107"/>
      <c r="G2780" s="107"/>
      <c r="H2780" s="107"/>
      <c r="I2780" s="107"/>
      <c r="J2780" s="107"/>
      <c r="K2780" s="107"/>
      <c r="L2780" s="107"/>
      <c r="M2780" s="107"/>
      <c r="N2780" s="107"/>
      <c r="O2780" s="107"/>
      <c r="P2780" s="107"/>
      <c r="Q2780" s="107"/>
      <c r="R2780" s="107"/>
    </row>
    <row r="2781" spans="1:18" ht="12.75">
      <c r="A2781" s="107"/>
      <c r="B2781" s="107"/>
      <c r="C2781" s="107"/>
      <c r="D2781" s="107"/>
      <c r="E2781" s="107"/>
      <c r="F2781" s="107"/>
      <c r="G2781" s="107"/>
      <c r="H2781" s="107"/>
      <c r="I2781" s="107"/>
      <c r="J2781" s="107"/>
      <c r="K2781" s="107"/>
      <c r="L2781" s="107"/>
      <c r="M2781" s="107"/>
      <c r="N2781" s="107"/>
      <c r="O2781" s="107"/>
      <c r="P2781" s="107"/>
      <c r="Q2781" s="107"/>
      <c r="R2781" s="107"/>
    </row>
    <row r="2782" spans="1:18" ht="12.75">
      <c r="A2782" s="107"/>
      <c r="B2782" s="107"/>
      <c r="C2782" s="107"/>
      <c r="D2782" s="107"/>
      <c r="E2782" s="107"/>
      <c r="F2782" s="107"/>
      <c r="G2782" s="107"/>
      <c r="H2782" s="107"/>
      <c r="I2782" s="107"/>
      <c r="J2782" s="107"/>
      <c r="K2782" s="107"/>
      <c r="L2782" s="107"/>
      <c r="M2782" s="107"/>
      <c r="N2782" s="107"/>
      <c r="O2782" s="107"/>
      <c r="P2782" s="107"/>
      <c r="Q2782" s="107"/>
      <c r="R2782" s="107"/>
    </row>
    <row r="2783" spans="1:18" ht="12.75">
      <c r="A2783" s="107"/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107"/>
      <c r="M2783" s="107"/>
      <c r="N2783" s="107"/>
      <c r="O2783" s="107"/>
      <c r="P2783" s="107"/>
      <c r="Q2783" s="107"/>
      <c r="R2783" s="107"/>
    </row>
    <row r="2784" spans="1:18" ht="12.75">
      <c r="A2784" s="107"/>
      <c r="B2784" s="107"/>
      <c r="C2784" s="107"/>
      <c r="D2784" s="107"/>
      <c r="E2784" s="107"/>
      <c r="F2784" s="107"/>
      <c r="G2784" s="107"/>
      <c r="H2784" s="107"/>
      <c r="I2784" s="107"/>
      <c r="J2784" s="107"/>
      <c r="K2784" s="107"/>
      <c r="L2784" s="107"/>
      <c r="M2784" s="107"/>
      <c r="N2784" s="107"/>
      <c r="O2784" s="107"/>
      <c r="P2784" s="107"/>
      <c r="Q2784" s="107"/>
      <c r="R2784" s="107"/>
    </row>
    <row r="2785" spans="1:18" ht="12.75">
      <c r="A2785" s="107"/>
      <c r="B2785" s="107"/>
      <c r="C2785" s="107"/>
      <c r="D2785" s="107"/>
      <c r="E2785" s="107"/>
      <c r="F2785" s="107"/>
      <c r="G2785" s="107"/>
      <c r="H2785" s="107"/>
      <c r="I2785" s="107"/>
      <c r="J2785" s="107"/>
      <c r="K2785" s="107"/>
      <c r="L2785" s="107"/>
      <c r="M2785" s="107"/>
      <c r="N2785" s="107"/>
      <c r="O2785" s="107"/>
      <c r="P2785" s="107"/>
      <c r="Q2785" s="107"/>
      <c r="R2785" s="107"/>
    </row>
    <row r="2786" spans="1:18" ht="12.75">
      <c r="A2786" s="107"/>
      <c r="B2786" s="107"/>
      <c r="C2786" s="107"/>
      <c r="D2786" s="107"/>
      <c r="E2786" s="107"/>
      <c r="F2786" s="107"/>
      <c r="G2786" s="107"/>
      <c r="H2786" s="107"/>
      <c r="I2786" s="107"/>
      <c r="J2786" s="107"/>
      <c r="K2786" s="107"/>
      <c r="L2786" s="107"/>
      <c r="M2786" s="107"/>
      <c r="N2786" s="107"/>
      <c r="O2786" s="107"/>
      <c r="P2786" s="107"/>
      <c r="Q2786" s="107"/>
      <c r="R2786" s="107"/>
    </row>
    <row r="2787" spans="1:18" ht="12.75">
      <c r="A2787" s="107"/>
      <c r="B2787" s="107"/>
      <c r="C2787" s="107"/>
      <c r="D2787" s="107"/>
      <c r="E2787" s="107"/>
      <c r="F2787" s="107"/>
      <c r="G2787" s="107"/>
      <c r="H2787" s="107"/>
      <c r="I2787" s="107"/>
      <c r="J2787" s="107"/>
      <c r="K2787" s="107"/>
      <c r="L2787" s="107"/>
      <c r="M2787" s="107"/>
      <c r="N2787" s="107"/>
      <c r="O2787" s="107"/>
      <c r="P2787" s="107"/>
      <c r="Q2787" s="107"/>
      <c r="R2787" s="107"/>
    </row>
    <row r="2788" spans="1:18" ht="12.75">
      <c r="A2788" s="107"/>
      <c r="B2788" s="107"/>
      <c r="C2788" s="107"/>
      <c r="D2788" s="107"/>
      <c r="E2788" s="107"/>
      <c r="F2788" s="107"/>
      <c r="G2788" s="107"/>
      <c r="H2788" s="107"/>
      <c r="I2788" s="107"/>
      <c r="J2788" s="107"/>
      <c r="K2788" s="107"/>
      <c r="L2788" s="107"/>
      <c r="M2788" s="107"/>
      <c r="N2788" s="107"/>
      <c r="O2788" s="107"/>
      <c r="P2788" s="107"/>
      <c r="Q2788" s="107"/>
      <c r="R2788" s="107"/>
    </row>
    <row r="2789" spans="1:18" ht="12.75">
      <c r="A2789" s="107"/>
      <c r="B2789" s="107"/>
      <c r="C2789" s="107"/>
      <c r="D2789" s="107"/>
      <c r="E2789" s="107"/>
      <c r="F2789" s="107"/>
      <c r="G2789" s="107"/>
      <c r="H2789" s="107"/>
      <c r="I2789" s="107"/>
      <c r="J2789" s="107"/>
      <c r="K2789" s="107"/>
      <c r="L2789" s="107"/>
      <c r="M2789" s="107"/>
      <c r="N2789" s="107"/>
      <c r="O2789" s="107"/>
      <c r="P2789" s="107"/>
      <c r="Q2789" s="107"/>
      <c r="R2789" s="107"/>
    </row>
    <row r="2790" spans="1:18" ht="12.75">
      <c r="A2790" s="107"/>
      <c r="B2790" s="107"/>
      <c r="C2790" s="107"/>
      <c r="D2790" s="107"/>
      <c r="E2790" s="107"/>
      <c r="F2790" s="107"/>
      <c r="G2790" s="107"/>
      <c r="H2790" s="107"/>
      <c r="I2790" s="107"/>
      <c r="J2790" s="107"/>
      <c r="K2790" s="107"/>
      <c r="L2790" s="107"/>
      <c r="M2790" s="107"/>
      <c r="N2790" s="107"/>
      <c r="O2790" s="107"/>
      <c r="P2790" s="107"/>
      <c r="Q2790" s="107"/>
      <c r="R2790" s="107"/>
    </row>
    <row r="2791" spans="1:18" ht="12.75">
      <c r="A2791" s="107"/>
      <c r="B2791" s="107"/>
      <c r="C2791" s="107"/>
      <c r="D2791" s="107"/>
      <c r="E2791" s="107"/>
      <c r="F2791" s="107"/>
      <c r="G2791" s="107"/>
      <c r="H2791" s="107"/>
      <c r="I2791" s="107"/>
      <c r="J2791" s="107"/>
      <c r="K2791" s="107"/>
      <c r="L2791" s="107"/>
      <c r="M2791" s="107"/>
      <c r="N2791" s="107"/>
      <c r="O2791" s="107"/>
      <c r="P2791" s="107"/>
      <c r="Q2791" s="107"/>
      <c r="R2791" s="107"/>
    </row>
    <row r="2792" spans="1:18" ht="12.75">
      <c r="A2792" s="107"/>
      <c r="B2792" s="107"/>
      <c r="C2792" s="107"/>
      <c r="D2792" s="107"/>
      <c r="E2792" s="107"/>
      <c r="F2792" s="107"/>
      <c r="G2792" s="107"/>
      <c r="H2792" s="107"/>
      <c r="I2792" s="107"/>
      <c r="J2792" s="107"/>
      <c r="K2792" s="107"/>
      <c r="L2792" s="107"/>
      <c r="M2792" s="107"/>
      <c r="N2792" s="107"/>
      <c r="O2792" s="107"/>
      <c r="P2792" s="107"/>
      <c r="Q2792" s="107"/>
      <c r="R2792" s="107"/>
    </row>
    <row r="2793" spans="1:18" ht="12.75">
      <c r="A2793" s="107"/>
      <c r="B2793" s="107"/>
      <c r="C2793" s="107"/>
      <c r="D2793" s="107"/>
      <c r="E2793" s="107"/>
      <c r="F2793" s="107"/>
      <c r="G2793" s="107"/>
      <c r="H2793" s="107"/>
      <c r="I2793" s="107"/>
      <c r="J2793" s="107"/>
      <c r="K2793" s="107"/>
      <c r="L2793" s="107"/>
      <c r="M2793" s="107"/>
      <c r="N2793" s="107"/>
      <c r="O2793" s="107"/>
      <c r="P2793" s="107"/>
      <c r="Q2793" s="107"/>
      <c r="R2793" s="107"/>
    </row>
    <row r="2794" spans="1:18" ht="12.75">
      <c r="A2794" s="107"/>
      <c r="B2794" s="107"/>
      <c r="C2794" s="107"/>
      <c r="D2794" s="107"/>
      <c r="E2794" s="107"/>
      <c r="F2794" s="107"/>
      <c r="G2794" s="107"/>
      <c r="H2794" s="107"/>
      <c r="I2794" s="107"/>
      <c r="J2794" s="107"/>
      <c r="K2794" s="107"/>
      <c r="L2794" s="107"/>
      <c r="M2794" s="107"/>
      <c r="N2794" s="107"/>
      <c r="O2794" s="107"/>
      <c r="P2794" s="107"/>
      <c r="Q2794" s="107"/>
      <c r="R2794" s="107"/>
    </row>
    <row r="2795" spans="1:18" ht="12.75">
      <c r="A2795" s="107"/>
      <c r="B2795" s="107"/>
      <c r="C2795" s="107"/>
      <c r="D2795" s="107"/>
      <c r="E2795" s="107"/>
      <c r="F2795" s="107"/>
      <c r="G2795" s="107"/>
      <c r="H2795" s="107"/>
      <c r="I2795" s="107"/>
      <c r="J2795" s="107"/>
      <c r="K2795" s="107"/>
      <c r="L2795" s="107"/>
      <c r="M2795" s="107"/>
      <c r="N2795" s="107"/>
      <c r="O2795" s="107"/>
      <c r="P2795" s="107"/>
      <c r="Q2795" s="107"/>
      <c r="R2795" s="107"/>
    </row>
    <row r="2796" spans="1:18" ht="12.75">
      <c r="A2796" s="107"/>
      <c r="B2796" s="107"/>
      <c r="C2796" s="107"/>
      <c r="D2796" s="107"/>
      <c r="E2796" s="107"/>
      <c r="F2796" s="107"/>
      <c r="G2796" s="107"/>
      <c r="H2796" s="107"/>
      <c r="I2796" s="107"/>
      <c r="J2796" s="107"/>
      <c r="K2796" s="107"/>
      <c r="L2796" s="107"/>
      <c r="M2796" s="107"/>
      <c r="N2796" s="107"/>
      <c r="O2796" s="107"/>
      <c r="P2796" s="107"/>
      <c r="Q2796" s="107"/>
      <c r="R2796" s="107"/>
    </row>
    <row r="2797" spans="1:18" ht="12.75">
      <c r="A2797" s="107"/>
      <c r="B2797" s="107"/>
      <c r="C2797" s="107"/>
      <c r="D2797" s="107"/>
      <c r="E2797" s="107"/>
      <c r="F2797" s="107"/>
      <c r="G2797" s="107"/>
      <c r="H2797" s="107"/>
      <c r="I2797" s="107"/>
      <c r="J2797" s="107"/>
      <c r="K2797" s="107"/>
      <c r="L2797" s="107"/>
      <c r="M2797" s="107"/>
      <c r="N2797" s="107"/>
      <c r="O2797" s="107"/>
      <c r="P2797" s="107"/>
      <c r="Q2797" s="107"/>
      <c r="R2797" s="107"/>
    </row>
    <row r="2798" spans="1:18" ht="12.75">
      <c r="A2798" s="107"/>
      <c r="B2798" s="107"/>
      <c r="C2798" s="107"/>
      <c r="D2798" s="107"/>
      <c r="E2798" s="107"/>
      <c r="F2798" s="107"/>
      <c r="G2798" s="107"/>
      <c r="H2798" s="107"/>
      <c r="I2798" s="107"/>
      <c r="J2798" s="107"/>
      <c r="K2798" s="107"/>
      <c r="L2798" s="107"/>
      <c r="M2798" s="107"/>
      <c r="N2798" s="107"/>
      <c r="O2798" s="107"/>
      <c r="P2798" s="107"/>
      <c r="Q2798" s="107"/>
      <c r="R2798" s="107"/>
    </row>
    <row r="2799" spans="1:18" ht="12.75">
      <c r="A2799" s="107"/>
      <c r="B2799" s="107"/>
      <c r="C2799" s="107"/>
      <c r="D2799" s="107"/>
      <c r="E2799" s="107"/>
      <c r="F2799" s="107"/>
      <c r="G2799" s="107"/>
      <c r="H2799" s="107"/>
      <c r="I2799" s="107"/>
      <c r="J2799" s="107"/>
      <c r="K2799" s="107"/>
      <c r="L2799" s="107"/>
      <c r="M2799" s="107"/>
      <c r="N2799" s="107"/>
      <c r="O2799" s="107"/>
      <c r="P2799" s="107"/>
      <c r="Q2799" s="107"/>
      <c r="R2799" s="107"/>
    </row>
    <row r="2800" spans="1:18" ht="12.75">
      <c r="A2800" s="107"/>
      <c r="B2800" s="107"/>
      <c r="C2800" s="107"/>
      <c r="D2800" s="107"/>
      <c r="E2800" s="107"/>
      <c r="F2800" s="107"/>
      <c r="G2800" s="107"/>
      <c r="H2800" s="107"/>
      <c r="I2800" s="107"/>
      <c r="J2800" s="107"/>
      <c r="K2800" s="107"/>
      <c r="L2800" s="107"/>
      <c r="M2800" s="107"/>
      <c r="N2800" s="107"/>
      <c r="O2800" s="107"/>
      <c r="P2800" s="107"/>
      <c r="Q2800" s="107"/>
      <c r="R2800" s="107"/>
    </row>
    <row r="2801" spans="1:18" ht="12.75">
      <c r="A2801" s="107"/>
      <c r="B2801" s="107"/>
      <c r="C2801" s="107"/>
      <c r="D2801" s="107"/>
      <c r="E2801" s="107"/>
      <c r="F2801" s="107"/>
      <c r="G2801" s="107"/>
      <c r="H2801" s="107"/>
      <c r="I2801" s="107"/>
      <c r="J2801" s="107"/>
      <c r="K2801" s="107"/>
      <c r="L2801" s="107"/>
      <c r="M2801" s="107"/>
      <c r="N2801" s="107"/>
      <c r="O2801" s="107"/>
      <c r="P2801" s="107"/>
      <c r="Q2801" s="107"/>
      <c r="R2801" s="107"/>
    </row>
    <row r="2802" spans="1:18" ht="12.75">
      <c r="A2802" s="107"/>
      <c r="B2802" s="107"/>
      <c r="C2802" s="107"/>
      <c r="D2802" s="107"/>
      <c r="E2802" s="107"/>
      <c r="F2802" s="107"/>
      <c r="G2802" s="107"/>
      <c r="H2802" s="107"/>
      <c r="I2802" s="107"/>
      <c r="J2802" s="107"/>
      <c r="K2802" s="107"/>
      <c r="L2802" s="107"/>
      <c r="M2802" s="107"/>
      <c r="N2802" s="107"/>
      <c r="O2802" s="107"/>
      <c r="P2802" s="107"/>
      <c r="Q2802" s="107"/>
      <c r="R2802" s="107"/>
    </row>
    <row r="2803" spans="1:18" ht="12.75">
      <c r="A2803" s="107"/>
      <c r="B2803" s="107"/>
      <c r="C2803" s="107"/>
      <c r="D2803" s="107"/>
      <c r="E2803" s="107"/>
      <c r="F2803" s="107"/>
      <c r="G2803" s="107"/>
      <c r="H2803" s="107"/>
      <c r="I2803" s="107"/>
      <c r="J2803" s="107"/>
      <c r="K2803" s="107"/>
      <c r="L2803" s="107"/>
      <c r="M2803" s="107"/>
      <c r="N2803" s="107"/>
      <c r="O2803" s="107"/>
      <c r="P2803" s="107"/>
      <c r="Q2803" s="107"/>
      <c r="R2803" s="107"/>
    </row>
    <row r="2804" spans="1:18" ht="12.75">
      <c r="A2804" s="107"/>
      <c r="B2804" s="107"/>
      <c r="C2804" s="107"/>
      <c r="D2804" s="107"/>
      <c r="E2804" s="107"/>
      <c r="F2804" s="107"/>
      <c r="G2804" s="107"/>
      <c r="H2804" s="107"/>
      <c r="I2804" s="107"/>
      <c r="J2804" s="107"/>
      <c r="K2804" s="107"/>
      <c r="L2804" s="107"/>
      <c r="M2804" s="107"/>
      <c r="N2804" s="107"/>
      <c r="O2804" s="107"/>
      <c r="P2804" s="107"/>
      <c r="Q2804" s="107"/>
      <c r="R2804" s="107"/>
    </row>
    <row r="2805" spans="1:18" ht="12.75">
      <c r="A2805" s="107"/>
      <c r="B2805" s="107"/>
      <c r="C2805" s="107"/>
      <c r="D2805" s="107"/>
      <c r="E2805" s="107"/>
      <c r="F2805" s="107"/>
      <c r="G2805" s="107"/>
      <c r="H2805" s="107"/>
      <c r="I2805" s="107"/>
      <c r="J2805" s="107"/>
      <c r="K2805" s="107"/>
      <c r="L2805" s="107"/>
      <c r="M2805" s="107"/>
      <c r="N2805" s="107"/>
      <c r="O2805" s="107"/>
      <c r="P2805" s="107"/>
      <c r="Q2805" s="107"/>
      <c r="R2805" s="107"/>
    </row>
    <row r="2806" spans="1:18" ht="12.75">
      <c r="A2806" s="107"/>
      <c r="B2806" s="107"/>
      <c r="C2806" s="107"/>
      <c r="D2806" s="107"/>
      <c r="E2806" s="107"/>
      <c r="F2806" s="107"/>
      <c r="G2806" s="107"/>
      <c r="H2806" s="107"/>
      <c r="I2806" s="107"/>
      <c r="J2806" s="107"/>
      <c r="K2806" s="107"/>
      <c r="L2806" s="107"/>
      <c r="M2806" s="107"/>
      <c r="N2806" s="107"/>
      <c r="O2806" s="107"/>
      <c r="P2806" s="107"/>
      <c r="Q2806" s="107"/>
      <c r="R2806" s="107"/>
    </row>
    <row r="2807" spans="1:18" ht="12.75">
      <c r="A2807" s="107"/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107"/>
      <c r="M2807" s="107"/>
      <c r="N2807" s="107"/>
      <c r="O2807" s="107"/>
      <c r="P2807" s="107"/>
      <c r="Q2807" s="107"/>
      <c r="R2807" s="107"/>
    </row>
    <row r="2808" spans="1:18" ht="12.75">
      <c r="A2808" s="107"/>
      <c r="B2808" s="107"/>
      <c r="C2808" s="107"/>
      <c r="D2808" s="107"/>
      <c r="E2808" s="107"/>
      <c r="F2808" s="107"/>
      <c r="G2808" s="107"/>
      <c r="H2808" s="107"/>
      <c r="I2808" s="107"/>
      <c r="J2808" s="107"/>
      <c r="K2808" s="107"/>
      <c r="L2808" s="107"/>
      <c r="M2808" s="107"/>
      <c r="N2808" s="107"/>
      <c r="O2808" s="107"/>
      <c r="P2808" s="107"/>
      <c r="Q2808" s="107"/>
      <c r="R2808" s="107"/>
    </row>
    <row r="2809" spans="1:18" ht="12.75">
      <c r="A2809" s="107"/>
      <c r="B2809" s="107"/>
      <c r="C2809" s="107"/>
      <c r="D2809" s="107"/>
      <c r="E2809" s="107"/>
      <c r="F2809" s="107"/>
      <c r="G2809" s="107"/>
      <c r="H2809" s="107"/>
      <c r="I2809" s="107"/>
      <c r="J2809" s="107"/>
      <c r="K2809" s="107"/>
      <c r="L2809" s="107"/>
      <c r="M2809" s="107"/>
      <c r="N2809" s="107"/>
      <c r="O2809" s="107"/>
      <c r="P2809" s="107"/>
      <c r="Q2809" s="107"/>
      <c r="R2809" s="107"/>
    </row>
    <row r="2810" spans="1:18" ht="12.75">
      <c r="A2810" s="107"/>
      <c r="B2810" s="107"/>
      <c r="C2810" s="107"/>
      <c r="D2810" s="107"/>
      <c r="E2810" s="107"/>
      <c r="F2810" s="107"/>
      <c r="G2810" s="107"/>
      <c r="H2810" s="107"/>
      <c r="I2810" s="107"/>
      <c r="J2810" s="107"/>
      <c r="K2810" s="107"/>
      <c r="L2810" s="107"/>
      <c r="M2810" s="107"/>
      <c r="N2810" s="107"/>
      <c r="O2810" s="107"/>
      <c r="P2810" s="107"/>
      <c r="Q2810" s="107"/>
      <c r="R2810" s="107"/>
    </row>
    <row r="2811" spans="1:18" ht="12.75">
      <c r="A2811" s="107"/>
      <c r="B2811" s="107"/>
      <c r="C2811" s="107"/>
      <c r="D2811" s="107"/>
      <c r="E2811" s="107"/>
      <c r="F2811" s="107"/>
      <c r="G2811" s="107"/>
      <c r="H2811" s="107"/>
      <c r="I2811" s="107"/>
      <c r="J2811" s="107"/>
      <c r="K2811" s="107"/>
      <c r="L2811" s="107"/>
      <c r="M2811" s="107"/>
      <c r="N2811" s="107"/>
      <c r="O2811" s="107"/>
      <c r="P2811" s="107"/>
      <c r="Q2811" s="107"/>
      <c r="R2811" s="107"/>
    </row>
    <row r="2812" spans="1:18" ht="12.75">
      <c r="A2812" s="107"/>
      <c r="B2812" s="107"/>
      <c r="C2812" s="107"/>
      <c r="D2812" s="107"/>
      <c r="E2812" s="107"/>
      <c r="F2812" s="107"/>
      <c r="G2812" s="107"/>
      <c r="H2812" s="107"/>
      <c r="I2812" s="107"/>
      <c r="J2812" s="107"/>
      <c r="K2812" s="107"/>
      <c r="L2812" s="107"/>
      <c r="M2812" s="107"/>
      <c r="N2812" s="107"/>
      <c r="O2812" s="107"/>
      <c r="P2812" s="107"/>
      <c r="Q2812" s="107"/>
      <c r="R2812" s="107"/>
    </row>
    <row r="2813" spans="1:18" ht="12.75">
      <c r="A2813" s="107"/>
      <c r="B2813" s="107"/>
      <c r="C2813" s="107"/>
      <c r="D2813" s="107"/>
      <c r="E2813" s="107"/>
      <c r="F2813" s="107"/>
      <c r="G2813" s="107"/>
      <c r="H2813" s="107"/>
      <c r="I2813" s="107"/>
      <c r="J2813" s="107"/>
      <c r="K2813" s="107"/>
      <c r="L2813" s="107"/>
      <c r="M2813" s="107"/>
      <c r="N2813" s="107"/>
      <c r="O2813" s="107"/>
      <c r="P2813" s="107"/>
      <c r="Q2813" s="107"/>
      <c r="R2813" s="107"/>
    </row>
    <row r="2814" spans="1:18" ht="12.75">
      <c r="A2814" s="107"/>
      <c r="B2814" s="107"/>
      <c r="C2814" s="107"/>
      <c r="D2814" s="107"/>
      <c r="E2814" s="107"/>
      <c r="F2814" s="107"/>
      <c r="G2814" s="107"/>
      <c r="H2814" s="107"/>
      <c r="I2814" s="107"/>
      <c r="J2814" s="107"/>
      <c r="K2814" s="107"/>
      <c r="L2814" s="107"/>
      <c r="M2814" s="107"/>
      <c r="N2814" s="107"/>
      <c r="O2814" s="107"/>
      <c r="P2814" s="107"/>
      <c r="Q2814" s="107"/>
      <c r="R2814" s="107"/>
    </row>
    <row r="2815" spans="1:18" ht="12.75">
      <c r="A2815" s="107"/>
      <c r="B2815" s="107"/>
      <c r="C2815" s="107"/>
      <c r="D2815" s="107"/>
      <c r="E2815" s="107"/>
      <c r="F2815" s="107"/>
      <c r="G2815" s="107"/>
      <c r="H2815" s="107"/>
      <c r="I2815" s="107"/>
      <c r="J2815" s="107"/>
      <c r="K2815" s="107"/>
      <c r="L2815" s="107"/>
      <c r="M2815" s="107"/>
      <c r="N2815" s="107"/>
      <c r="O2815" s="107"/>
      <c r="P2815" s="107"/>
      <c r="Q2815" s="107"/>
      <c r="R2815" s="107"/>
    </row>
    <row r="2816" spans="1:18" ht="12.75">
      <c r="A2816" s="107"/>
      <c r="B2816" s="107"/>
      <c r="C2816" s="107"/>
      <c r="D2816" s="107"/>
      <c r="E2816" s="107"/>
      <c r="F2816" s="107"/>
      <c r="G2816" s="107"/>
      <c r="H2816" s="107"/>
      <c r="I2816" s="107"/>
      <c r="J2816" s="107"/>
      <c r="K2816" s="107"/>
      <c r="L2816" s="107"/>
      <c r="M2816" s="107"/>
      <c r="N2816" s="107"/>
      <c r="O2816" s="107"/>
      <c r="P2816" s="107"/>
      <c r="Q2816" s="107"/>
      <c r="R2816" s="107"/>
    </row>
    <row r="2817" spans="1:18" ht="12.75">
      <c r="A2817" s="107"/>
      <c r="B2817" s="107"/>
      <c r="C2817" s="107"/>
      <c r="D2817" s="107"/>
      <c r="E2817" s="107"/>
      <c r="F2817" s="107"/>
      <c r="G2817" s="107"/>
      <c r="H2817" s="107"/>
      <c r="I2817" s="107"/>
      <c r="J2817" s="107"/>
      <c r="K2817" s="107"/>
      <c r="L2817" s="107"/>
      <c r="M2817" s="107"/>
      <c r="N2817" s="107"/>
      <c r="O2817" s="107"/>
      <c r="P2817" s="107"/>
      <c r="Q2817" s="107"/>
      <c r="R2817" s="107"/>
    </row>
    <row r="2818" spans="1:18" ht="12.75">
      <c r="A2818" s="107"/>
      <c r="B2818" s="107"/>
      <c r="C2818" s="107"/>
      <c r="D2818" s="107"/>
      <c r="E2818" s="107"/>
      <c r="F2818" s="107"/>
      <c r="G2818" s="107"/>
      <c r="H2818" s="107"/>
      <c r="I2818" s="107"/>
      <c r="J2818" s="107"/>
      <c r="K2818" s="107"/>
      <c r="L2818" s="107"/>
      <c r="M2818" s="107"/>
      <c r="N2818" s="107"/>
      <c r="O2818" s="107"/>
      <c r="P2818" s="107"/>
      <c r="Q2818" s="107"/>
      <c r="R2818" s="107"/>
    </row>
    <row r="2819" spans="1:18" ht="12.75">
      <c r="A2819" s="107"/>
      <c r="B2819" s="107"/>
      <c r="C2819" s="107"/>
      <c r="D2819" s="107"/>
      <c r="E2819" s="107"/>
      <c r="F2819" s="107"/>
      <c r="G2819" s="107"/>
      <c r="H2819" s="107"/>
      <c r="I2819" s="107"/>
      <c r="J2819" s="107"/>
      <c r="K2819" s="107"/>
      <c r="L2819" s="107"/>
      <c r="M2819" s="107"/>
      <c r="N2819" s="107"/>
      <c r="O2819" s="107"/>
      <c r="P2819" s="107"/>
      <c r="Q2819" s="107"/>
      <c r="R2819" s="107"/>
    </row>
    <row r="2820" spans="1:18" ht="12.75">
      <c r="A2820" s="107"/>
      <c r="B2820" s="107"/>
      <c r="C2820" s="107"/>
      <c r="D2820" s="107"/>
      <c r="E2820" s="107"/>
      <c r="F2820" s="107"/>
      <c r="G2820" s="107"/>
      <c r="H2820" s="107"/>
      <c r="I2820" s="107"/>
      <c r="J2820" s="107"/>
      <c r="K2820" s="107"/>
      <c r="L2820" s="107"/>
      <c r="M2820" s="107"/>
      <c r="N2820" s="107"/>
      <c r="O2820" s="107"/>
      <c r="P2820" s="107"/>
      <c r="Q2820" s="107"/>
      <c r="R2820" s="107"/>
    </row>
    <row r="2821" spans="1:18" ht="12.75">
      <c r="A2821" s="107"/>
      <c r="B2821" s="107"/>
      <c r="C2821" s="107"/>
      <c r="D2821" s="107"/>
      <c r="E2821" s="107"/>
      <c r="F2821" s="107"/>
      <c r="G2821" s="107"/>
      <c r="H2821" s="107"/>
      <c r="I2821" s="107"/>
      <c r="J2821" s="107"/>
      <c r="K2821" s="107"/>
      <c r="L2821" s="107"/>
      <c r="M2821" s="107"/>
      <c r="N2821" s="107"/>
      <c r="O2821" s="107"/>
      <c r="P2821" s="107"/>
      <c r="Q2821" s="107"/>
      <c r="R2821" s="107"/>
    </row>
    <row r="2822" spans="1:18" ht="12.75">
      <c r="A2822" s="107"/>
      <c r="B2822" s="107"/>
      <c r="C2822" s="107"/>
      <c r="D2822" s="107"/>
      <c r="E2822" s="107"/>
      <c r="F2822" s="107"/>
      <c r="G2822" s="107"/>
      <c r="H2822" s="107"/>
      <c r="I2822" s="107"/>
      <c r="J2822" s="107"/>
      <c r="K2822" s="107"/>
      <c r="L2822" s="107"/>
      <c r="M2822" s="107"/>
      <c r="N2822" s="107"/>
      <c r="O2822" s="107"/>
      <c r="P2822" s="107"/>
      <c r="Q2822" s="107"/>
      <c r="R2822" s="107"/>
    </row>
    <row r="2823" spans="1:18" ht="12.75">
      <c r="A2823" s="107"/>
      <c r="B2823" s="107"/>
      <c r="C2823" s="107"/>
      <c r="D2823" s="107"/>
      <c r="E2823" s="107"/>
      <c r="F2823" s="107"/>
      <c r="G2823" s="107"/>
      <c r="H2823" s="107"/>
      <c r="I2823" s="107"/>
      <c r="J2823" s="107"/>
      <c r="K2823" s="107"/>
      <c r="L2823" s="107"/>
      <c r="M2823" s="107"/>
      <c r="N2823" s="107"/>
      <c r="O2823" s="107"/>
      <c r="P2823" s="107"/>
      <c r="Q2823" s="107"/>
      <c r="R2823" s="107"/>
    </row>
    <row r="2824" spans="1:18" ht="12.75">
      <c r="A2824" s="107"/>
      <c r="B2824" s="107"/>
      <c r="C2824" s="107"/>
      <c r="D2824" s="107"/>
      <c r="E2824" s="107"/>
      <c r="F2824" s="107"/>
      <c r="G2824" s="107"/>
      <c r="H2824" s="107"/>
      <c r="I2824" s="107"/>
      <c r="J2824" s="107"/>
      <c r="K2824" s="107"/>
      <c r="L2824" s="107"/>
      <c r="M2824" s="107"/>
      <c r="N2824" s="107"/>
      <c r="O2824" s="107"/>
      <c r="P2824" s="107"/>
      <c r="Q2824" s="107"/>
      <c r="R2824" s="107"/>
    </row>
    <row r="2825" spans="1:18" ht="12.75">
      <c r="A2825" s="107"/>
      <c r="B2825" s="107"/>
      <c r="C2825" s="107"/>
      <c r="D2825" s="107"/>
      <c r="E2825" s="107"/>
      <c r="F2825" s="107"/>
      <c r="G2825" s="107"/>
      <c r="H2825" s="107"/>
      <c r="I2825" s="107"/>
      <c r="J2825" s="107"/>
      <c r="K2825" s="107"/>
      <c r="L2825" s="107"/>
      <c r="M2825" s="107"/>
      <c r="N2825" s="107"/>
      <c r="O2825" s="107"/>
      <c r="P2825" s="107"/>
      <c r="Q2825" s="107"/>
      <c r="R2825" s="107"/>
    </row>
    <row r="2826" spans="1:18" ht="12.75">
      <c r="A2826" s="107"/>
      <c r="B2826" s="107"/>
      <c r="C2826" s="107"/>
      <c r="D2826" s="107"/>
      <c r="E2826" s="107"/>
      <c r="F2826" s="107"/>
      <c r="G2826" s="107"/>
      <c r="H2826" s="107"/>
      <c r="I2826" s="107"/>
      <c r="J2826" s="107"/>
      <c r="K2826" s="107"/>
      <c r="L2826" s="107"/>
      <c r="M2826" s="107"/>
      <c r="N2826" s="107"/>
      <c r="O2826" s="107"/>
      <c r="P2826" s="107"/>
      <c r="Q2826" s="107"/>
      <c r="R2826" s="107"/>
    </row>
    <row r="2827" spans="1:18" ht="12.75">
      <c r="A2827" s="107"/>
      <c r="B2827" s="107"/>
      <c r="C2827" s="107"/>
      <c r="D2827" s="107"/>
      <c r="E2827" s="107"/>
      <c r="F2827" s="107"/>
      <c r="G2827" s="107"/>
      <c r="H2827" s="107"/>
      <c r="I2827" s="107"/>
      <c r="J2827" s="107"/>
      <c r="K2827" s="107"/>
      <c r="L2827" s="107"/>
      <c r="M2827" s="107"/>
      <c r="N2827" s="107"/>
      <c r="O2827" s="107"/>
      <c r="P2827" s="107"/>
      <c r="Q2827" s="107"/>
      <c r="R2827" s="107"/>
    </row>
    <row r="2828" spans="1:18" ht="12.75">
      <c r="A2828" s="107"/>
      <c r="B2828" s="107"/>
      <c r="C2828" s="107"/>
      <c r="D2828" s="107"/>
      <c r="E2828" s="107"/>
      <c r="F2828" s="107"/>
      <c r="G2828" s="107"/>
      <c r="H2828" s="107"/>
      <c r="I2828" s="107"/>
      <c r="J2828" s="107"/>
      <c r="K2828" s="107"/>
      <c r="L2828" s="107"/>
      <c r="M2828" s="107"/>
      <c r="N2828" s="107"/>
      <c r="O2828" s="107"/>
      <c r="P2828" s="107"/>
      <c r="Q2828" s="107"/>
      <c r="R2828" s="107"/>
    </row>
    <row r="2829" spans="1:18" ht="12.75">
      <c r="A2829" s="107"/>
      <c r="B2829" s="107"/>
      <c r="C2829" s="107"/>
      <c r="D2829" s="107"/>
      <c r="E2829" s="107"/>
      <c r="F2829" s="107"/>
      <c r="G2829" s="107"/>
      <c r="H2829" s="107"/>
      <c r="I2829" s="107"/>
      <c r="J2829" s="107"/>
      <c r="K2829" s="107"/>
      <c r="L2829" s="107"/>
      <c r="M2829" s="107"/>
      <c r="N2829" s="107"/>
      <c r="O2829" s="107"/>
      <c r="P2829" s="107"/>
      <c r="Q2829" s="107"/>
      <c r="R2829" s="107"/>
    </row>
    <row r="2830" spans="1:18" ht="12.75">
      <c r="A2830" s="107"/>
      <c r="B2830" s="107"/>
      <c r="C2830" s="107"/>
      <c r="D2830" s="107"/>
      <c r="E2830" s="107"/>
      <c r="F2830" s="107"/>
      <c r="G2830" s="107"/>
      <c r="H2830" s="107"/>
      <c r="I2830" s="107"/>
      <c r="J2830" s="107"/>
      <c r="K2830" s="107"/>
      <c r="L2830" s="107"/>
      <c r="M2830" s="107"/>
      <c r="N2830" s="107"/>
      <c r="O2830" s="107"/>
      <c r="P2830" s="107"/>
      <c r="Q2830" s="107"/>
      <c r="R2830" s="107"/>
    </row>
    <row r="2831" spans="1:18" ht="12.75">
      <c r="A2831" s="107"/>
      <c r="B2831" s="107"/>
      <c r="C2831" s="107"/>
      <c r="D2831" s="107"/>
      <c r="E2831" s="107"/>
      <c r="F2831" s="107"/>
      <c r="G2831" s="107"/>
      <c r="H2831" s="107"/>
      <c r="I2831" s="107"/>
      <c r="J2831" s="107"/>
      <c r="K2831" s="107"/>
      <c r="L2831" s="107"/>
      <c r="M2831" s="107"/>
      <c r="N2831" s="107"/>
      <c r="O2831" s="107"/>
      <c r="P2831" s="107"/>
      <c r="Q2831" s="107"/>
      <c r="R2831" s="107"/>
    </row>
    <row r="2832" spans="1:18" ht="12.75">
      <c r="A2832" s="107"/>
      <c r="B2832" s="107"/>
      <c r="C2832" s="107"/>
      <c r="D2832" s="107"/>
      <c r="E2832" s="107"/>
      <c r="F2832" s="107"/>
      <c r="G2832" s="107"/>
      <c r="H2832" s="107"/>
      <c r="I2832" s="107"/>
      <c r="J2832" s="107"/>
      <c r="K2832" s="107"/>
      <c r="L2832" s="107"/>
      <c r="M2832" s="107"/>
      <c r="N2832" s="107"/>
      <c r="O2832" s="107"/>
      <c r="P2832" s="107"/>
      <c r="Q2832" s="107"/>
      <c r="R2832" s="107"/>
    </row>
    <row r="2833" spans="1:18" ht="12.75">
      <c r="A2833" s="107"/>
      <c r="B2833" s="107"/>
      <c r="C2833" s="107"/>
      <c r="D2833" s="107"/>
      <c r="E2833" s="107"/>
      <c r="F2833" s="107"/>
      <c r="G2833" s="107"/>
      <c r="H2833" s="107"/>
      <c r="I2833" s="107"/>
      <c r="J2833" s="107"/>
      <c r="K2833" s="107"/>
      <c r="L2833" s="107"/>
      <c r="M2833" s="107"/>
      <c r="N2833" s="107"/>
      <c r="O2833" s="107"/>
      <c r="P2833" s="107"/>
      <c r="Q2833" s="107"/>
      <c r="R2833" s="107"/>
    </row>
    <row r="2834" spans="1:18" ht="12.75">
      <c r="A2834" s="107"/>
      <c r="B2834" s="107"/>
      <c r="C2834" s="107"/>
      <c r="D2834" s="107"/>
      <c r="E2834" s="107"/>
      <c r="F2834" s="107"/>
      <c r="G2834" s="107"/>
      <c r="H2834" s="107"/>
      <c r="I2834" s="107"/>
      <c r="J2834" s="107"/>
      <c r="K2834" s="107"/>
      <c r="L2834" s="107"/>
      <c r="M2834" s="107"/>
      <c r="N2834" s="107"/>
      <c r="O2834" s="107"/>
      <c r="P2834" s="107"/>
      <c r="Q2834" s="107"/>
      <c r="R2834" s="107"/>
    </row>
    <row r="2835" spans="1:18" ht="12.75">
      <c r="A2835" s="107"/>
      <c r="B2835" s="107"/>
      <c r="C2835" s="107"/>
      <c r="D2835" s="107"/>
      <c r="E2835" s="107"/>
      <c r="F2835" s="107"/>
      <c r="G2835" s="107"/>
      <c r="H2835" s="107"/>
      <c r="I2835" s="107"/>
      <c r="J2835" s="107"/>
      <c r="K2835" s="107"/>
      <c r="L2835" s="107"/>
      <c r="M2835" s="107"/>
      <c r="N2835" s="107"/>
      <c r="O2835" s="107"/>
      <c r="P2835" s="107"/>
      <c r="Q2835" s="107"/>
      <c r="R2835" s="107"/>
    </row>
    <row r="2836" spans="1:18" ht="12.75">
      <c r="A2836" s="107"/>
      <c r="B2836" s="107"/>
      <c r="C2836" s="107"/>
      <c r="D2836" s="107"/>
      <c r="E2836" s="107"/>
      <c r="F2836" s="107"/>
      <c r="G2836" s="107"/>
      <c r="H2836" s="107"/>
      <c r="I2836" s="107"/>
      <c r="J2836" s="107"/>
      <c r="K2836" s="107"/>
      <c r="L2836" s="107"/>
      <c r="M2836" s="107"/>
      <c r="N2836" s="107"/>
      <c r="O2836" s="107"/>
      <c r="P2836" s="107"/>
      <c r="Q2836" s="107"/>
      <c r="R2836" s="107"/>
    </row>
    <row r="2837" spans="1:18" ht="12.75">
      <c r="A2837" s="107"/>
      <c r="B2837" s="107"/>
      <c r="C2837" s="107"/>
      <c r="D2837" s="107"/>
      <c r="E2837" s="107"/>
      <c r="F2837" s="107"/>
      <c r="G2837" s="107"/>
      <c r="H2837" s="107"/>
      <c r="I2837" s="107"/>
      <c r="J2837" s="107"/>
      <c r="K2837" s="107"/>
      <c r="L2837" s="107"/>
      <c r="M2837" s="107"/>
      <c r="N2837" s="107"/>
      <c r="O2837" s="107"/>
      <c r="P2837" s="107"/>
      <c r="Q2837" s="107"/>
      <c r="R2837" s="107"/>
    </row>
    <row r="2838" spans="1:18" ht="12.75">
      <c r="A2838" s="107"/>
      <c r="B2838" s="107"/>
      <c r="C2838" s="107"/>
      <c r="D2838" s="107"/>
      <c r="E2838" s="107"/>
      <c r="F2838" s="107"/>
      <c r="G2838" s="107"/>
      <c r="H2838" s="107"/>
      <c r="I2838" s="107"/>
      <c r="J2838" s="107"/>
      <c r="K2838" s="107"/>
      <c r="L2838" s="107"/>
      <c r="M2838" s="107"/>
      <c r="N2838" s="107"/>
      <c r="O2838" s="107"/>
      <c r="P2838" s="107"/>
      <c r="Q2838" s="107"/>
      <c r="R2838" s="107"/>
    </row>
    <row r="2839" spans="1:18" ht="12.75">
      <c r="A2839" s="107"/>
      <c r="B2839" s="107"/>
      <c r="C2839" s="107"/>
      <c r="D2839" s="107"/>
      <c r="E2839" s="107"/>
      <c r="F2839" s="107"/>
      <c r="G2839" s="107"/>
      <c r="H2839" s="107"/>
      <c r="I2839" s="107"/>
      <c r="J2839" s="107"/>
      <c r="K2839" s="107"/>
      <c r="L2839" s="107"/>
      <c r="M2839" s="107"/>
      <c r="N2839" s="107"/>
      <c r="O2839" s="107"/>
      <c r="P2839" s="107"/>
      <c r="Q2839" s="107"/>
      <c r="R2839" s="107"/>
    </row>
    <row r="2840" spans="1:18" ht="12.75">
      <c r="A2840" s="107"/>
      <c r="B2840" s="107"/>
      <c r="C2840" s="107"/>
      <c r="D2840" s="107"/>
      <c r="E2840" s="107"/>
      <c r="F2840" s="107"/>
      <c r="G2840" s="107"/>
      <c r="H2840" s="107"/>
      <c r="I2840" s="107"/>
      <c r="J2840" s="107"/>
      <c r="K2840" s="107"/>
      <c r="L2840" s="107"/>
      <c r="M2840" s="107"/>
      <c r="N2840" s="107"/>
      <c r="O2840" s="107"/>
      <c r="P2840" s="107"/>
      <c r="Q2840" s="107"/>
      <c r="R2840" s="107"/>
    </row>
    <row r="2841" spans="1:18" ht="12.75">
      <c r="A2841" s="107"/>
      <c r="B2841" s="107"/>
      <c r="C2841" s="107"/>
      <c r="D2841" s="107"/>
      <c r="E2841" s="107"/>
      <c r="F2841" s="107"/>
      <c r="G2841" s="107"/>
      <c r="H2841" s="107"/>
      <c r="I2841" s="107"/>
      <c r="J2841" s="107"/>
      <c r="K2841" s="107"/>
      <c r="L2841" s="107"/>
      <c r="M2841" s="107"/>
      <c r="N2841" s="107"/>
      <c r="O2841" s="107"/>
      <c r="P2841" s="107"/>
      <c r="Q2841" s="107"/>
      <c r="R2841" s="107"/>
    </row>
    <row r="2842" spans="1:18" ht="12.75">
      <c r="A2842" s="107"/>
      <c r="B2842" s="107"/>
      <c r="C2842" s="107"/>
      <c r="D2842" s="107"/>
      <c r="E2842" s="107"/>
      <c r="F2842" s="107"/>
      <c r="G2842" s="107"/>
      <c r="H2842" s="107"/>
      <c r="I2842" s="107"/>
      <c r="J2842" s="107"/>
      <c r="K2842" s="107"/>
      <c r="L2842" s="107"/>
      <c r="M2842" s="107"/>
      <c r="N2842" s="107"/>
      <c r="O2842" s="107"/>
      <c r="P2842" s="107"/>
      <c r="Q2842" s="107"/>
      <c r="R2842" s="107"/>
    </row>
    <row r="2843" spans="1:18" ht="12.75">
      <c r="A2843" s="107"/>
      <c r="B2843" s="107"/>
      <c r="C2843" s="107"/>
      <c r="D2843" s="107"/>
      <c r="E2843" s="107"/>
      <c r="F2843" s="107"/>
      <c r="G2843" s="107"/>
      <c r="H2843" s="107"/>
      <c r="I2843" s="107"/>
      <c r="J2843" s="107"/>
      <c r="K2843" s="107"/>
      <c r="L2843" s="107"/>
      <c r="M2843" s="107"/>
      <c r="N2843" s="107"/>
      <c r="O2843" s="107"/>
      <c r="P2843" s="107"/>
      <c r="Q2843" s="107"/>
      <c r="R2843" s="107"/>
    </row>
    <row r="2844" spans="1:18" ht="12.75">
      <c r="A2844" s="107"/>
      <c r="B2844" s="107"/>
      <c r="C2844" s="107"/>
      <c r="D2844" s="107"/>
      <c r="E2844" s="107"/>
      <c r="F2844" s="107"/>
      <c r="G2844" s="107"/>
      <c r="H2844" s="107"/>
      <c r="I2844" s="107"/>
      <c r="J2844" s="107"/>
      <c r="K2844" s="107"/>
      <c r="L2844" s="107"/>
      <c r="M2844" s="107"/>
      <c r="N2844" s="107"/>
      <c r="O2844" s="107"/>
      <c r="P2844" s="107"/>
      <c r="Q2844" s="107"/>
      <c r="R2844" s="107"/>
    </row>
    <row r="2845" spans="1:18" ht="12.75">
      <c r="A2845" s="107"/>
      <c r="B2845" s="107"/>
      <c r="C2845" s="107"/>
      <c r="D2845" s="107"/>
      <c r="E2845" s="107"/>
      <c r="F2845" s="107"/>
      <c r="G2845" s="107"/>
      <c r="H2845" s="107"/>
      <c r="I2845" s="107"/>
      <c r="J2845" s="107"/>
      <c r="K2845" s="107"/>
      <c r="L2845" s="107"/>
      <c r="M2845" s="107"/>
      <c r="N2845" s="107"/>
      <c r="O2845" s="107"/>
      <c r="P2845" s="107"/>
      <c r="Q2845" s="107"/>
      <c r="R2845" s="107"/>
    </row>
    <row r="2846" spans="1:18" ht="12.75">
      <c r="A2846" s="107"/>
      <c r="B2846" s="107"/>
      <c r="C2846" s="107"/>
      <c r="D2846" s="107"/>
      <c r="E2846" s="107"/>
      <c r="F2846" s="107"/>
      <c r="G2846" s="107"/>
      <c r="H2846" s="107"/>
      <c r="I2846" s="107"/>
      <c r="J2846" s="107"/>
      <c r="K2846" s="107"/>
      <c r="L2846" s="107"/>
      <c r="M2846" s="107"/>
      <c r="N2846" s="107"/>
      <c r="O2846" s="107"/>
      <c r="P2846" s="107"/>
      <c r="Q2846" s="107"/>
      <c r="R2846" s="107"/>
    </row>
    <row r="2847" spans="1:18" ht="12.75">
      <c r="A2847" s="107"/>
      <c r="B2847" s="107"/>
      <c r="C2847" s="107"/>
      <c r="D2847" s="107"/>
      <c r="E2847" s="107"/>
      <c r="F2847" s="107"/>
      <c r="G2847" s="107"/>
      <c r="H2847" s="107"/>
      <c r="I2847" s="107"/>
      <c r="J2847" s="107"/>
      <c r="K2847" s="107"/>
      <c r="L2847" s="107"/>
      <c r="M2847" s="107"/>
      <c r="N2847" s="107"/>
      <c r="O2847" s="107"/>
      <c r="P2847" s="107"/>
      <c r="Q2847" s="107"/>
      <c r="R2847" s="107"/>
    </row>
    <row r="2848" spans="1:18" ht="12.75">
      <c r="A2848" s="107"/>
      <c r="B2848" s="107"/>
      <c r="C2848" s="107"/>
      <c r="D2848" s="107"/>
      <c r="E2848" s="107"/>
      <c r="F2848" s="107"/>
      <c r="G2848" s="107"/>
      <c r="H2848" s="107"/>
      <c r="I2848" s="107"/>
      <c r="J2848" s="107"/>
      <c r="K2848" s="107"/>
      <c r="L2848" s="107"/>
      <c r="M2848" s="107"/>
      <c r="N2848" s="107"/>
      <c r="O2848" s="107"/>
      <c r="P2848" s="107"/>
      <c r="Q2848" s="107"/>
      <c r="R2848" s="107"/>
    </row>
    <row r="2849" spans="1:18" ht="12.75">
      <c r="A2849" s="107"/>
      <c r="B2849" s="107"/>
      <c r="C2849" s="107"/>
      <c r="D2849" s="107"/>
      <c r="E2849" s="107"/>
      <c r="F2849" s="107"/>
      <c r="G2849" s="107"/>
      <c r="H2849" s="107"/>
      <c r="I2849" s="107"/>
      <c r="J2849" s="107"/>
      <c r="K2849" s="107"/>
      <c r="L2849" s="107"/>
      <c r="M2849" s="107"/>
      <c r="N2849" s="107"/>
      <c r="O2849" s="107"/>
      <c r="P2849" s="107"/>
      <c r="Q2849" s="107"/>
      <c r="R2849" s="107"/>
    </row>
    <row r="2850" spans="1:18" ht="12.75">
      <c r="A2850" s="107"/>
      <c r="B2850" s="107"/>
      <c r="C2850" s="107"/>
      <c r="D2850" s="107"/>
      <c r="E2850" s="107"/>
      <c r="F2850" s="107"/>
      <c r="G2850" s="107"/>
      <c r="H2850" s="107"/>
      <c r="I2850" s="107"/>
      <c r="J2850" s="107"/>
      <c r="K2850" s="107"/>
      <c r="L2850" s="107"/>
      <c r="M2850" s="107"/>
      <c r="N2850" s="107"/>
      <c r="O2850" s="107"/>
      <c r="P2850" s="107"/>
      <c r="Q2850" s="107"/>
      <c r="R2850" s="107"/>
    </row>
    <row r="2851" spans="1:18" ht="12.75">
      <c r="A2851" s="107"/>
      <c r="B2851" s="107"/>
      <c r="C2851" s="107"/>
      <c r="D2851" s="107"/>
      <c r="E2851" s="107"/>
      <c r="F2851" s="107"/>
      <c r="G2851" s="107"/>
      <c r="H2851" s="107"/>
      <c r="I2851" s="107"/>
      <c r="J2851" s="107"/>
      <c r="K2851" s="107"/>
      <c r="L2851" s="107"/>
      <c r="M2851" s="107"/>
      <c r="N2851" s="107"/>
      <c r="O2851" s="107"/>
      <c r="P2851" s="107"/>
      <c r="Q2851" s="107"/>
      <c r="R2851" s="107"/>
    </row>
    <row r="2852" spans="1:18" ht="12.75">
      <c r="A2852" s="107"/>
      <c r="B2852" s="107"/>
      <c r="C2852" s="107"/>
      <c r="D2852" s="107"/>
      <c r="E2852" s="107"/>
      <c r="F2852" s="107"/>
      <c r="G2852" s="107"/>
      <c r="H2852" s="107"/>
      <c r="I2852" s="107"/>
      <c r="J2852" s="107"/>
      <c r="K2852" s="107"/>
      <c r="L2852" s="107"/>
      <c r="M2852" s="107"/>
      <c r="N2852" s="107"/>
      <c r="O2852" s="107"/>
      <c r="P2852" s="107"/>
      <c r="Q2852" s="107"/>
      <c r="R2852" s="107"/>
    </row>
    <row r="2853" spans="1:18" ht="12.75">
      <c r="A2853" s="107"/>
      <c r="B2853" s="107"/>
      <c r="C2853" s="107"/>
      <c r="D2853" s="107"/>
      <c r="E2853" s="107"/>
      <c r="F2853" s="107"/>
      <c r="G2853" s="107"/>
      <c r="H2853" s="107"/>
      <c r="I2853" s="107"/>
      <c r="J2853" s="107"/>
      <c r="K2853" s="107"/>
      <c r="L2853" s="107"/>
      <c r="M2853" s="107"/>
      <c r="N2853" s="107"/>
      <c r="O2853" s="107"/>
      <c r="P2853" s="107"/>
      <c r="Q2853" s="107"/>
      <c r="R2853" s="107"/>
    </row>
    <row r="2854" spans="1:18" ht="12.75">
      <c r="A2854" s="107"/>
      <c r="B2854" s="107"/>
      <c r="C2854" s="107"/>
      <c r="D2854" s="107"/>
      <c r="E2854" s="107"/>
      <c r="F2854" s="107"/>
      <c r="G2854" s="107"/>
      <c r="H2854" s="107"/>
      <c r="I2854" s="107"/>
      <c r="J2854" s="107"/>
      <c r="K2854" s="107"/>
      <c r="L2854" s="107"/>
      <c r="M2854" s="107"/>
      <c r="N2854" s="107"/>
      <c r="O2854" s="107"/>
      <c r="P2854" s="107"/>
      <c r="Q2854" s="107"/>
      <c r="R2854" s="107"/>
    </row>
    <row r="2855" spans="1:18" ht="12.75">
      <c r="A2855" s="107"/>
      <c r="B2855" s="107"/>
      <c r="C2855" s="107"/>
      <c r="D2855" s="107"/>
      <c r="E2855" s="107"/>
      <c r="F2855" s="107"/>
      <c r="G2855" s="107"/>
      <c r="H2855" s="107"/>
      <c r="I2855" s="107"/>
      <c r="J2855" s="107"/>
      <c r="K2855" s="107"/>
      <c r="L2855" s="107"/>
      <c r="M2855" s="107"/>
      <c r="N2855" s="107"/>
      <c r="O2855" s="107"/>
      <c r="P2855" s="107"/>
      <c r="Q2855" s="107"/>
      <c r="R2855" s="107"/>
    </row>
    <row r="2856" spans="1:18" ht="12.75">
      <c r="A2856" s="107"/>
      <c r="B2856" s="107"/>
      <c r="C2856" s="107"/>
      <c r="D2856" s="107"/>
      <c r="E2856" s="107"/>
      <c r="F2856" s="107"/>
      <c r="G2856" s="107"/>
      <c r="H2856" s="107"/>
      <c r="I2856" s="107"/>
      <c r="J2856" s="107"/>
      <c r="K2856" s="107"/>
      <c r="L2856" s="107"/>
      <c r="M2856" s="107"/>
      <c r="N2856" s="107"/>
      <c r="O2856" s="107"/>
      <c r="P2856" s="107"/>
      <c r="Q2856" s="107"/>
      <c r="R2856" s="107"/>
    </row>
    <row r="2857" spans="1:18" ht="12.75">
      <c r="A2857" s="107"/>
      <c r="B2857" s="107"/>
      <c r="C2857" s="107"/>
      <c r="D2857" s="107"/>
      <c r="E2857" s="107"/>
      <c r="F2857" s="107"/>
      <c r="G2857" s="107"/>
      <c r="H2857" s="107"/>
      <c r="I2857" s="107"/>
      <c r="J2857" s="107"/>
      <c r="K2857" s="107"/>
      <c r="L2857" s="107"/>
      <c r="M2857" s="107"/>
      <c r="N2857" s="107"/>
      <c r="O2857" s="107"/>
      <c r="P2857" s="107"/>
      <c r="Q2857" s="107"/>
      <c r="R2857" s="107"/>
    </row>
    <row r="2858" spans="1:18" ht="12.75">
      <c r="A2858" s="107"/>
      <c r="B2858" s="107"/>
      <c r="C2858" s="107"/>
      <c r="D2858" s="107"/>
      <c r="E2858" s="107"/>
      <c r="F2858" s="107"/>
      <c r="G2858" s="107"/>
      <c r="H2858" s="107"/>
      <c r="I2858" s="107"/>
      <c r="J2858" s="107"/>
      <c r="K2858" s="107"/>
      <c r="L2858" s="107"/>
      <c r="M2858" s="107"/>
      <c r="N2858" s="107"/>
      <c r="O2858" s="107"/>
      <c r="P2858" s="107"/>
      <c r="Q2858" s="107"/>
      <c r="R2858" s="107"/>
    </row>
    <row r="2859" spans="1:18" ht="12.75">
      <c r="A2859" s="107"/>
      <c r="B2859" s="107"/>
      <c r="C2859" s="107"/>
      <c r="D2859" s="107"/>
      <c r="E2859" s="107"/>
      <c r="F2859" s="107"/>
      <c r="G2859" s="107"/>
      <c r="H2859" s="107"/>
      <c r="I2859" s="107"/>
      <c r="J2859" s="107"/>
      <c r="K2859" s="107"/>
      <c r="L2859" s="107"/>
      <c r="M2859" s="107"/>
      <c r="N2859" s="107"/>
      <c r="O2859" s="107"/>
      <c r="P2859" s="107"/>
      <c r="Q2859" s="107"/>
      <c r="R2859" s="107"/>
    </row>
    <row r="2860" spans="1:18" ht="12.75">
      <c r="A2860" s="107"/>
      <c r="B2860" s="107"/>
      <c r="C2860" s="107"/>
      <c r="D2860" s="107"/>
      <c r="E2860" s="107"/>
      <c r="F2860" s="107"/>
      <c r="G2860" s="107"/>
      <c r="H2860" s="107"/>
      <c r="I2860" s="107"/>
      <c r="J2860" s="107"/>
      <c r="K2860" s="107"/>
      <c r="L2860" s="107"/>
      <c r="M2860" s="107"/>
      <c r="N2860" s="107"/>
      <c r="O2860" s="107"/>
      <c r="P2860" s="107"/>
      <c r="Q2860" s="107"/>
      <c r="R2860" s="107"/>
    </row>
    <row r="2861" spans="1:18" ht="12.75">
      <c r="A2861" s="107"/>
      <c r="B2861" s="107"/>
      <c r="C2861" s="107"/>
      <c r="D2861" s="107"/>
      <c r="E2861" s="107"/>
      <c r="F2861" s="107"/>
      <c r="G2861" s="107"/>
      <c r="H2861" s="107"/>
      <c r="I2861" s="107"/>
      <c r="J2861" s="107"/>
      <c r="K2861" s="107"/>
      <c r="L2861" s="107"/>
      <c r="M2861" s="107"/>
      <c r="N2861" s="107"/>
      <c r="O2861" s="107"/>
      <c r="P2861" s="107"/>
      <c r="Q2861" s="107"/>
      <c r="R2861" s="107"/>
    </row>
    <row r="2862" spans="1:18" ht="12.75">
      <c r="A2862" s="107"/>
      <c r="B2862" s="107"/>
      <c r="C2862" s="107"/>
      <c r="D2862" s="107"/>
      <c r="E2862" s="107"/>
      <c r="F2862" s="107"/>
      <c r="G2862" s="107"/>
      <c r="H2862" s="107"/>
      <c r="I2862" s="107"/>
      <c r="J2862" s="107"/>
      <c r="K2862" s="107"/>
      <c r="L2862" s="107"/>
      <c r="M2862" s="107"/>
      <c r="N2862" s="107"/>
      <c r="O2862" s="107"/>
      <c r="P2862" s="107"/>
      <c r="Q2862" s="107"/>
      <c r="R2862" s="107"/>
    </row>
    <row r="2863" spans="1:18" ht="12.75">
      <c r="A2863" s="107"/>
      <c r="B2863" s="107"/>
      <c r="C2863" s="107"/>
      <c r="D2863" s="107"/>
      <c r="E2863" s="107"/>
      <c r="F2863" s="107"/>
      <c r="G2863" s="107"/>
      <c r="H2863" s="107"/>
      <c r="I2863" s="107"/>
      <c r="J2863" s="107"/>
      <c r="K2863" s="107"/>
      <c r="L2863" s="107"/>
      <c r="M2863" s="107"/>
      <c r="N2863" s="107"/>
      <c r="O2863" s="107"/>
      <c r="P2863" s="107"/>
      <c r="Q2863" s="107"/>
      <c r="R2863" s="107"/>
    </row>
    <row r="2864" spans="1:18" ht="12.75">
      <c r="A2864" s="107"/>
      <c r="B2864" s="107"/>
      <c r="C2864" s="107"/>
      <c r="D2864" s="107"/>
      <c r="E2864" s="107"/>
      <c r="F2864" s="107"/>
      <c r="G2864" s="107"/>
      <c r="H2864" s="107"/>
      <c r="I2864" s="107"/>
      <c r="J2864" s="107"/>
      <c r="K2864" s="107"/>
      <c r="L2864" s="107"/>
      <c r="M2864" s="107"/>
      <c r="N2864" s="107"/>
      <c r="O2864" s="107"/>
      <c r="P2864" s="107"/>
      <c r="Q2864" s="107"/>
      <c r="R2864" s="107"/>
    </row>
    <row r="2865" spans="1:18" ht="12.75">
      <c r="A2865" s="107"/>
      <c r="B2865" s="107"/>
      <c r="C2865" s="107"/>
      <c r="D2865" s="107"/>
      <c r="E2865" s="107"/>
      <c r="F2865" s="107"/>
      <c r="G2865" s="107"/>
      <c r="H2865" s="107"/>
      <c r="I2865" s="107"/>
      <c r="J2865" s="107"/>
      <c r="K2865" s="107"/>
      <c r="L2865" s="107"/>
      <c r="M2865" s="107"/>
      <c r="N2865" s="107"/>
      <c r="O2865" s="107"/>
      <c r="P2865" s="107"/>
      <c r="Q2865" s="107"/>
      <c r="R2865" s="107"/>
    </row>
    <row r="2866" spans="1:18" ht="12.75">
      <c r="A2866" s="107"/>
      <c r="B2866" s="107"/>
      <c r="C2866" s="107"/>
      <c r="D2866" s="107"/>
      <c r="E2866" s="107"/>
      <c r="F2866" s="107"/>
      <c r="G2866" s="107"/>
      <c r="H2866" s="107"/>
      <c r="I2866" s="107"/>
      <c r="J2866" s="107"/>
      <c r="K2866" s="107"/>
      <c r="L2866" s="107"/>
      <c r="M2866" s="107"/>
      <c r="N2866" s="107"/>
      <c r="O2866" s="107"/>
      <c r="P2866" s="107"/>
      <c r="Q2866" s="107"/>
      <c r="R2866" s="107"/>
    </row>
    <row r="2867" spans="1:18" ht="12.75">
      <c r="A2867" s="107"/>
      <c r="B2867" s="107"/>
      <c r="C2867" s="107"/>
      <c r="D2867" s="107"/>
      <c r="E2867" s="107"/>
      <c r="F2867" s="107"/>
      <c r="G2867" s="107"/>
      <c r="H2867" s="107"/>
      <c r="I2867" s="107"/>
      <c r="J2867" s="107"/>
      <c r="K2867" s="107"/>
      <c r="L2867" s="107"/>
      <c r="M2867" s="107"/>
      <c r="N2867" s="107"/>
      <c r="O2867" s="107"/>
      <c r="P2867" s="107"/>
      <c r="Q2867" s="107"/>
      <c r="R2867" s="107"/>
    </row>
    <row r="2868" spans="1:18" ht="12.75">
      <c r="A2868" s="107"/>
      <c r="B2868" s="107"/>
      <c r="C2868" s="107"/>
      <c r="D2868" s="107"/>
      <c r="E2868" s="107"/>
      <c r="F2868" s="107"/>
      <c r="G2868" s="107"/>
      <c r="H2868" s="107"/>
      <c r="I2868" s="107"/>
      <c r="J2868" s="107"/>
      <c r="K2868" s="107"/>
      <c r="L2868" s="107"/>
      <c r="M2868" s="107"/>
      <c r="N2868" s="107"/>
      <c r="O2868" s="107"/>
      <c r="P2868" s="107"/>
      <c r="Q2868" s="107"/>
      <c r="R2868" s="107"/>
    </row>
    <row r="2869" spans="1:18" ht="12.75">
      <c r="A2869" s="107"/>
      <c r="B2869" s="107"/>
      <c r="C2869" s="107"/>
      <c r="D2869" s="107"/>
      <c r="E2869" s="107"/>
      <c r="F2869" s="107"/>
      <c r="G2869" s="107"/>
      <c r="H2869" s="107"/>
      <c r="I2869" s="107"/>
      <c r="J2869" s="107"/>
      <c r="K2869" s="107"/>
      <c r="L2869" s="107"/>
      <c r="M2869" s="107"/>
      <c r="N2869" s="107"/>
      <c r="O2869" s="107"/>
      <c r="P2869" s="107"/>
      <c r="Q2869" s="107"/>
      <c r="R2869" s="107"/>
    </row>
    <row r="2870" spans="1:18" ht="12.75">
      <c r="A2870" s="107"/>
      <c r="B2870" s="107"/>
      <c r="C2870" s="107"/>
      <c r="D2870" s="107"/>
      <c r="E2870" s="107"/>
      <c r="F2870" s="107"/>
      <c r="G2870" s="107"/>
      <c r="H2870" s="107"/>
      <c r="I2870" s="107"/>
      <c r="J2870" s="107"/>
      <c r="K2870" s="107"/>
      <c r="L2870" s="107"/>
      <c r="M2870" s="107"/>
      <c r="N2870" s="107"/>
      <c r="O2870" s="107"/>
      <c r="P2870" s="107"/>
      <c r="Q2870" s="107"/>
      <c r="R2870" s="107"/>
    </row>
    <row r="2871" spans="1:18" ht="12.75">
      <c r="A2871" s="107"/>
      <c r="B2871" s="107"/>
      <c r="C2871" s="107"/>
      <c r="D2871" s="107"/>
      <c r="E2871" s="107"/>
      <c r="F2871" s="107"/>
      <c r="G2871" s="107"/>
      <c r="H2871" s="107"/>
      <c r="I2871" s="107"/>
      <c r="J2871" s="107"/>
      <c r="K2871" s="107"/>
      <c r="L2871" s="107"/>
      <c r="M2871" s="107"/>
      <c r="N2871" s="107"/>
      <c r="O2871" s="107"/>
      <c r="P2871" s="107"/>
      <c r="Q2871" s="107"/>
      <c r="R2871" s="107"/>
    </row>
    <row r="2872" spans="1:18" ht="12.75">
      <c r="A2872" s="107"/>
      <c r="B2872" s="107"/>
      <c r="C2872" s="107"/>
      <c r="D2872" s="107"/>
      <c r="E2872" s="107"/>
      <c r="F2872" s="107"/>
      <c r="G2872" s="107"/>
      <c r="H2872" s="107"/>
      <c r="I2872" s="107"/>
      <c r="J2872" s="107"/>
      <c r="K2872" s="107"/>
      <c r="L2872" s="107"/>
      <c r="M2872" s="107"/>
      <c r="N2872" s="107"/>
      <c r="O2872" s="107"/>
      <c r="P2872" s="107"/>
      <c r="Q2872" s="107"/>
      <c r="R2872" s="107"/>
    </row>
    <row r="2873" spans="1:18" ht="12.75">
      <c r="A2873" s="107"/>
      <c r="B2873" s="107"/>
      <c r="C2873" s="107"/>
      <c r="D2873" s="107"/>
      <c r="E2873" s="107"/>
      <c r="F2873" s="107"/>
      <c r="G2873" s="107"/>
      <c r="H2873" s="107"/>
      <c r="I2873" s="107"/>
      <c r="J2873" s="107"/>
      <c r="K2873" s="107"/>
      <c r="L2873" s="107"/>
      <c r="M2873" s="107"/>
      <c r="N2873" s="107"/>
      <c r="O2873" s="107"/>
      <c r="P2873" s="107"/>
      <c r="Q2873" s="107"/>
      <c r="R2873" s="107"/>
    </row>
    <row r="2874" spans="1:18" ht="12.75">
      <c r="A2874" s="107"/>
      <c r="B2874" s="107"/>
      <c r="C2874" s="107"/>
      <c r="D2874" s="107"/>
      <c r="E2874" s="107"/>
      <c r="F2874" s="107"/>
      <c r="G2874" s="107"/>
      <c r="H2874" s="107"/>
      <c r="I2874" s="107"/>
      <c r="J2874" s="107"/>
      <c r="K2874" s="107"/>
      <c r="L2874" s="107"/>
      <c r="M2874" s="107"/>
      <c r="N2874" s="107"/>
      <c r="O2874" s="107"/>
      <c r="P2874" s="107"/>
      <c r="Q2874" s="107"/>
      <c r="R2874" s="107"/>
    </row>
    <row r="2875" spans="1:18" ht="12.75">
      <c r="A2875" s="107"/>
      <c r="B2875" s="107"/>
      <c r="C2875" s="107"/>
      <c r="D2875" s="107"/>
      <c r="E2875" s="107"/>
      <c r="F2875" s="107"/>
      <c r="G2875" s="107"/>
      <c r="H2875" s="107"/>
      <c r="I2875" s="107"/>
      <c r="J2875" s="107"/>
      <c r="K2875" s="107"/>
      <c r="L2875" s="107"/>
      <c r="M2875" s="107"/>
      <c r="N2875" s="107"/>
      <c r="O2875" s="107"/>
      <c r="P2875" s="107"/>
      <c r="Q2875" s="107"/>
      <c r="R2875" s="107"/>
    </row>
    <row r="2876" spans="1:18" ht="12.75">
      <c r="A2876" s="107"/>
      <c r="B2876" s="107"/>
      <c r="C2876" s="107"/>
      <c r="D2876" s="107"/>
      <c r="E2876" s="107"/>
      <c r="F2876" s="107"/>
      <c r="G2876" s="107"/>
      <c r="H2876" s="107"/>
      <c r="I2876" s="107"/>
      <c r="J2876" s="107"/>
      <c r="K2876" s="107"/>
      <c r="L2876" s="107"/>
      <c r="M2876" s="107"/>
      <c r="N2876" s="107"/>
      <c r="O2876" s="107"/>
      <c r="P2876" s="107"/>
      <c r="Q2876" s="107"/>
      <c r="R2876" s="107"/>
    </row>
    <row r="2877" spans="1:18" ht="12.75">
      <c r="A2877" s="107"/>
      <c r="B2877" s="107"/>
      <c r="C2877" s="107"/>
      <c r="D2877" s="107"/>
      <c r="E2877" s="107"/>
      <c r="F2877" s="107"/>
      <c r="G2877" s="107"/>
      <c r="H2877" s="107"/>
      <c r="I2877" s="107"/>
      <c r="J2877" s="107"/>
      <c r="K2877" s="107"/>
      <c r="L2877" s="107"/>
      <c r="M2877" s="107"/>
      <c r="N2877" s="107"/>
      <c r="O2877" s="107"/>
      <c r="P2877" s="107"/>
      <c r="Q2877" s="107"/>
      <c r="R2877" s="107"/>
    </row>
    <row r="2878" spans="1:18" ht="12.75">
      <c r="A2878" s="107"/>
      <c r="B2878" s="107"/>
      <c r="C2878" s="107"/>
      <c r="D2878" s="107"/>
      <c r="E2878" s="107"/>
      <c r="F2878" s="107"/>
      <c r="G2878" s="107"/>
      <c r="H2878" s="107"/>
      <c r="I2878" s="107"/>
      <c r="J2878" s="107"/>
      <c r="K2878" s="107"/>
      <c r="L2878" s="107"/>
      <c r="M2878" s="107"/>
      <c r="N2878" s="107"/>
      <c r="O2878" s="107"/>
      <c r="P2878" s="107"/>
      <c r="Q2878" s="107"/>
      <c r="R2878" s="107"/>
    </row>
    <row r="2879" spans="1:18" ht="12.75">
      <c r="A2879" s="107"/>
      <c r="B2879" s="107"/>
      <c r="C2879" s="107"/>
      <c r="D2879" s="107"/>
      <c r="E2879" s="107"/>
      <c r="F2879" s="107"/>
      <c r="G2879" s="107"/>
      <c r="H2879" s="107"/>
      <c r="I2879" s="107"/>
      <c r="J2879" s="107"/>
      <c r="K2879" s="107"/>
      <c r="L2879" s="107"/>
      <c r="M2879" s="107"/>
      <c r="N2879" s="107"/>
      <c r="O2879" s="107"/>
      <c r="P2879" s="107"/>
      <c r="Q2879" s="107"/>
      <c r="R2879" s="107"/>
    </row>
    <row r="2880" spans="1:18" ht="12.75">
      <c r="A2880" s="107"/>
      <c r="B2880" s="107"/>
      <c r="C2880" s="107"/>
      <c r="D2880" s="107"/>
      <c r="E2880" s="107"/>
      <c r="F2880" s="107"/>
      <c r="G2880" s="107"/>
      <c r="H2880" s="107"/>
      <c r="I2880" s="107"/>
      <c r="J2880" s="107"/>
      <c r="K2880" s="107"/>
      <c r="L2880" s="107"/>
      <c r="M2880" s="107"/>
      <c r="N2880" s="107"/>
      <c r="O2880" s="107"/>
      <c r="P2880" s="107"/>
      <c r="Q2880" s="107"/>
      <c r="R2880" s="107"/>
    </row>
    <row r="2881" spans="1:18" ht="12.75">
      <c r="A2881" s="107"/>
      <c r="B2881" s="107"/>
      <c r="C2881" s="107"/>
      <c r="D2881" s="107"/>
      <c r="E2881" s="107"/>
      <c r="F2881" s="107"/>
      <c r="G2881" s="107"/>
      <c r="H2881" s="107"/>
      <c r="I2881" s="107"/>
      <c r="J2881" s="107"/>
      <c r="K2881" s="107"/>
      <c r="L2881" s="107"/>
      <c r="M2881" s="107"/>
      <c r="N2881" s="107"/>
      <c r="O2881" s="107"/>
      <c r="P2881" s="107"/>
      <c r="Q2881" s="107"/>
      <c r="R2881" s="107"/>
    </row>
    <row r="2882" spans="1:18" ht="12.75">
      <c r="A2882" s="107"/>
      <c r="B2882" s="107"/>
      <c r="C2882" s="107"/>
      <c r="D2882" s="107"/>
      <c r="E2882" s="107"/>
      <c r="F2882" s="107"/>
      <c r="G2882" s="107"/>
      <c r="H2882" s="107"/>
      <c r="I2882" s="107"/>
      <c r="J2882" s="107"/>
      <c r="K2882" s="107"/>
      <c r="L2882" s="107"/>
      <c r="M2882" s="107"/>
      <c r="N2882" s="107"/>
      <c r="O2882" s="107"/>
      <c r="P2882" s="107"/>
      <c r="Q2882" s="107"/>
      <c r="R2882" s="107"/>
    </row>
    <row r="2883" spans="1:18" ht="12.75">
      <c r="A2883" s="107"/>
      <c r="B2883" s="107"/>
      <c r="C2883" s="107"/>
      <c r="D2883" s="107"/>
      <c r="E2883" s="107"/>
      <c r="F2883" s="107"/>
      <c r="G2883" s="107"/>
      <c r="H2883" s="107"/>
      <c r="I2883" s="107"/>
      <c r="J2883" s="107"/>
      <c r="K2883" s="107"/>
      <c r="L2883" s="107"/>
      <c r="M2883" s="107"/>
      <c r="N2883" s="107"/>
      <c r="O2883" s="107"/>
      <c r="P2883" s="107"/>
      <c r="Q2883" s="107"/>
      <c r="R2883" s="107"/>
    </row>
    <row r="2884" spans="1:18" ht="12.75">
      <c r="A2884" s="107"/>
      <c r="B2884" s="107"/>
      <c r="C2884" s="107"/>
      <c r="D2884" s="107"/>
      <c r="E2884" s="107"/>
      <c r="F2884" s="107"/>
      <c r="G2884" s="107"/>
      <c r="H2884" s="107"/>
      <c r="I2884" s="107"/>
      <c r="J2884" s="107"/>
      <c r="K2884" s="107"/>
      <c r="L2884" s="107"/>
      <c r="M2884" s="107"/>
      <c r="N2884" s="107"/>
      <c r="O2884" s="107"/>
      <c r="P2884" s="107"/>
      <c r="Q2884" s="107"/>
      <c r="R2884" s="107"/>
    </row>
    <row r="2885" spans="1:18" ht="12.75">
      <c r="A2885" s="107"/>
      <c r="B2885" s="107"/>
      <c r="C2885" s="107"/>
      <c r="D2885" s="107"/>
      <c r="E2885" s="107"/>
      <c r="F2885" s="107"/>
      <c r="G2885" s="107"/>
      <c r="H2885" s="107"/>
      <c r="I2885" s="107"/>
      <c r="J2885" s="107"/>
      <c r="K2885" s="107"/>
      <c r="L2885" s="107"/>
      <c r="M2885" s="107"/>
      <c r="N2885" s="107"/>
      <c r="O2885" s="107"/>
      <c r="P2885" s="107"/>
      <c r="Q2885" s="107"/>
      <c r="R2885" s="107"/>
    </row>
    <row r="2886" spans="1:18" ht="12.75">
      <c r="A2886" s="107"/>
      <c r="B2886" s="107"/>
      <c r="C2886" s="107"/>
      <c r="D2886" s="107"/>
      <c r="E2886" s="107"/>
      <c r="F2886" s="107"/>
      <c r="G2886" s="107"/>
      <c r="H2886" s="107"/>
      <c r="I2886" s="107"/>
      <c r="J2886" s="107"/>
      <c r="K2886" s="107"/>
      <c r="L2886" s="107"/>
      <c r="M2886" s="107"/>
      <c r="N2886" s="107"/>
      <c r="O2886" s="107"/>
      <c r="P2886" s="107"/>
      <c r="Q2886" s="107"/>
      <c r="R2886" s="107"/>
    </row>
    <row r="2887" spans="1:18" ht="12.75">
      <c r="A2887" s="107"/>
      <c r="B2887" s="107"/>
      <c r="C2887" s="107"/>
      <c r="D2887" s="107"/>
      <c r="E2887" s="107"/>
      <c r="F2887" s="107"/>
      <c r="G2887" s="107"/>
      <c r="H2887" s="107"/>
      <c r="I2887" s="107"/>
      <c r="J2887" s="107"/>
      <c r="K2887" s="107"/>
      <c r="L2887" s="107"/>
      <c r="M2887" s="107"/>
      <c r="N2887" s="107"/>
      <c r="O2887" s="107"/>
      <c r="P2887" s="107"/>
      <c r="Q2887" s="107"/>
      <c r="R2887" s="107"/>
    </row>
    <row r="2888" spans="1:18" ht="12.75">
      <c r="A2888" s="107"/>
      <c r="B2888" s="107"/>
      <c r="C2888" s="107"/>
      <c r="D2888" s="107"/>
      <c r="E2888" s="107"/>
      <c r="F2888" s="107"/>
      <c r="G2888" s="107"/>
      <c r="H2888" s="107"/>
      <c r="I2888" s="107"/>
      <c r="J2888" s="107"/>
      <c r="K2888" s="107"/>
      <c r="L2888" s="107"/>
      <c r="M2888" s="107"/>
      <c r="N2888" s="107"/>
      <c r="O2888" s="107"/>
      <c r="P2888" s="107"/>
      <c r="Q2888" s="107"/>
      <c r="R2888" s="107"/>
    </row>
    <row r="2889" spans="1:18" ht="12.75">
      <c r="A2889" s="107"/>
      <c r="B2889" s="107"/>
      <c r="C2889" s="107"/>
      <c r="D2889" s="107"/>
      <c r="E2889" s="107"/>
      <c r="F2889" s="107"/>
      <c r="G2889" s="107"/>
      <c r="H2889" s="107"/>
      <c r="I2889" s="107"/>
      <c r="J2889" s="107"/>
      <c r="K2889" s="107"/>
      <c r="L2889" s="107"/>
      <c r="M2889" s="107"/>
      <c r="N2889" s="107"/>
      <c r="O2889" s="107"/>
      <c r="P2889" s="107"/>
      <c r="Q2889" s="107"/>
      <c r="R2889" s="107"/>
    </row>
    <row r="2890" spans="1:18" ht="12.75">
      <c r="A2890" s="107"/>
      <c r="B2890" s="107"/>
      <c r="C2890" s="107"/>
      <c r="D2890" s="107"/>
      <c r="E2890" s="107"/>
      <c r="F2890" s="107"/>
      <c r="G2890" s="107"/>
      <c r="H2890" s="107"/>
      <c r="I2890" s="107"/>
      <c r="J2890" s="107"/>
      <c r="K2890" s="107"/>
      <c r="L2890" s="107"/>
      <c r="M2890" s="107"/>
      <c r="N2890" s="107"/>
      <c r="O2890" s="107"/>
      <c r="P2890" s="107"/>
      <c r="Q2890" s="107"/>
      <c r="R2890" s="107"/>
    </row>
    <row r="2891" spans="1:18" ht="12.75">
      <c r="A2891" s="107"/>
      <c r="B2891" s="107"/>
      <c r="C2891" s="107"/>
      <c r="D2891" s="107"/>
      <c r="E2891" s="107"/>
      <c r="F2891" s="107"/>
      <c r="G2891" s="107"/>
      <c r="H2891" s="107"/>
      <c r="I2891" s="107"/>
      <c r="J2891" s="107"/>
      <c r="K2891" s="107"/>
      <c r="L2891" s="107"/>
      <c r="M2891" s="107"/>
      <c r="N2891" s="107"/>
      <c r="O2891" s="107"/>
      <c r="P2891" s="107"/>
      <c r="Q2891" s="107"/>
      <c r="R2891" s="107"/>
    </row>
    <row r="2892" spans="1:18" ht="12.75">
      <c r="A2892" s="107"/>
      <c r="B2892" s="107"/>
      <c r="C2892" s="107"/>
      <c r="D2892" s="107"/>
      <c r="E2892" s="107"/>
      <c r="F2892" s="107"/>
      <c r="G2892" s="107"/>
      <c r="H2892" s="107"/>
      <c r="I2892" s="107"/>
      <c r="J2892" s="107"/>
      <c r="K2892" s="107"/>
      <c r="L2892" s="107"/>
      <c r="M2892" s="107"/>
      <c r="N2892" s="107"/>
      <c r="O2892" s="107"/>
      <c r="P2892" s="107"/>
      <c r="Q2892" s="107"/>
      <c r="R2892" s="107"/>
    </row>
    <row r="2893" spans="1:18" ht="12.75">
      <c r="A2893" s="107"/>
      <c r="B2893" s="107"/>
      <c r="C2893" s="107"/>
      <c r="D2893" s="107"/>
      <c r="E2893" s="107"/>
      <c r="F2893" s="107"/>
      <c r="G2893" s="107"/>
      <c r="H2893" s="107"/>
      <c r="I2893" s="107"/>
      <c r="J2893" s="107"/>
      <c r="K2893" s="107"/>
      <c r="L2893" s="107"/>
      <c r="M2893" s="107"/>
      <c r="N2893" s="107"/>
      <c r="O2893" s="107"/>
      <c r="P2893" s="107"/>
      <c r="Q2893" s="107"/>
      <c r="R2893" s="107"/>
    </row>
    <row r="2894" spans="1:18" ht="12.75">
      <c r="A2894" s="107"/>
      <c r="B2894" s="107"/>
      <c r="C2894" s="107"/>
      <c r="D2894" s="107"/>
      <c r="E2894" s="107"/>
      <c r="F2894" s="107"/>
      <c r="G2894" s="107"/>
      <c r="H2894" s="107"/>
      <c r="I2894" s="107"/>
      <c r="J2894" s="107"/>
      <c r="K2894" s="107"/>
      <c r="L2894" s="107"/>
      <c r="M2894" s="107"/>
      <c r="N2894" s="107"/>
      <c r="O2894" s="107"/>
      <c r="P2894" s="107"/>
      <c r="Q2894" s="107"/>
      <c r="R2894" s="107"/>
    </row>
    <row r="2895" spans="1:18" ht="12.75">
      <c r="A2895" s="107"/>
      <c r="B2895" s="107"/>
      <c r="C2895" s="107"/>
      <c r="D2895" s="107"/>
      <c r="E2895" s="107"/>
      <c r="F2895" s="107"/>
      <c r="G2895" s="107"/>
      <c r="H2895" s="107"/>
      <c r="I2895" s="107"/>
      <c r="J2895" s="107"/>
      <c r="K2895" s="107"/>
      <c r="L2895" s="107"/>
      <c r="M2895" s="107"/>
      <c r="N2895" s="107"/>
      <c r="O2895" s="107"/>
      <c r="P2895" s="107"/>
      <c r="Q2895" s="107"/>
      <c r="R2895" s="107"/>
    </row>
    <row r="2896" spans="1:18" ht="12.75">
      <c r="A2896" s="107"/>
      <c r="B2896" s="107"/>
      <c r="C2896" s="107"/>
      <c r="D2896" s="107"/>
      <c r="E2896" s="107"/>
      <c r="F2896" s="107"/>
      <c r="G2896" s="107"/>
      <c r="H2896" s="107"/>
      <c r="I2896" s="107"/>
      <c r="J2896" s="107"/>
      <c r="K2896" s="107"/>
      <c r="L2896" s="107"/>
      <c r="M2896" s="107"/>
      <c r="N2896" s="107"/>
      <c r="O2896" s="107"/>
      <c r="P2896" s="107"/>
      <c r="Q2896" s="107"/>
      <c r="R2896" s="107"/>
    </row>
    <row r="2897" spans="1:18" ht="12.75">
      <c r="A2897" s="107"/>
      <c r="B2897" s="107"/>
      <c r="C2897" s="107"/>
      <c r="D2897" s="107"/>
      <c r="E2897" s="107"/>
      <c r="F2897" s="107"/>
      <c r="G2897" s="107"/>
      <c r="H2897" s="107"/>
      <c r="I2897" s="107"/>
      <c r="J2897" s="107"/>
      <c r="K2897" s="107"/>
      <c r="L2897" s="107"/>
      <c r="M2897" s="107"/>
      <c r="N2897" s="107"/>
      <c r="O2897" s="107"/>
      <c r="P2897" s="107"/>
      <c r="Q2897" s="107"/>
      <c r="R2897" s="107"/>
    </row>
    <row r="2898" spans="1:18" ht="12.75">
      <c r="A2898" s="107"/>
      <c r="B2898" s="107"/>
      <c r="C2898" s="107"/>
      <c r="D2898" s="107"/>
      <c r="E2898" s="107"/>
      <c r="F2898" s="107"/>
      <c r="G2898" s="107"/>
      <c r="H2898" s="107"/>
      <c r="I2898" s="107"/>
      <c r="J2898" s="107"/>
      <c r="K2898" s="107"/>
      <c r="L2898" s="107"/>
      <c r="M2898" s="107"/>
      <c r="N2898" s="107"/>
      <c r="O2898" s="107"/>
      <c r="P2898" s="107"/>
      <c r="Q2898" s="107"/>
      <c r="R2898" s="107"/>
    </row>
    <row r="2899" spans="1:18" ht="12.75">
      <c r="A2899" s="107"/>
      <c r="B2899" s="107"/>
      <c r="C2899" s="107"/>
      <c r="D2899" s="107"/>
      <c r="E2899" s="107"/>
      <c r="F2899" s="107"/>
      <c r="G2899" s="107"/>
      <c r="H2899" s="107"/>
      <c r="I2899" s="107"/>
      <c r="J2899" s="107"/>
      <c r="K2899" s="107"/>
      <c r="L2899" s="107"/>
      <c r="M2899" s="107"/>
      <c r="N2899" s="107"/>
      <c r="O2899" s="107"/>
      <c r="P2899" s="107"/>
      <c r="Q2899" s="107"/>
      <c r="R2899" s="107"/>
    </row>
    <row r="2900" spans="1:18" ht="12.75">
      <c r="A2900" s="107"/>
      <c r="B2900" s="107"/>
      <c r="C2900" s="107"/>
      <c r="D2900" s="107"/>
      <c r="E2900" s="107"/>
      <c r="F2900" s="107"/>
      <c r="G2900" s="107"/>
      <c r="H2900" s="107"/>
      <c r="I2900" s="107"/>
      <c r="J2900" s="107"/>
      <c r="K2900" s="107"/>
      <c r="L2900" s="107"/>
      <c r="M2900" s="107"/>
      <c r="N2900" s="107"/>
      <c r="O2900" s="107"/>
      <c r="P2900" s="107"/>
      <c r="Q2900" s="107"/>
      <c r="R2900" s="107"/>
    </row>
    <row r="2901" spans="1:18" ht="12.75">
      <c r="A2901" s="107"/>
      <c r="B2901" s="107"/>
      <c r="C2901" s="107"/>
      <c r="D2901" s="107"/>
      <c r="E2901" s="107"/>
      <c r="F2901" s="107"/>
      <c r="G2901" s="107"/>
      <c r="H2901" s="107"/>
      <c r="I2901" s="107"/>
      <c r="J2901" s="107"/>
      <c r="K2901" s="107"/>
      <c r="L2901" s="107"/>
      <c r="M2901" s="107"/>
      <c r="N2901" s="107"/>
      <c r="O2901" s="107"/>
      <c r="P2901" s="107"/>
      <c r="Q2901" s="107"/>
      <c r="R2901" s="107"/>
    </row>
    <row r="2902" spans="1:18" ht="12.75">
      <c r="A2902" s="107"/>
      <c r="B2902" s="107"/>
      <c r="C2902" s="107"/>
      <c r="D2902" s="107"/>
      <c r="E2902" s="107"/>
      <c r="F2902" s="107"/>
      <c r="G2902" s="107"/>
      <c r="H2902" s="107"/>
      <c r="I2902" s="107"/>
      <c r="J2902" s="107"/>
      <c r="K2902" s="107"/>
      <c r="L2902" s="107"/>
      <c r="M2902" s="107"/>
      <c r="N2902" s="107"/>
      <c r="O2902" s="107"/>
      <c r="P2902" s="107"/>
      <c r="Q2902" s="107"/>
      <c r="R2902" s="107"/>
    </row>
    <row r="2903" spans="1:18" ht="12.75">
      <c r="A2903" s="107"/>
      <c r="B2903" s="107"/>
      <c r="C2903" s="107"/>
      <c r="D2903" s="107"/>
      <c r="E2903" s="107"/>
      <c r="F2903" s="107"/>
      <c r="G2903" s="107"/>
      <c r="H2903" s="107"/>
      <c r="I2903" s="107"/>
      <c r="J2903" s="107"/>
      <c r="K2903" s="107"/>
      <c r="L2903" s="107"/>
      <c r="M2903" s="107"/>
      <c r="N2903" s="107"/>
      <c r="O2903" s="107"/>
      <c r="P2903" s="107"/>
      <c r="Q2903" s="107"/>
      <c r="R2903" s="107"/>
    </row>
    <row r="2904" spans="1:18" ht="12.75">
      <c r="A2904" s="107"/>
      <c r="B2904" s="107"/>
      <c r="C2904" s="107"/>
      <c r="D2904" s="107"/>
      <c r="E2904" s="107"/>
      <c r="F2904" s="107"/>
      <c r="G2904" s="107"/>
      <c r="H2904" s="107"/>
      <c r="I2904" s="107"/>
      <c r="J2904" s="107"/>
      <c r="K2904" s="107"/>
      <c r="L2904" s="107"/>
      <c r="M2904" s="107"/>
      <c r="N2904" s="107"/>
      <c r="O2904" s="107"/>
      <c r="P2904" s="107"/>
      <c r="Q2904" s="107"/>
      <c r="R2904" s="107"/>
    </row>
    <row r="2905" spans="1:18" ht="12.75">
      <c r="A2905" s="107"/>
      <c r="B2905" s="107"/>
      <c r="C2905" s="107"/>
      <c r="D2905" s="107"/>
      <c r="E2905" s="107"/>
      <c r="F2905" s="107"/>
      <c r="G2905" s="107"/>
      <c r="H2905" s="107"/>
      <c r="I2905" s="107"/>
      <c r="J2905" s="107"/>
      <c r="K2905" s="107"/>
      <c r="L2905" s="107"/>
      <c r="M2905" s="107"/>
      <c r="N2905" s="107"/>
      <c r="O2905" s="107"/>
      <c r="P2905" s="107"/>
      <c r="Q2905" s="107"/>
      <c r="R2905" s="107"/>
    </row>
    <row r="2906" spans="1:18" ht="12.75">
      <c r="A2906" s="107"/>
      <c r="B2906" s="107"/>
      <c r="C2906" s="107"/>
      <c r="D2906" s="107"/>
      <c r="E2906" s="107"/>
      <c r="F2906" s="107"/>
      <c r="G2906" s="107"/>
      <c r="H2906" s="107"/>
      <c r="I2906" s="107"/>
      <c r="J2906" s="107"/>
      <c r="K2906" s="107"/>
      <c r="L2906" s="107"/>
      <c r="M2906" s="107"/>
      <c r="N2906" s="107"/>
      <c r="O2906" s="107"/>
      <c r="P2906" s="107"/>
      <c r="Q2906" s="107"/>
      <c r="R2906" s="107"/>
    </row>
    <row r="2907" spans="1:18" ht="12.75">
      <c r="A2907" s="107"/>
      <c r="B2907" s="107"/>
      <c r="C2907" s="107"/>
      <c r="D2907" s="107"/>
      <c r="E2907" s="107"/>
      <c r="F2907" s="107"/>
      <c r="G2907" s="107"/>
      <c r="H2907" s="107"/>
      <c r="I2907" s="107"/>
      <c r="J2907" s="107"/>
      <c r="K2907" s="107"/>
      <c r="L2907" s="107"/>
      <c r="M2907" s="107"/>
      <c r="N2907" s="107"/>
      <c r="O2907" s="107"/>
      <c r="P2907" s="107"/>
      <c r="Q2907" s="107"/>
      <c r="R2907" s="107"/>
    </row>
    <row r="2908" spans="1:18" ht="12.75">
      <c r="A2908" s="107"/>
      <c r="B2908" s="107"/>
      <c r="C2908" s="107"/>
      <c r="D2908" s="107"/>
      <c r="E2908" s="107"/>
      <c r="F2908" s="107"/>
      <c r="G2908" s="107"/>
      <c r="H2908" s="107"/>
      <c r="I2908" s="107"/>
      <c r="J2908" s="107"/>
      <c r="K2908" s="107"/>
      <c r="L2908" s="107"/>
      <c r="M2908" s="107"/>
      <c r="N2908" s="107"/>
      <c r="O2908" s="107"/>
      <c r="P2908" s="107"/>
      <c r="Q2908" s="107"/>
      <c r="R2908" s="107"/>
    </row>
    <row r="2909" spans="1:18" ht="12.75">
      <c r="A2909" s="107"/>
      <c r="B2909" s="107"/>
      <c r="C2909" s="107"/>
      <c r="D2909" s="107"/>
      <c r="E2909" s="107"/>
      <c r="F2909" s="107"/>
      <c r="G2909" s="107"/>
      <c r="H2909" s="107"/>
      <c r="I2909" s="107"/>
      <c r="J2909" s="107"/>
      <c r="K2909" s="107"/>
      <c r="L2909" s="107"/>
      <c r="M2909" s="107"/>
      <c r="N2909" s="107"/>
      <c r="O2909" s="107"/>
      <c r="P2909" s="107"/>
      <c r="Q2909" s="107"/>
      <c r="R2909" s="107"/>
    </row>
    <row r="2910" spans="1:18" ht="12.75">
      <c r="A2910" s="107"/>
      <c r="B2910" s="107"/>
      <c r="C2910" s="107"/>
      <c r="D2910" s="107"/>
      <c r="E2910" s="107"/>
      <c r="F2910" s="107"/>
      <c r="G2910" s="107"/>
      <c r="H2910" s="107"/>
      <c r="I2910" s="107"/>
      <c r="J2910" s="107"/>
      <c r="K2910" s="107"/>
      <c r="L2910" s="107"/>
      <c r="M2910" s="107"/>
      <c r="N2910" s="107"/>
      <c r="O2910" s="107"/>
      <c r="P2910" s="107"/>
      <c r="Q2910" s="107"/>
      <c r="R2910" s="107"/>
    </row>
    <row r="2911" spans="1:18" ht="12.75">
      <c r="A2911" s="107"/>
      <c r="B2911" s="107"/>
      <c r="C2911" s="107"/>
      <c r="D2911" s="107"/>
      <c r="E2911" s="107"/>
      <c r="F2911" s="107"/>
      <c r="G2911" s="107"/>
      <c r="H2911" s="107"/>
      <c r="I2911" s="107"/>
      <c r="J2911" s="107"/>
      <c r="K2911" s="107"/>
      <c r="L2911" s="107"/>
      <c r="M2911" s="107"/>
      <c r="N2911" s="107"/>
      <c r="O2911" s="107"/>
      <c r="P2911" s="107"/>
      <c r="Q2911" s="107"/>
      <c r="R2911" s="107"/>
    </row>
    <row r="2912" spans="1:18" ht="12.75">
      <c r="A2912" s="107"/>
      <c r="B2912" s="107"/>
      <c r="C2912" s="107"/>
      <c r="D2912" s="107"/>
      <c r="E2912" s="107"/>
      <c r="F2912" s="107"/>
      <c r="G2912" s="107"/>
      <c r="H2912" s="107"/>
      <c r="I2912" s="107"/>
      <c r="J2912" s="107"/>
      <c r="K2912" s="107"/>
      <c r="L2912" s="107"/>
      <c r="M2912" s="107"/>
      <c r="N2912" s="107"/>
      <c r="O2912" s="107"/>
      <c r="P2912" s="107"/>
      <c r="Q2912" s="107"/>
      <c r="R2912" s="107"/>
    </row>
    <row r="2913" spans="1:18" ht="12.75">
      <c r="A2913" s="107"/>
      <c r="B2913" s="107"/>
      <c r="C2913" s="107"/>
      <c r="D2913" s="107"/>
      <c r="E2913" s="107"/>
      <c r="F2913" s="107"/>
      <c r="G2913" s="107"/>
      <c r="H2913" s="107"/>
      <c r="I2913" s="107"/>
      <c r="J2913" s="107"/>
      <c r="K2913" s="107"/>
      <c r="L2913" s="107"/>
      <c r="M2913" s="107"/>
      <c r="N2913" s="107"/>
      <c r="O2913" s="107"/>
      <c r="P2913" s="107"/>
      <c r="Q2913" s="107"/>
      <c r="R2913" s="107"/>
    </row>
  </sheetData>
  <sheetProtection/>
  <mergeCells count="4">
    <mergeCell ref="B15:D15"/>
    <mergeCell ref="B24:D24"/>
    <mergeCell ref="B26:D26"/>
    <mergeCell ref="A2:H2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64.125" style="0" customWidth="1"/>
    <col min="3" max="3" width="16.25390625" style="0" customWidth="1"/>
    <col min="4" max="4" width="13.875" style="0" customWidth="1"/>
    <col min="5" max="5" width="14.75390625" style="0" customWidth="1"/>
  </cols>
  <sheetData>
    <row r="1" spans="5:6" ht="12.75">
      <c r="E1" s="387"/>
      <c r="F1" s="387"/>
    </row>
    <row r="2" spans="1:4" ht="14.25">
      <c r="A2" s="379" t="s">
        <v>432</v>
      </c>
      <c r="B2" s="379"/>
      <c r="C2" s="379"/>
      <c r="D2" s="379"/>
    </row>
    <row r="3" spans="1:4" ht="12.75">
      <c r="A3" s="95" t="s">
        <v>420</v>
      </c>
      <c r="C3" s="95"/>
      <c r="D3" s="95"/>
    </row>
    <row r="4" spans="2:5" ht="12.75">
      <c r="B4" s="96"/>
      <c r="C4" s="96"/>
      <c r="D4" s="96"/>
      <c r="E4" s="96"/>
    </row>
    <row r="5" ht="13.5" thickBot="1">
      <c r="E5" s="94" t="s">
        <v>156</v>
      </c>
    </row>
    <row r="6" spans="1:5" ht="13.5" thickBot="1">
      <c r="A6" s="97" t="s">
        <v>157</v>
      </c>
      <c r="B6" s="98" t="s">
        <v>158</v>
      </c>
      <c r="C6" s="97" t="s">
        <v>159</v>
      </c>
      <c r="D6" s="98" t="s">
        <v>160</v>
      </c>
      <c r="E6" s="97" t="s">
        <v>78</v>
      </c>
    </row>
    <row r="7" spans="1:5" ht="12.75">
      <c r="A7" s="99" t="s">
        <v>8</v>
      </c>
      <c r="B7" s="92"/>
      <c r="C7" s="99"/>
      <c r="D7" s="92"/>
      <c r="E7" s="100">
        <f>SUM(C7:D7)</f>
        <v>0</v>
      </c>
    </row>
    <row r="8" spans="1:5" ht="12.75">
      <c r="A8" s="101" t="s">
        <v>10</v>
      </c>
      <c r="B8" s="102"/>
      <c r="C8" s="101"/>
      <c r="D8" s="102"/>
      <c r="E8" s="103">
        <f>SUM(C8:D8)</f>
        <v>0</v>
      </c>
    </row>
    <row r="9" spans="1:5" ht="12.75">
      <c r="A9" s="101" t="s">
        <v>11</v>
      </c>
      <c r="B9" s="102"/>
      <c r="C9" s="101"/>
      <c r="D9" s="102"/>
      <c r="E9" s="103">
        <f>SUM(C9:D9)</f>
        <v>0</v>
      </c>
    </row>
    <row r="10" spans="1:5" ht="13.5" thickBot="1">
      <c r="A10" s="104" t="s">
        <v>36</v>
      </c>
      <c r="B10" s="105"/>
      <c r="C10" s="104"/>
      <c r="D10" s="105"/>
      <c r="E10" s="103">
        <f>SUM(C10:D10)</f>
        <v>0</v>
      </c>
    </row>
    <row r="11" spans="1:5" ht="13.5" thickBot="1">
      <c r="A11" s="106"/>
      <c r="B11" s="93" t="s">
        <v>78</v>
      </c>
      <c r="C11" s="106">
        <f>SUM(C7:C10)</f>
        <v>0</v>
      </c>
      <c r="D11" s="93">
        <f>SUM(D7:D10)</f>
        <v>0</v>
      </c>
      <c r="E11" s="106">
        <f>SUM(E7:E10)</f>
        <v>0</v>
      </c>
    </row>
  </sheetData>
  <sheetProtection/>
  <mergeCells count="2">
    <mergeCell ref="E1:F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Somogyvár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Bank Rt.</dc:creator>
  <cp:keywords/>
  <dc:description/>
  <cp:lastModifiedBy>rita</cp:lastModifiedBy>
  <cp:lastPrinted>2013-05-22T08:07:47Z</cp:lastPrinted>
  <dcterms:created xsi:type="dcterms:W3CDTF">2003-04-01T13:04:48Z</dcterms:created>
  <dcterms:modified xsi:type="dcterms:W3CDTF">2013-06-14T10:12:19Z</dcterms:modified>
  <cp:category/>
  <cp:version/>
  <cp:contentType/>
  <cp:contentStatus/>
</cp:coreProperties>
</file>