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315" windowHeight="7995" tabRatio="880" firstSheet="2" activeTab="10"/>
  </bookViews>
  <sheets>
    <sheet name="1m Címrend (2)" sheetId="1" r:id="rId1"/>
    <sheet name="2m Pénzm.|3m Hiány" sheetId="2" r:id="rId2"/>
    <sheet name="1.m Bevételek" sheetId="3" r:id="rId3"/>
    <sheet name="2.m Kiadások" sheetId="4" r:id="rId4"/>
    <sheet name="3m Beruh|7m Fejl|8m Lakosság.j." sheetId="5" r:id="rId5"/>
    <sheet name="5. m EU" sheetId="6" state="hidden" r:id="rId6"/>
    <sheet name="12m létsz|13m közf|14m fejl.cél" sheetId="7" state="hidden" r:id="rId7"/>
    <sheet name="15. m stabilitás" sheetId="8" state="hidden" r:id="rId8"/>
    <sheet name="6.m Mérleg" sheetId="9" r:id="rId9"/>
    <sheet name="7.m Közös Hivatal" sheetId="10" r:id="rId10"/>
    <sheet name="8.m Óvoda" sheetId="11" r:id="rId11"/>
    <sheet name="17. m céltart|18. m Többéves" sheetId="12" state="hidden" r:id="rId12"/>
    <sheet name="19. m ütemterv|20. m közv.tám. " sheetId="13" state="hidden" r:id="rId13"/>
  </sheets>
  <definedNames/>
  <calcPr fullCalcOnLoad="1"/>
</workbook>
</file>

<file path=xl/sharedStrings.xml><?xml version="1.0" encoding="utf-8"?>
<sst xmlns="http://schemas.openxmlformats.org/spreadsheetml/2006/main" count="658" uniqueCount="452">
  <si>
    <t>Sor-szám</t>
  </si>
  <si>
    <t>Megnevezés</t>
  </si>
  <si>
    <t>BEVÉTELEK</t>
  </si>
  <si>
    <t>Támogatás</t>
  </si>
  <si>
    <t>1</t>
  </si>
  <si>
    <t>1.1</t>
  </si>
  <si>
    <t>1.2</t>
  </si>
  <si>
    <t>1.3</t>
  </si>
  <si>
    <t>1.4</t>
  </si>
  <si>
    <t>2</t>
  </si>
  <si>
    <t>3</t>
  </si>
  <si>
    <t>központi költségvetési szervtől</t>
  </si>
  <si>
    <t>4</t>
  </si>
  <si>
    <t>fejezeti kezelésű előirányzattól</t>
  </si>
  <si>
    <t>5</t>
  </si>
  <si>
    <t>TB pénzügyi alapjaiból</t>
  </si>
  <si>
    <t>6</t>
  </si>
  <si>
    <t>elkülönített állami pénzalaptól</t>
  </si>
  <si>
    <t>7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</si>
  <si>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</si>
  <si>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</si>
  <si>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</si>
  <si>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</si>
  <si>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</si>
  <si>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</si>
  <si>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</si>
  <si>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</si>
  <si>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</si>
  <si>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</si>
  <si>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8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</si>
  <si>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</si>
  <si>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</si>
  <si>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</si>
  <si>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</si>
  <si>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</si>
  <si>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</si>
  <si>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9</t>
  </si>
  <si>
    <t>átengedett központi adók</t>
  </si>
  <si>
    <t>9.1</t>
  </si>
  <si>
    <t>gépjárműadó</t>
  </si>
  <si>
    <t>10</t>
  </si>
  <si>
    <t>helyi adók és kapcsolódó pótlékok, bírságok</t>
  </si>
  <si>
    <t>10.1</t>
  </si>
  <si>
    <t>építményadó</t>
  </si>
  <si>
    <t>10.2</t>
  </si>
  <si>
    <t>10.3</t>
  </si>
  <si>
    <t>kommunális adó</t>
  </si>
  <si>
    <t>10.4</t>
  </si>
  <si>
    <t>iparűzési adó</t>
  </si>
  <si>
    <t>10.5</t>
  </si>
  <si>
    <t>idegenforgalmi adó</t>
  </si>
  <si>
    <t>bírság és pótlék</t>
  </si>
  <si>
    <t>11</t>
  </si>
  <si>
    <t>talajterhelési díj</t>
  </si>
  <si>
    <t>12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</si>
  <si>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</si>
  <si>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</si>
  <si>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</si>
  <si>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</si>
  <si>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</si>
  <si>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</si>
  <si>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</si>
  <si>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</si>
  <si>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</si>
  <si>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</si>
  <si>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13</t>
  </si>
  <si>
    <t>ÁFA bevételek, visszatérülések</t>
  </si>
  <si>
    <t>14</t>
  </si>
  <si>
    <t>Hozam és kamatbevételek</t>
  </si>
  <si>
    <t>Átvett pénzeszközök államháztartáson kívülről</t>
  </si>
  <si>
    <t>15</t>
  </si>
  <si>
    <t>vállalkozásoktól</t>
  </si>
  <si>
    <t>16</t>
  </si>
  <si>
    <t>háztartásoktól</t>
  </si>
  <si>
    <t>17</t>
  </si>
  <si>
    <t>non-profit szervezetektől</t>
  </si>
  <si>
    <t>18</t>
  </si>
  <si>
    <t>külföldről</t>
  </si>
  <si>
    <t>19</t>
  </si>
  <si>
    <t>EU költsévetésből</t>
  </si>
  <si>
    <t>Pénzügyi műveletek</t>
  </si>
  <si>
    <t>20</t>
  </si>
  <si>
    <t>21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</si>
  <si>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</si>
  <si>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</si>
  <si>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</si>
  <si>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</si>
  <si>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</si>
  <si>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</si>
  <si>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</si>
  <si>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</si>
  <si>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</si>
  <si>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Felhalmozási és tőke jellegű bevételek</t>
  </si>
  <si>
    <t>27</t>
  </si>
  <si>
    <t>28</t>
  </si>
  <si>
    <t>Felhalmozási célú egyéb bevételek</t>
  </si>
  <si>
    <t>29</t>
  </si>
  <si>
    <t>vízi közmű koncessziós díj / eszközhaszn. díj</t>
  </si>
  <si>
    <t>30</t>
  </si>
  <si>
    <t>lakásértékesítés</t>
  </si>
  <si>
    <t>31</t>
  </si>
  <si>
    <t>építési telek és ingatlaneladás</t>
  </si>
  <si>
    <t>32</t>
  </si>
  <si>
    <t>privatizációs bevételek</t>
  </si>
  <si>
    <t>BEVÉTELEK ÖSSZESEN:</t>
  </si>
  <si>
    <t>MŰKÖDÉSI KIADÁSOK</t>
  </si>
  <si>
    <t>Támogatások folyósítása</t>
  </si>
  <si>
    <t>felügyelet alá tartozó költségvetési szervnek</t>
  </si>
  <si>
    <t>személyi juttatás</t>
  </si>
  <si>
    <t>munkaadót terhelő járulékok</t>
  </si>
  <si>
    <t>dologi jellegű kiadás</t>
  </si>
  <si>
    <t>ellátottak pénzbeni juttatása</t>
  </si>
  <si>
    <t>Támogatásértékű működési kiadás</t>
  </si>
  <si>
    <t>helyi önkorm.-nak és költségvetési szerveinek</t>
  </si>
  <si>
    <t>2.1</t>
  </si>
  <si>
    <t>többcélú kistérségi társulásnak</t>
  </si>
  <si>
    <t>2.2</t>
  </si>
  <si>
    <t>egyéb önkormányzati társulásnak</t>
  </si>
  <si>
    <t>2.3</t>
  </si>
  <si>
    <t>helyi kisebbségi önkormányzatnak</t>
  </si>
  <si>
    <t>Önkormányzati működési kiadások</t>
  </si>
  <si>
    <t>folyószámla hitel törlesztése</t>
  </si>
  <si>
    <t>előző évi támogatás visszafizetése</t>
  </si>
  <si>
    <t>Támogatásértékű felhalmozási kiadások</t>
  </si>
  <si>
    <t>Önkormányzati felhalmozási kiadások</t>
  </si>
  <si>
    <t>Felhalmozási célú céltartalék</t>
  </si>
  <si>
    <t>KIADÁSOK ÖSSZESEN:</t>
  </si>
  <si>
    <t>CÍM</t>
  </si>
  <si>
    <t>ALCÍM</t>
  </si>
  <si>
    <t>JOGCÍMCSOPORT</t>
  </si>
  <si>
    <t>ELŐIRÁNYZAT-CSOPORT</t>
  </si>
  <si>
    <t>KIEMELT ELŐIRÁNYZAT</t>
  </si>
  <si>
    <t>Községi Önkormányzat és a költségvetésében szereplő kiadások</t>
  </si>
  <si>
    <t>Önkormányzatok igazgatási tevékenysége</t>
  </si>
  <si>
    <t>kötelező feladat</t>
  </si>
  <si>
    <t>Igazgatás</t>
  </si>
  <si>
    <t>működés</t>
  </si>
  <si>
    <t>Személyi jellegű kiadások</t>
  </si>
  <si>
    <t>Munkaadót terhelő járulékok</t>
  </si>
  <si>
    <t>Dologi jellegű kiadások</t>
  </si>
  <si>
    <t>Egyéb működési célú támogatások</t>
  </si>
  <si>
    <t>felhalmozás</t>
  </si>
  <si>
    <t>Felújítás</t>
  </si>
  <si>
    <t>Beruházás</t>
  </si>
  <si>
    <t>kölcsönök</t>
  </si>
  <si>
    <t>egyéb speciális célú</t>
  </si>
  <si>
    <t>Város- és községgazdálk.</t>
  </si>
  <si>
    <t>Közcélú foglalkoztatás</t>
  </si>
  <si>
    <t>Közutak</t>
  </si>
  <si>
    <t>Szociális ellátás</t>
  </si>
  <si>
    <t>Ellátottak pénzbeni juttatásai</t>
  </si>
  <si>
    <t>Közvilágítás</t>
  </si>
  <si>
    <t>Saját ingatlan</t>
  </si>
  <si>
    <t>Belvíz-, vízkár elhárítás</t>
  </si>
  <si>
    <t>nem kötelező feladat</t>
  </si>
  <si>
    <t>Falugondnoki szolgálat</t>
  </si>
  <si>
    <t>Könyvtár</t>
  </si>
  <si>
    <t>Művelődés</t>
  </si>
  <si>
    <t>Felújítás kiadásai</t>
  </si>
  <si>
    <t>Fejlesztés</t>
  </si>
  <si>
    <t>Fejlesztés kiadásai</t>
  </si>
  <si>
    <t>E Ft</t>
  </si>
  <si>
    <t>Ebből:</t>
  </si>
  <si>
    <t>Működési célú pénzmaradvány</t>
  </si>
  <si>
    <t>Felhalmozási célú pénzmaradvány</t>
  </si>
  <si>
    <t>Költségvetési hiány összege:</t>
  </si>
  <si>
    <t>Hiány finansz. szolg. pénzmaradvány</t>
  </si>
  <si>
    <t>Lekötött betétek összesen</t>
  </si>
  <si>
    <t>Visszavonás működési célra</t>
  </si>
  <si>
    <t>Visszavonás felhalm. célra</t>
  </si>
  <si>
    <t>Pénzmaradványból finanszírozott rész</t>
  </si>
  <si>
    <t>Hitelből finanszírozott rész</t>
  </si>
  <si>
    <t>Költségvetési hiány fennmaradó részének fedezetére szolgáló hitel tagolása</t>
  </si>
  <si>
    <t>Működési célú hitel</t>
  </si>
  <si>
    <t>Felhalmozási célú hitel</t>
  </si>
  <si>
    <t>Fejlesztési feladatok</t>
  </si>
  <si>
    <t>Európai Uniós támogatásból megvalósuló</t>
  </si>
  <si>
    <t>Nem európai uniós támogatásból megvalósuló</t>
  </si>
  <si>
    <t>FEJLESZTÉSI KIADÁSOK RÉSZLETEZÉSE</t>
  </si>
  <si>
    <t>S.sz</t>
  </si>
  <si>
    <t>Feladat megnevezése</t>
  </si>
  <si>
    <t>Előző év végéig</t>
  </si>
  <si>
    <t>Bázis évi tény.</t>
  </si>
  <si>
    <t>Terv évi előirányzat</t>
  </si>
  <si>
    <t>1.</t>
  </si>
  <si>
    <t>A teljes munkaidőben foglalkoztatottak létszám adatai</t>
  </si>
  <si>
    <t>Szakfeladat</t>
  </si>
  <si>
    <t>fő</t>
  </si>
  <si>
    <t>Város- és községgazdálkodás</t>
  </si>
  <si>
    <t>Művelődési ház</t>
  </si>
  <si>
    <t>Összesen</t>
  </si>
  <si>
    <t>A foglalkozatás ütemezése: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</si>
  <si>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</si>
  <si>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</si>
  <si>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</si>
  <si>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</si>
  <si>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</si>
  <si>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</si>
  <si>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</si>
  <si>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</si>
  <si>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</si>
  <si>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</si>
  <si>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</si>
  <si>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</si>
  <si>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átlag:</t>
  </si>
  <si>
    <t>Össes kiadás</t>
  </si>
  <si>
    <t>1=2+3+4</t>
  </si>
  <si>
    <t>eredeti</t>
  </si>
  <si>
    <t>mód.</t>
  </si>
  <si>
    <t>Felújítási kiadások összesen</t>
  </si>
  <si>
    <t>Támogatás címe</t>
  </si>
  <si>
    <t>ÖSSZESEN:</t>
  </si>
  <si>
    <t>Támogatás összege</t>
  </si>
  <si>
    <t>Szemétszállítás</t>
  </si>
  <si>
    <t>Bevétel</t>
  </si>
  <si>
    <t>Kiadás</t>
  </si>
  <si>
    <t>Megjegyzés</t>
  </si>
  <si>
    <t>Támogatást biztosító megnevezése</t>
  </si>
  <si>
    <t>Támogatás mind-összesen</t>
  </si>
  <si>
    <t>Kiadás összesen</t>
  </si>
  <si>
    <t>Uniós forrás</t>
  </si>
  <si>
    <t>Kormányzati forrás</t>
  </si>
  <si>
    <t>BM EU önerő forrás</t>
  </si>
  <si>
    <t>Egyéb forrás</t>
  </si>
  <si>
    <t>Saját forrás</t>
  </si>
  <si>
    <t>Fejlesztési célok megnevezése</t>
  </si>
  <si>
    <t>Adósságot keletkeztető ügylet összege</t>
  </si>
  <si>
    <t>Összesen:</t>
  </si>
  <si>
    <t>A saját bevételek és az adósságot keletkeztető ügyletekből és kezességvállalásokból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</si>
  <si>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</si>
  <si>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</si>
  <si>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</si>
  <si>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</si>
  <si>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</si>
  <si>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</si>
  <si>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</si>
  <si>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</si>
  <si>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 xml:space="preserve">hitel, kölcsön 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</si>
  <si>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</si>
  <si>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</si>
  <si>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</si>
  <si>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</si>
  <si>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</si>
  <si>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BEVÉTEL</t>
  </si>
  <si>
    <t>KIADÁS</t>
  </si>
  <si>
    <t>MŰKÖDÉSI BEVÉTELEK</t>
  </si>
  <si>
    <t>Ezer Ft</t>
  </si>
  <si>
    <t>Támogatás értékű műk. kiadás egyéb önk-i társulásnak</t>
  </si>
  <si>
    <t>Támogatás értékű műk. kiadás non-profit szervezetnek</t>
  </si>
  <si>
    <t>Személyi juttatások</t>
  </si>
  <si>
    <t>Egyéb átengedett központi adók</t>
  </si>
  <si>
    <t>Helyi adók, bírságok, pótlékok</t>
  </si>
  <si>
    <t>Egyéb saját bevétel</t>
  </si>
  <si>
    <t>Ellátottak pénzbeni juttatása</t>
  </si>
  <si>
    <t>Tartalékok: - működési célú általános tartalék</t>
  </si>
  <si>
    <t xml:space="preserve">                     - működési célú céltartalék</t>
  </si>
  <si>
    <t>MŰKÖDÉSI BEVÉTELEK ÖSSZESEN:</t>
  </si>
  <si>
    <t>MŰKÖDÉSI KIADÁSOK ÖSSZESEN:</t>
  </si>
  <si>
    <t>FELHALMOZÁSI BEVÉTELEK</t>
  </si>
  <si>
    <t>FELHALMOZÁSI KIADÁSOK</t>
  </si>
  <si>
    <t>Támogatás értékű felhalmozási kiadások</t>
  </si>
  <si>
    <t>Felhalmozási célú önkormányzati bevételek</t>
  </si>
  <si>
    <t>FELHALMOZÁSI BEVÉTELEK ÖSSZESEN:</t>
  </si>
  <si>
    <t>FELHALMOZÁSI KIADÁSOK ÖSSZESEN:</t>
  </si>
  <si>
    <t>BEVÉTELEK MINDÖSSZESEN:</t>
  </si>
  <si>
    <t>KIADÁSOK MINDÖSSZESEN:</t>
  </si>
  <si>
    <t>A költségvetés egyenlege (hiány):</t>
  </si>
  <si>
    <t xml:space="preserve">Céltartalék felosztása </t>
  </si>
  <si>
    <t>cél megnevezése</t>
  </si>
  <si>
    <t>összeg</t>
  </si>
  <si>
    <t>előirányzat felhasználási ütemterv</t>
  </si>
  <si>
    <t>megnevezés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</si>
  <si>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</si>
  <si>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</si>
  <si>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</si>
  <si>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</si>
  <si>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</si>
  <si>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</si>
  <si>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</si>
  <si>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</si>
  <si>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</si>
  <si>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</si>
  <si>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</si>
  <si>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</si>
  <si>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Össz.</t>
  </si>
  <si>
    <t>bevételek</t>
  </si>
  <si>
    <t>előző évi pénzmaradvány</t>
  </si>
  <si>
    <t>támogatás</t>
  </si>
  <si>
    <t>saját bevétel</t>
  </si>
  <si>
    <t>hitel</t>
  </si>
  <si>
    <t>bevételek összesen</t>
  </si>
  <si>
    <t>kiadások</t>
  </si>
  <si>
    <t>támogatások folyósítása</t>
  </si>
  <si>
    <t>támogatásértékű működési kiadás</t>
  </si>
  <si>
    <t>önkormányzati működési kiadás</t>
  </si>
  <si>
    <t>támogatásértékű felhalmozási kiadások</t>
  </si>
  <si>
    <t>önkormányzati felhalmozási kiadások</t>
  </si>
  <si>
    <t>kiadások összesen</t>
  </si>
  <si>
    <t>ezer Ft</t>
  </si>
  <si>
    <t>A többéves kihatással járó feladatok előirányzatai</t>
  </si>
  <si>
    <t>feladat megnevezése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</si>
  <si>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</si>
  <si>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</si>
  <si>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</si>
  <si>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</si>
  <si>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</si>
  <si>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</si>
  <si>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 xml:space="preserve">Közvetett támogatások </t>
  </si>
  <si>
    <t>Támogatás megnevezése</t>
  </si>
  <si>
    <t>Összeg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</si>
  <si>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</si>
  <si>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</si>
  <si>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</si>
  <si>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</si>
  <si>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</si>
  <si>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Beruh. kiad. össz.:</t>
  </si>
  <si>
    <t>Beruházás összesen</t>
  </si>
  <si>
    <t xml:space="preserve">pénzügyi lízing </t>
  </si>
  <si>
    <t xml:space="preserve">Az adósságot keletkeztető ügylet megkötését igénylő fejlesztési célok, valamint az adósságot keletkeztető ügyletek </t>
  </si>
  <si>
    <t>2.</t>
  </si>
  <si>
    <t>Igazgatási tevékenység</t>
  </si>
  <si>
    <t>Önkormányzat</t>
  </si>
  <si>
    <t>3.</t>
  </si>
  <si>
    <t>4.</t>
  </si>
  <si>
    <t>Körjegyzőség</t>
  </si>
  <si>
    <t>5.</t>
  </si>
  <si>
    <t>6.</t>
  </si>
  <si>
    <t xml:space="preserve"> </t>
  </si>
  <si>
    <t>Pénzforgalom nélküli bevételek</t>
  </si>
  <si>
    <t>részvények, értékpapírok, lekötött pénzeszköz értékesítése</t>
  </si>
  <si>
    <t>működési célú általános tartalékok</t>
  </si>
  <si>
    <t>Egyéb vállalkozásnak</t>
  </si>
  <si>
    <t>Védőnői szolgálat</t>
  </si>
  <si>
    <t>Önállóan működő intézmény</t>
  </si>
  <si>
    <t>Támogatásértékű bevétel TB alaptól</t>
  </si>
  <si>
    <t>Átvett pénzeszközök ÁHT.kívűl</t>
  </si>
  <si>
    <t>Lekötött betét visszavonása</t>
  </si>
  <si>
    <t>Hatósági engedélyezési feladat bevétele</t>
  </si>
  <si>
    <t>Kamat bevétel</t>
  </si>
  <si>
    <t>Egyéb bevétel</t>
  </si>
  <si>
    <t>Önkormányzatok támogatása</t>
  </si>
  <si>
    <t>Előző évi pénzmaradvány</t>
  </si>
  <si>
    <t>Intézményi felh. kiadás támog. közp.ktgvetési szervtől</t>
  </si>
  <si>
    <t>Saját Bevétel /intézm.ell.díj./</t>
  </si>
  <si>
    <t>Roma Nemzetiségi Önkormányzat Gölle</t>
  </si>
  <si>
    <t>Göllei Napköziotthonos Óvoda</t>
  </si>
  <si>
    <t>Óvodai nevelés, ellátás</t>
  </si>
  <si>
    <t>33</t>
  </si>
  <si>
    <t>átvett pénzeszköz áht-n kívülről</t>
  </si>
  <si>
    <t>Európai Uniós pályázati támogatás</t>
  </si>
  <si>
    <t>34</t>
  </si>
  <si>
    <t>Költségvetési bevételek</t>
  </si>
  <si>
    <t>Könyvtári,közművelődési és múzeumi feladatok tám.</t>
  </si>
  <si>
    <t>Óvodaműködtetési támogatás</t>
  </si>
  <si>
    <t>Működőképesség megőrzését szolg.kieg.támogatás</t>
  </si>
  <si>
    <t>Tanyagondnoki szolgálat működtetése</t>
  </si>
  <si>
    <t>Egyéb kötelező önkormányzati feladatok támogatása</t>
  </si>
  <si>
    <t>vállalkozásnak</t>
  </si>
  <si>
    <t>Működési célú támogatás non-profit szervezetnek</t>
  </si>
  <si>
    <t>Önkormányzati Hivatal működésének támogatása</t>
  </si>
  <si>
    <t>Óvodapedagógusok és segítőik bértámogatása</t>
  </si>
  <si>
    <t>Óvoda működtetési támogatás</t>
  </si>
  <si>
    <t>Közös Önkormányzati Hivatal</t>
  </si>
  <si>
    <t>Göllei Napközi Otthonos Óvoda</t>
  </si>
  <si>
    <t>Támogatásértékű bevétel</t>
  </si>
  <si>
    <t>Ingyenes és kedvezményes gyermekétk.bértámogatása</t>
  </si>
  <si>
    <t>Településüzemeltetéshez kapcsolódó feladatell.támog.</t>
  </si>
  <si>
    <t>Lakott külterülettel kapcsolatos feladatok támogatása</t>
  </si>
  <si>
    <t>Gyermekétkeztetés üzemeltetési támogatása</t>
  </si>
  <si>
    <t>egyéb értékesítés</t>
  </si>
  <si>
    <t>Ingyenes és kedvezményes gyermekétkeztetés bértám.</t>
  </si>
  <si>
    <t>Támogatás értékű műk. kiadás vállalkozásnak</t>
  </si>
  <si>
    <t>Helyi Önkormányzatok működésének ált.támogatása</t>
  </si>
  <si>
    <t>Települési önkormányzatok köznevelési felad.tám.</t>
  </si>
  <si>
    <t>Tanyagondnoki támogatás</t>
  </si>
  <si>
    <t>Közös hivatal támogatása</t>
  </si>
  <si>
    <t>Fejezeti tartalékból fedezett rész</t>
  </si>
  <si>
    <t>1.5</t>
  </si>
  <si>
    <t>1.6</t>
  </si>
  <si>
    <t>1.7</t>
  </si>
  <si>
    <t>1.8</t>
  </si>
  <si>
    <t>1.9</t>
  </si>
  <si>
    <t>1.10</t>
  </si>
  <si>
    <t>1.11</t>
  </si>
  <si>
    <t>Hivatal épületének felújítása</t>
  </si>
  <si>
    <t>hatósági jogkörhöz köthető - a költségv. szervet a külön jogszabályban meghatározott mértékben megillető bev.</t>
  </si>
  <si>
    <t>Önkormányzati támogatás</t>
  </si>
  <si>
    <t>Átvett pénzeszközök helyi önkormányzattól</t>
  </si>
  <si>
    <t>Hozzájárulás pénzbeli szociális ellátásokhoz</t>
  </si>
  <si>
    <t>Lakott külterülettel kapcsolatos feladatok támogatás</t>
  </si>
  <si>
    <t>Könyvtári, közművelődési feladatok</t>
  </si>
  <si>
    <t>Felügyelet alá tartozó költségvetési szervnek</t>
  </si>
  <si>
    <t>Rendkívüli önk. Tám.</t>
  </si>
  <si>
    <t>támogatás értékű bevételek</t>
  </si>
  <si>
    <t>Lekötött pénzeszközből finanszírozott rész</t>
  </si>
  <si>
    <t>26.1</t>
  </si>
  <si>
    <t>26.2</t>
  </si>
  <si>
    <t>26.3</t>
  </si>
  <si>
    <t>26.4</t>
  </si>
  <si>
    <t>Fejlesztési kiadások</t>
  </si>
  <si>
    <t>Orvosi Rendelő felújítás</t>
  </si>
  <si>
    <t>Út felújítás</t>
  </si>
  <si>
    <t>Felhalmozási kiadások</t>
  </si>
  <si>
    <t>Felújítási kiadások</t>
  </si>
  <si>
    <t>Rászoruló gyermekek szünidei étkeztetése</t>
  </si>
  <si>
    <t>2016.december 31-ei pénzmaradvány összege:</t>
  </si>
  <si>
    <t xml:space="preserve"> Ft</t>
  </si>
  <si>
    <t>Ft</t>
  </si>
  <si>
    <t>non-profit szervezetnek</t>
  </si>
  <si>
    <t>Közös Hivatal klíma berendezés</t>
  </si>
  <si>
    <t>Óvoda konyha felújítás</t>
  </si>
  <si>
    <t>2017. évre megállapított közfoglalkoztatási létszám: 25 fő (átlag 25 fő)</t>
  </si>
  <si>
    <t xml:space="preserve"> Ft-ban</t>
  </si>
  <si>
    <t>3. sz. melléklet
a 1/2017. (II.16.) önkormányzati rendelethez
Gölle Községi Önkormányzat 2017. évi költségvetésének pénzmaradvány kimutatása</t>
  </si>
  <si>
    <t>2017. évi módosított  I.</t>
  </si>
  <si>
    <t>2017 évi módosított II.</t>
  </si>
  <si>
    <t>2017. évi eredeti ei.</t>
  </si>
  <si>
    <t>2017 évi eredeti</t>
  </si>
  <si>
    <t>2017. év előtti támogatás</t>
  </si>
  <si>
    <t>2017. évi támogatás</t>
  </si>
  <si>
    <t>2017. évi utáni támogatás</t>
  </si>
  <si>
    <t>2017. év előtti kiadás</t>
  </si>
  <si>
    <t>2017. évi kiadás</t>
  </si>
  <si>
    <t>2017v utáni kiadás</t>
  </si>
  <si>
    <t>11. sz. melléklet
a 1/2017. (II.15.) önkormányzati rendelethez
Gölle Községi Önkormányzat 2017. évi közfoglalkoztatási létszám-előirányzata</t>
  </si>
  <si>
    <t>2017.</t>
  </si>
  <si>
    <t>12. sz. melléklet
a 1/2017 (II.16.) önkormányzati rendelethez
Gölle Községi Önkormányzat 2017. évi 
adósságot keletkeztető ügylet megkötését igénylő fejlesztési célok</t>
  </si>
  <si>
    <t>2017. évi</t>
  </si>
  <si>
    <t>18. számú melléklet 
a 1/2017. (II.16) önkormányzati rendelethez
Gölle Község Önkormányzat többéves kihatással járó feladatainak előirányzatai éves bontásban és összesítve</t>
  </si>
  <si>
    <t>20. számú melléklet 
a 1/2017. (II.16.) önkormányzati rendelethez
Gölle Község Önkormányzat 2017. évi közvetett támogatások</t>
  </si>
  <si>
    <t>Orvosi rendelő felújítás</t>
  </si>
  <si>
    <t>Fejezeti kezelési előirányzatok Európai Uniós programokra</t>
  </si>
  <si>
    <t>Fejezeti pénzeszközátvétel fejlesztésre</t>
  </si>
  <si>
    <t>Belterületi vízrendezés</t>
  </si>
  <si>
    <t>ASP</t>
  </si>
  <si>
    <t>Gép beszerzés</t>
  </si>
  <si>
    <t>Géb beszerzés</t>
  </si>
  <si>
    <t xml:space="preserve">ASP </t>
  </si>
  <si>
    <t>Nemzeti Közfoglalkoztatási alaptól pe.átv.</t>
  </si>
  <si>
    <t>Ingatlan vételára</t>
  </si>
  <si>
    <t>ÁHT megelőlegezés</t>
  </si>
  <si>
    <t>Klíma berendezés</t>
  </si>
  <si>
    <t>Ingatlan felújítás</t>
  </si>
  <si>
    <t>Módosított előirányzat</t>
  </si>
  <si>
    <t>Módosított ei.</t>
  </si>
  <si>
    <t>Települési önkormányzatok szociális támogatása</t>
  </si>
  <si>
    <t>Intézményi pénzmaradvány</t>
  </si>
  <si>
    <t>Teljesítés</t>
  </si>
  <si>
    <t>2017.évi Teljesítés</t>
  </si>
  <si>
    <t>2017.évi teljesítés</t>
  </si>
  <si>
    <t>2017 évi teljesítés</t>
  </si>
  <si>
    <t>4. sz. melléklet
a 3/2018. (V.30.) önkormányzati rendelethez
Gölle Önkormányzat 2017. évi felújítási kiadásai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</si>
</sst>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0"/>
      <name val="MS Sans Serif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b/>
      <sz val="12"/>
      <color indexed="8"/>
      <name val="Times New Roman CE"/>
      <family val="0"/>
    </font>
    <font>
      <sz val="12"/>
      <color indexed="8"/>
      <name val="Times New Roman CE"/>
      <family val="0"/>
    </font>
    <font>
      <b/>
      <sz val="11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double"/>
      <right style="medium"/>
      <top style="hair"/>
      <bottom style="hair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" fillId="22" borderId="7" applyNumberFormat="0" applyFont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5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5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1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10" xfId="0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49" fontId="6" fillId="0" borderId="16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 indent="2"/>
    </xf>
    <xf numFmtId="3" fontId="7" fillId="0" borderId="17" xfId="0" applyNumberFormat="1" applyFont="1" applyBorder="1" applyAlignment="1">
      <alignment horizontal="right"/>
    </xf>
    <xf numFmtId="0" fontId="8" fillId="0" borderId="0" xfId="0" applyFont="1" applyAlignment="1">
      <alignment/>
    </xf>
    <xf numFmtId="3" fontId="7" fillId="0" borderId="17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3" fontId="5" fillId="0" borderId="17" xfId="0" applyNumberFormat="1" applyFont="1" applyBorder="1" applyAlignment="1">
      <alignment/>
    </xf>
    <xf numFmtId="49" fontId="6" fillId="0" borderId="18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49" fontId="6" fillId="0" borderId="19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7" fillId="0" borderId="22" xfId="0" applyFont="1" applyBorder="1" applyAlignment="1">
      <alignment horizontal="left" indent="2"/>
    </xf>
    <xf numFmtId="3" fontId="7" fillId="0" borderId="22" xfId="0" applyNumberFormat="1" applyFont="1" applyBorder="1" applyAlignment="1">
      <alignment horizontal="right" vertical="center"/>
    </xf>
    <xf numFmtId="0" fontId="7" fillId="0" borderId="20" xfId="0" applyFont="1" applyBorder="1" applyAlignment="1">
      <alignment horizontal="left" indent="2"/>
    </xf>
    <xf numFmtId="3" fontId="7" fillId="0" borderId="20" xfId="0" applyNumberFormat="1" applyFont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/>
    </xf>
    <xf numFmtId="3" fontId="5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/>
    </xf>
    <xf numFmtId="0" fontId="5" fillId="0" borderId="26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3" fontId="5" fillId="0" borderId="15" xfId="0" applyNumberFormat="1" applyFont="1" applyBorder="1" applyAlignment="1">
      <alignment horizontal="right" vertical="center"/>
    </xf>
    <xf numFmtId="49" fontId="6" fillId="33" borderId="19" xfId="0" applyNumberFormat="1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left" vertical="center" wrapText="1" indent="2"/>
    </xf>
    <xf numFmtId="3" fontId="7" fillId="33" borderId="17" xfId="0" applyNumberFormat="1" applyFont="1" applyFill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wrapText="1"/>
    </xf>
    <xf numFmtId="0" fontId="7" fillId="0" borderId="20" xfId="0" applyFont="1" applyBorder="1" applyAlignment="1">
      <alignment horizontal="left" vertical="center" wrapText="1" indent="2"/>
    </xf>
    <xf numFmtId="3" fontId="7" fillId="0" borderId="20" xfId="0" applyNumberFormat="1" applyFont="1" applyBorder="1" applyAlignment="1">
      <alignment horizontal="right" vertical="center"/>
    </xf>
    <xf numFmtId="49" fontId="4" fillId="33" borderId="19" xfId="0" applyNumberFormat="1" applyFont="1" applyFill="1" applyBorder="1" applyAlignment="1">
      <alignment horizontal="center"/>
    </xf>
    <xf numFmtId="0" fontId="5" fillId="33" borderId="17" xfId="0" applyFont="1" applyFill="1" applyBorder="1" applyAlignment="1">
      <alignment/>
    </xf>
    <xf numFmtId="3" fontId="5" fillId="33" borderId="17" xfId="0" applyNumberFormat="1" applyFont="1" applyFill="1" applyBorder="1" applyAlignment="1">
      <alignment horizontal="right"/>
    </xf>
    <xf numFmtId="49" fontId="6" fillId="33" borderId="19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indent="2"/>
    </xf>
    <xf numFmtId="3" fontId="7" fillId="33" borderId="17" xfId="0" applyNumberFormat="1" applyFont="1" applyFill="1" applyBorder="1" applyAlignment="1">
      <alignment horizontal="right"/>
    </xf>
    <xf numFmtId="49" fontId="6" fillId="33" borderId="28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left" indent="2"/>
    </xf>
    <xf numFmtId="3" fontId="7" fillId="33" borderId="20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3" fontId="5" fillId="33" borderId="20" xfId="0" applyNumberFormat="1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0" fontId="4" fillId="0" borderId="17" xfId="58" applyNumberFormat="1" applyFont="1" applyFill="1" applyBorder="1" applyAlignment="1" applyProtection="1">
      <alignment horizontal="center" vertical="center"/>
      <protection/>
    </xf>
    <xf numFmtId="0" fontId="5" fillId="0" borderId="0" xfId="58" applyNumberFormat="1" applyFont="1" applyFill="1" applyBorder="1" applyAlignment="1" applyProtection="1">
      <alignment vertical="top"/>
      <protection/>
    </xf>
    <xf numFmtId="0" fontId="5" fillId="0" borderId="17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5" fillId="0" borderId="17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13" fillId="0" borderId="29" xfId="0" applyNumberFormat="1" applyFont="1" applyBorder="1" applyAlignment="1">
      <alignment/>
    </xf>
    <xf numFmtId="0" fontId="12" fillId="0" borderId="30" xfId="0" applyFont="1" applyBorder="1" applyAlignment="1">
      <alignment/>
    </xf>
    <xf numFmtId="3" fontId="12" fillId="0" borderId="17" xfId="0" applyNumberFormat="1" applyFont="1" applyBorder="1" applyAlignment="1">
      <alignment vertical="center"/>
    </xf>
    <xf numFmtId="0" fontId="12" fillId="0" borderId="31" xfId="0" applyFont="1" applyBorder="1" applyAlignment="1">
      <alignment/>
    </xf>
    <xf numFmtId="3" fontId="12" fillId="0" borderId="32" xfId="0" applyNumberFormat="1" applyFont="1" applyBorder="1" applyAlignment="1">
      <alignment vertical="center"/>
    </xf>
    <xf numFmtId="0" fontId="12" fillId="0" borderId="33" xfId="0" applyFont="1" applyBorder="1" applyAlignment="1">
      <alignment/>
    </xf>
    <xf numFmtId="0" fontId="0" fillId="0" borderId="25" xfId="0" applyBorder="1" applyAlignment="1">
      <alignment vertical="center"/>
    </xf>
    <xf numFmtId="3" fontId="12" fillId="0" borderId="26" xfId="0" applyNumberFormat="1" applyFont="1" applyBorder="1" applyAlignment="1">
      <alignment vertical="center"/>
    </xf>
    <xf numFmtId="0" fontId="12" fillId="0" borderId="34" xfId="0" applyFont="1" applyBorder="1" applyAlignment="1">
      <alignment/>
    </xf>
    <xf numFmtId="3" fontId="12" fillId="0" borderId="24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3" fontId="12" fillId="0" borderId="15" xfId="0" applyNumberFormat="1" applyFont="1" applyBorder="1" applyAlignment="1">
      <alignment vertical="center"/>
    </xf>
    <xf numFmtId="0" fontId="12" fillId="0" borderId="36" xfId="0" applyFont="1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34" borderId="37" xfId="0" applyFill="1" applyBorder="1" applyAlignment="1">
      <alignment/>
    </xf>
    <xf numFmtId="0" fontId="0" fillId="0" borderId="30" xfId="0" applyBorder="1" applyAlignment="1">
      <alignment horizontal="left" indent="4"/>
    </xf>
    <xf numFmtId="0" fontId="0" fillId="0" borderId="36" xfId="0" applyBorder="1" applyAlignment="1">
      <alignment horizontal="left" indent="4"/>
    </xf>
    <xf numFmtId="0" fontId="0" fillId="0" borderId="31" xfId="0" applyBorder="1" applyAlignment="1">
      <alignment horizontal="left" indent="4"/>
    </xf>
    <xf numFmtId="0" fontId="2" fillId="0" borderId="33" xfId="0" applyFont="1" applyBorder="1" applyAlignment="1">
      <alignment horizontal="left" indent="4"/>
    </xf>
    <xf numFmtId="0" fontId="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40" xfId="0" applyNumberFormat="1" applyFont="1" applyBorder="1" applyAlignment="1">
      <alignment horizontal="right" vertical="center" wrapText="1"/>
    </xf>
    <xf numFmtId="3" fontId="5" fillId="0" borderId="41" xfId="0" applyNumberFormat="1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 horizontal="left" vertical="center" wrapText="1"/>
    </xf>
    <xf numFmtId="3" fontId="15" fillId="34" borderId="11" xfId="0" applyNumberFormat="1" applyFont="1" applyFill="1" applyBorder="1" applyAlignment="1">
      <alignment horizontal="right" vertical="center" wrapText="1"/>
    </xf>
    <xf numFmtId="0" fontId="0" fillId="0" borderId="3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33" xfId="0" applyFont="1" applyBorder="1" applyAlignment="1">
      <alignment/>
    </xf>
    <xf numFmtId="0" fontId="2" fillId="0" borderId="38" xfId="0" applyFont="1" applyBorder="1" applyAlignment="1">
      <alignment vertical="center"/>
    </xf>
    <xf numFmtId="0" fontId="17" fillId="0" borderId="13" xfId="56" applyFont="1" applyBorder="1" applyAlignment="1">
      <alignment horizontal="center"/>
      <protection/>
    </xf>
    <xf numFmtId="0" fontId="18" fillId="0" borderId="0" xfId="56" applyFont="1">
      <alignment/>
      <protection/>
    </xf>
    <xf numFmtId="0" fontId="18" fillId="0" borderId="42" xfId="56" applyFont="1" applyBorder="1">
      <alignment/>
      <protection/>
    </xf>
    <xf numFmtId="0" fontId="17" fillId="0" borderId="42" xfId="56" applyFont="1" applyBorder="1" applyAlignment="1">
      <alignment horizontal="center"/>
      <protection/>
    </xf>
    <xf numFmtId="0" fontId="18" fillId="0" borderId="44" xfId="56" applyFont="1" applyBorder="1">
      <alignment/>
      <protection/>
    </xf>
    <xf numFmtId="3" fontId="18" fillId="0" borderId="45" xfId="56" applyNumberFormat="1" applyFont="1" applyBorder="1" applyAlignment="1">
      <alignment horizontal="center" vertical="center" wrapText="1"/>
      <protection/>
    </xf>
    <xf numFmtId="3" fontId="18" fillId="0" borderId="46" xfId="56" applyNumberFormat="1" applyFont="1" applyBorder="1" applyAlignment="1">
      <alignment horizontal="center" vertical="center" wrapText="1"/>
      <protection/>
    </xf>
    <xf numFmtId="3" fontId="18" fillId="0" borderId="47" xfId="56" applyNumberFormat="1" applyFont="1" applyBorder="1" applyAlignment="1">
      <alignment horizontal="center" vertical="center" wrapText="1"/>
      <protection/>
    </xf>
    <xf numFmtId="3" fontId="18" fillId="0" borderId="48" xfId="56" applyNumberFormat="1" applyFont="1" applyBorder="1" applyAlignment="1">
      <alignment horizontal="center" vertical="center" wrapText="1"/>
      <protection/>
    </xf>
    <xf numFmtId="0" fontId="17" fillId="0" borderId="44" xfId="56" applyFont="1" applyBorder="1" applyAlignment="1">
      <alignment horizontal="center"/>
      <protection/>
    </xf>
    <xf numFmtId="0" fontId="18" fillId="0" borderId="42" xfId="56" applyFont="1" applyBorder="1" applyAlignment="1">
      <alignment wrapText="1"/>
      <protection/>
    </xf>
    <xf numFmtId="3" fontId="18" fillId="0" borderId="49" xfId="56" applyNumberFormat="1" applyFont="1" applyBorder="1" applyAlignment="1">
      <alignment wrapText="1"/>
      <protection/>
    </xf>
    <xf numFmtId="3" fontId="18" fillId="0" borderId="22" xfId="56" applyNumberFormat="1" applyFont="1" applyBorder="1">
      <alignment/>
      <protection/>
    </xf>
    <xf numFmtId="3" fontId="18" fillId="0" borderId="50" xfId="56" applyNumberFormat="1" applyFont="1" applyBorder="1">
      <alignment/>
      <protection/>
    </xf>
    <xf numFmtId="3" fontId="18" fillId="0" borderId="51" xfId="56" applyNumberFormat="1" applyFont="1" applyBorder="1">
      <alignment/>
      <protection/>
    </xf>
    <xf numFmtId="3" fontId="18" fillId="0" borderId="52" xfId="56" applyNumberFormat="1" applyFont="1" applyBorder="1">
      <alignment/>
      <protection/>
    </xf>
    <xf numFmtId="3" fontId="18" fillId="0" borderId="53" xfId="56" applyNumberFormat="1" applyFont="1" applyBorder="1">
      <alignment/>
      <protection/>
    </xf>
    <xf numFmtId="3" fontId="18" fillId="0" borderId="54" xfId="56" applyNumberFormat="1" applyFont="1" applyBorder="1">
      <alignment/>
      <protection/>
    </xf>
    <xf numFmtId="3" fontId="18" fillId="0" borderId="55" xfId="56" applyNumberFormat="1" applyFont="1" applyBorder="1">
      <alignment/>
      <protection/>
    </xf>
    <xf numFmtId="3" fontId="18" fillId="0" borderId="0" xfId="56" applyNumberFormat="1" applyFont="1" applyBorder="1">
      <alignment/>
      <protection/>
    </xf>
    <xf numFmtId="0" fontId="18" fillId="0" borderId="56" xfId="56" applyFont="1" applyBorder="1" applyAlignment="1">
      <alignment wrapText="1"/>
      <protection/>
    </xf>
    <xf numFmtId="3" fontId="18" fillId="0" borderId="57" xfId="56" applyNumberFormat="1" applyFont="1" applyBorder="1" applyAlignment="1">
      <alignment wrapText="1"/>
      <protection/>
    </xf>
    <xf numFmtId="3" fontId="18" fillId="0" borderId="58" xfId="56" applyNumberFormat="1" applyFont="1" applyBorder="1">
      <alignment/>
      <protection/>
    </xf>
    <xf numFmtId="3" fontId="18" fillId="0" borderId="59" xfId="56" applyNumberFormat="1" applyFont="1" applyBorder="1">
      <alignment/>
      <protection/>
    </xf>
    <xf numFmtId="3" fontId="18" fillId="0" borderId="60" xfId="56" applyNumberFormat="1" applyFont="1" applyBorder="1">
      <alignment/>
      <protection/>
    </xf>
    <xf numFmtId="3" fontId="18" fillId="0" borderId="61" xfId="56" applyNumberFormat="1" applyFont="1" applyBorder="1">
      <alignment/>
      <protection/>
    </xf>
    <xf numFmtId="3" fontId="18" fillId="0" borderId="62" xfId="56" applyNumberFormat="1" applyFont="1" applyBorder="1">
      <alignment/>
      <protection/>
    </xf>
    <xf numFmtId="3" fontId="18" fillId="0" borderId="63" xfId="56" applyNumberFormat="1" applyFont="1" applyBorder="1">
      <alignment/>
      <protection/>
    </xf>
    <xf numFmtId="3" fontId="18" fillId="0" borderId="64" xfId="56" applyNumberFormat="1" applyFont="1" applyBorder="1">
      <alignment/>
      <protection/>
    </xf>
    <xf numFmtId="3" fontId="18" fillId="0" borderId="65" xfId="56" applyNumberFormat="1" applyFont="1" applyBorder="1">
      <alignment/>
      <protection/>
    </xf>
    <xf numFmtId="0" fontId="18" fillId="0" borderId="56" xfId="56" applyFont="1" applyBorder="1">
      <alignment/>
      <protection/>
    </xf>
    <xf numFmtId="3" fontId="18" fillId="0" borderId="66" xfId="56" applyNumberFormat="1" applyFont="1" applyBorder="1">
      <alignment/>
      <protection/>
    </xf>
    <xf numFmtId="0" fontId="18" fillId="0" borderId="43" xfId="56" applyFont="1" applyBorder="1" applyAlignment="1">
      <alignment wrapText="1"/>
      <protection/>
    </xf>
    <xf numFmtId="3" fontId="18" fillId="0" borderId="25" xfId="56" applyNumberFormat="1" applyFont="1" applyBorder="1" applyAlignment="1">
      <alignment wrapText="1"/>
      <protection/>
    </xf>
    <xf numFmtId="3" fontId="18" fillId="0" borderId="26" xfId="56" applyNumberFormat="1" applyFont="1" applyBorder="1">
      <alignment/>
      <protection/>
    </xf>
    <xf numFmtId="3" fontId="18" fillId="0" borderId="67" xfId="56" applyNumberFormat="1" applyFont="1" applyBorder="1">
      <alignment/>
      <protection/>
    </xf>
    <xf numFmtId="3" fontId="18" fillId="0" borderId="68" xfId="56" applyNumberFormat="1" applyFont="1" applyBorder="1">
      <alignment/>
      <protection/>
    </xf>
    <xf numFmtId="3" fontId="18" fillId="0" borderId="69" xfId="56" applyNumberFormat="1" applyFont="1" applyBorder="1">
      <alignment/>
      <protection/>
    </xf>
    <xf numFmtId="3" fontId="18" fillId="0" borderId="70" xfId="56" applyNumberFormat="1" applyFont="1" applyBorder="1">
      <alignment/>
      <protection/>
    </xf>
    <xf numFmtId="3" fontId="18" fillId="0" borderId="71" xfId="56" applyNumberFormat="1" applyFont="1" applyBorder="1">
      <alignment/>
      <protection/>
    </xf>
    <xf numFmtId="3" fontId="18" fillId="0" borderId="72" xfId="56" applyNumberFormat="1" applyFont="1" applyBorder="1">
      <alignment/>
      <protection/>
    </xf>
    <xf numFmtId="3" fontId="18" fillId="0" borderId="10" xfId="56" applyNumberFormat="1" applyFont="1" applyBorder="1">
      <alignment/>
      <protection/>
    </xf>
    <xf numFmtId="0" fontId="18" fillId="0" borderId="43" xfId="56" applyFont="1" applyBorder="1">
      <alignment/>
      <protection/>
    </xf>
    <xf numFmtId="3" fontId="18" fillId="0" borderId="0" xfId="56" applyNumberFormat="1" applyFont="1">
      <alignment/>
      <protection/>
    </xf>
    <xf numFmtId="0" fontId="5" fillId="0" borderId="0" xfId="59">
      <alignment/>
      <protection/>
    </xf>
    <xf numFmtId="0" fontId="4" fillId="0" borderId="0" xfId="59" applyFont="1" applyAlignment="1">
      <alignment/>
      <protection/>
    </xf>
    <xf numFmtId="0" fontId="4" fillId="0" borderId="11" xfId="59" applyFont="1" applyBorder="1">
      <alignment/>
      <protection/>
    </xf>
    <xf numFmtId="0" fontId="5" fillId="0" borderId="12" xfId="59" applyBorder="1">
      <alignment/>
      <protection/>
    </xf>
    <xf numFmtId="0" fontId="5" fillId="0" borderId="73" xfId="59" applyBorder="1">
      <alignment/>
      <protection/>
    </xf>
    <xf numFmtId="0" fontId="5" fillId="0" borderId="74" xfId="59" applyBorder="1">
      <alignment/>
      <protection/>
    </xf>
    <xf numFmtId="0" fontId="4" fillId="0" borderId="11" xfId="59" applyFont="1" applyBorder="1" applyAlignment="1">
      <alignment horizontal="right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0" fontId="4" fillId="0" borderId="75" xfId="59" applyFont="1" applyBorder="1">
      <alignment/>
      <protection/>
    </xf>
    <xf numFmtId="0" fontId="5" fillId="0" borderId="44" xfId="59" applyFont="1" applyBorder="1" applyAlignment="1">
      <alignment horizontal="justify" wrapText="1"/>
      <protection/>
    </xf>
    <xf numFmtId="0" fontId="5" fillId="0" borderId="41" xfId="59" applyFont="1" applyBorder="1" applyAlignment="1">
      <alignment horizontal="justify"/>
      <protection/>
    </xf>
    <xf numFmtId="0" fontId="5" fillId="0" borderId="76" xfId="59" applyFont="1" applyBorder="1" applyAlignment="1">
      <alignment horizontal="justify"/>
      <protection/>
    </xf>
    <xf numFmtId="0" fontId="5" fillId="0" borderId="77" xfId="59" applyBorder="1">
      <alignment/>
      <protection/>
    </xf>
    <xf numFmtId="0" fontId="4" fillId="0" borderId="0" xfId="59" applyFont="1" applyBorder="1">
      <alignment/>
      <protection/>
    </xf>
    <xf numFmtId="0" fontId="5" fillId="0" borderId="0" xfId="59" applyBorder="1">
      <alignment/>
      <protection/>
    </xf>
    <xf numFmtId="0" fontId="4" fillId="0" borderId="11" xfId="59" applyFont="1" applyFill="1" applyBorder="1" applyAlignment="1">
      <alignment horizontal="justify"/>
      <protection/>
    </xf>
    <xf numFmtId="0" fontId="4" fillId="0" borderId="78" xfId="59" applyFont="1" applyFill="1" applyBorder="1">
      <alignment/>
      <protection/>
    </xf>
    <xf numFmtId="0" fontId="4" fillId="0" borderId="29" xfId="59" applyFont="1" applyFill="1" applyBorder="1">
      <alignment/>
      <protection/>
    </xf>
    <xf numFmtId="0" fontId="4" fillId="0" borderId="30" xfId="59" applyFont="1" applyFill="1" applyBorder="1">
      <alignment/>
      <protection/>
    </xf>
    <xf numFmtId="0" fontId="5" fillId="0" borderId="44" xfId="59" applyFill="1" applyBorder="1">
      <alignment/>
      <protection/>
    </xf>
    <xf numFmtId="0" fontId="5" fillId="0" borderId="48" xfId="59" applyFill="1" applyBorder="1">
      <alignment/>
      <protection/>
    </xf>
    <xf numFmtId="0" fontId="5" fillId="0" borderId="15" xfId="59" applyFill="1" applyBorder="1">
      <alignment/>
      <protection/>
    </xf>
    <xf numFmtId="0" fontId="5" fillId="0" borderId="36" xfId="59" applyFill="1" applyBorder="1">
      <alignment/>
      <protection/>
    </xf>
    <xf numFmtId="0" fontId="5" fillId="0" borderId="41" xfId="59" applyFont="1" applyFill="1" applyBorder="1" applyAlignment="1">
      <alignment horizontal="justify"/>
      <protection/>
    </xf>
    <xf numFmtId="0" fontId="5" fillId="0" borderId="76" xfId="59" applyFont="1" applyFill="1" applyBorder="1" applyAlignment="1">
      <alignment horizontal="justify"/>
      <protection/>
    </xf>
    <xf numFmtId="0" fontId="13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2" fillId="0" borderId="38" xfId="0" applyFont="1" applyBorder="1" applyAlignment="1">
      <alignment/>
    </xf>
    <xf numFmtId="0" fontId="12" fillId="0" borderId="27" xfId="0" applyFont="1" applyBorder="1" applyAlignment="1">
      <alignment vertical="center"/>
    </xf>
    <xf numFmtId="3" fontId="12" fillId="0" borderId="36" xfId="0" applyNumberFormat="1" applyFont="1" applyBorder="1" applyAlignment="1">
      <alignment vertical="center"/>
    </xf>
    <xf numFmtId="0" fontId="12" fillId="0" borderId="27" xfId="0" applyFont="1" applyBorder="1" applyAlignment="1">
      <alignment/>
    </xf>
    <xf numFmtId="3" fontId="12" fillId="0" borderId="36" xfId="0" applyNumberFormat="1" applyFont="1" applyBorder="1" applyAlignment="1">
      <alignment/>
    </xf>
    <xf numFmtId="0" fontId="12" fillId="0" borderId="19" xfId="0" applyFont="1" applyBorder="1" applyAlignment="1">
      <alignment vertical="center"/>
    </xf>
    <xf numFmtId="3" fontId="12" fillId="0" borderId="31" xfId="0" applyNumberFormat="1" applyFont="1" applyBorder="1" applyAlignment="1">
      <alignment vertical="center"/>
    </xf>
    <xf numFmtId="0" fontId="12" fillId="0" borderId="19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13" fillId="0" borderId="37" xfId="0" applyFont="1" applyBorder="1" applyAlignment="1">
      <alignment horizontal="right" vertical="center"/>
    </xf>
    <xf numFmtId="3" fontId="13" fillId="0" borderId="33" xfId="0" applyNumberFormat="1" applyFont="1" applyBorder="1" applyAlignment="1">
      <alignment vertical="center"/>
    </xf>
    <xf numFmtId="3" fontId="13" fillId="0" borderId="33" xfId="0" applyNumberFormat="1" applyFont="1" applyBorder="1" applyAlignment="1">
      <alignment/>
    </xf>
    <xf numFmtId="0" fontId="12" fillId="0" borderId="79" xfId="0" applyFont="1" applyBorder="1" applyAlignment="1">
      <alignment/>
    </xf>
    <xf numFmtId="3" fontId="12" fillId="0" borderId="79" xfId="0" applyNumberFormat="1" applyFont="1" applyBorder="1" applyAlignment="1">
      <alignment/>
    </xf>
    <xf numFmtId="0" fontId="0" fillId="0" borderId="80" xfId="0" applyBorder="1" applyAlignment="1">
      <alignment/>
    </xf>
    <xf numFmtId="3" fontId="0" fillId="0" borderId="8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4" fillId="0" borderId="75" xfId="59" applyFont="1" applyBorder="1" applyAlignment="1">
      <alignment horizontal="right"/>
      <protection/>
    </xf>
    <xf numFmtId="0" fontId="5" fillId="0" borderId="36" xfId="59" applyBorder="1">
      <alignment/>
      <protection/>
    </xf>
    <xf numFmtId="0" fontId="5" fillId="0" borderId="19" xfId="59" applyBorder="1">
      <alignment/>
      <protection/>
    </xf>
    <xf numFmtId="0" fontId="5" fillId="0" borderId="31" xfId="59" applyBorder="1">
      <alignment/>
      <protection/>
    </xf>
    <xf numFmtId="0" fontId="5" fillId="0" borderId="0" xfId="55">
      <alignment/>
      <protection/>
    </xf>
    <xf numFmtId="0" fontId="4" fillId="0" borderId="17" xfId="55" applyFont="1" applyBorder="1" applyAlignment="1">
      <alignment horizontal="center"/>
      <protection/>
    </xf>
    <xf numFmtId="0" fontId="5" fillId="0" borderId="17" xfId="55" applyBorder="1" applyAlignment="1">
      <alignment horizontal="center"/>
      <protection/>
    </xf>
    <xf numFmtId="0" fontId="5" fillId="0" borderId="17" xfId="55" applyBorder="1">
      <alignment/>
      <protection/>
    </xf>
    <xf numFmtId="0" fontId="4" fillId="0" borderId="17" xfId="55" applyFont="1" applyBorder="1">
      <alignment/>
      <protection/>
    </xf>
    <xf numFmtId="0" fontId="4" fillId="0" borderId="0" xfId="55" applyFont="1">
      <alignment/>
      <protection/>
    </xf>
    <xf numFmtId="0" fontId="5" fillId="0" borderId="50" xfId="55" applyFill="1" applyBorder="1">
      <alignment/>
      <protection/>
    </xf>
    <xf numFmtId="0" fontId="5" fillId="0" borderId="50" xfId="55" applyBorder="1">
      <alignment/>
      <protection/>
    </xf>
    <xf numFmtId="0" fontId="5" fillId="0" borderId="50" xfId="55" applyFont="1" applyFill="1" applyBorder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0" fontId="5" fillId="0" borderId="19" xfId="61" applyBorder="1">
      <alignment/>
      <protection/>
    </xf>
    <xf numFmtId="0" fontId="5" fillId="0" borderId="17" xfId="61" applyBorder="1">
      <alignment/>
      <protection/>
    </xf>
    <xf numFmtId="0" fontId="5" fillId="0" borderId="31" xfId="61" applyBorder="1">
      <alignment/>
      <protection/>
    </xf>
    <xf numFmtId="0" fontId="4" fillId="0" borderId="19" xfId="61" applyFont="1" applyBorder="1">
      <alignment/>
      <protection/>
    </xf>
    <xf numFmtId="0" fontId="4" fillId="0" borderId="17" xfId="61" applyFont="1" applyBorder="1" applyAlignment="1">
      <alignment horizontal="center"/>
      <protection/>
    </xf>
    <xf numFmtId="0" fontId="5" fillId="0" borderId="19" xfId="61" applyBorder="1" applyAlignment="1">
      <alignment wrapText="1"/>
      <protection/>
    </xf>
    <xf numFmtId="0" fontId="5" fillId="0" borderId="37" xfId="61" applyBorder="1">
      <alignment/>
      <protection/>
    </xf>
    <xf numFmtId="0" fontId="5" fillId="0" borderId="32" xfId="61" applyBorder="1">
      <alignment/>
      <protection/>
    </xf>
    <xf numFmtId="0" fontId="5" fillId="0" borderId="33" xfId="61" applyBorder="1">
      <alignment/>
      <protection/>
    </xf>
    <xf numFmtId="0" fontId="5" fillId="0" borderId="0" xfId="59" applyAlignment="1">
      <alignment/>
      <protection/>
    </xf>
    <xf numFmtId="0" fontId="4" fillId="0" borderId="81" xfId="59" applyFont="1" applyBorder="1">
      <alignment/>
      <protection/>
    </xf>
    <xf numFmtId="0" fontId="2" fillId="0" borderId="78" xfId="0" applyFont="1" applyBorder="1" applyAlignment="1">
      <alignment/>
    </xf>
    <xf numFmtId="0" fontId="4" fillId="0" borderId="0" xfId="55" applyFont="1" applyBorder="1" applyAlignment="1">
      <alignment/>
      <protection/>
    </xf>
    <xf numFmtId="0" fontId="2" fillId="0" borderId="0" xfId="0" applyFont="1" applyBorder="1" applyAlignment="1">
      <alignment/>
    </xf>
    <xf numFmtId="3" fontId="0" fillId="0" borderId="82" xfId="0" applyNumberFormat="1" applyBorder="1" applyAlignment="1">
      <alignment/>
    </xf>
    <xf numFmtId="3" fontId="2" fillId="0" borderId="83" xfId="0" applyNumberFormat="1" applyFont="1" applyFill="1" applyBorder="1" applyAlignment="1">
      <alignment/>
    </xf>
    <xf numFmtId="3" fontId="5" fillId="0" borderId="82" xfId="59" applyNumberFormat="1" applyFill="1" applyBorder="1">
      <alignment/>
      <protection/>
    </xf>
    <xf numFmtId="3" fontId="5" fillId="0" borderId="17" xfId="59" applyNumberFormat="1" applyFill="1" applyBorder="1">
      <alignment/>
      <protection/>
    </xf>
    <xf numFmtId="3" fontId="5" fillId="0" borderId="31" xfId="59" applyNumberFormat="1" applyFill="1" applyBorder="1">
      <alignment/>
      <protection/>
    </xf>
    <xf numFmtId="3" fontId="5" fillId="0" borderId="83" xfId="59" applyNumberFormat="1" applyFill="1" applyBorder="1">
      <alignment/>
      <protection/>
    </xf>
    <xf numFmtId="3" fontId="5" fillId="0" borderId="32" xfId="59" applyNumberFormat="1" applyFill="1" applyBorder="1">
      <alignment/>
      <protection/>
    </xf>
    <xf numFmtId="3" fontId="5" fillId="0" borderId="33" xfId="59" applyNumberFormat="1" applyFill="1" applyBorder="1">
      <alignment/>
      <protection/>
    </xf>
    <xf numFmtId="3" fontId="5" fillId="0" borderId="78" xfId="59" applyNumberFormat="1" applyBorder="1">
      <alignment/>
      <protection/>
    </xf>
    <xf numFmtId="3" fontId="5" fillId="0" borderId="29" xfId="59" applyNumberFormat="1" applyBorder="1">
      <alignment/>
      <protection/>
    </xf>
    <xf numFmtId="3" fontId="5" fillId="0" borderId="30" xfId="59" applyNumberFormat="1" applyBorder="1">
      <alignment/>
      <protection/>
    </xf>
    <xf numFmtId="3" fontId="5" fillId="0" borderId="73" xfId="59" applyNumberFormat="1" applyBorder="1">
      <alignment/>
      <protection/>
    </xf>
    <xf numFmtId="3" fontId="5" fillId="0" borderId="74" xfId="59" applyNumberFormat="1" applyBorder="1">
      <alignment/>
      <protection/>
    </xf>
    <xf numFmtId="3" fontId="5" fillId="0" borderId="77" xfId="59" applyNumberFormat="1" applyBorder="1">
      <alignment/>
      <protection/>
    </xf>
    <xf numFmtId="3" fontId="5" fillId="0" borderId="75" xfId="59" applyNumberFormat="1" applyBorder="1">
      <alignment/>
      <protection/>
    </xf>
    <xf numFmtId="0" fontId="4" fillId="0" borderId="37" xfId="59" applyFont="1" applyBorder="1">
      <alignment/>
      <protection/>
    </xf>
    <xf numFmtId="0" fontId="4" fillId="0" borderId="33" xfId="59" applyFont="1" applyBorder="1">
      <alignment/>
      <protection/>
    </xf>
    <xf numFmtId="0" fontId="2" fillId="0" borderId="32" xfId="0" applyFont="1" applyBorder="1" applyAlignment="1">
      <alignment horizontal="left" indent="4"/>
    </xf>
    <xf numFmtId="3" fontId="2" fillId="34" borderId="32" xfId="0" applyNumberFormat="1" applyFont="1" applyFill="1" applyBorder="1" applyAlignment="1">
      <alignment/>
    </xf>
    <xf numFmtId="3" fontId="2" fillId="34" borderId="3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49" fontId="4" fillId="34" borderId="84" xfId="0" applyNumberFormat="1" applyFont="1" applyFill="1" applyBorder="1" applyAlignment="1">
      <alignment horizontal="center" vertical="center"/>
    </xf>
    <xf numFmtId="0" fontId="4" fillId="0" borderId="85" xfId="0" applyFont="1" applyBorder="1" applyAlignment="1">
      <alignment horizontal="left" vertical="center"/>
    </xf>
    <xf numFmtId="0" fontId="5" fillId="34" borderId="86" xfId="0" applyFont="1" applyFill="1" applyBorder="1" applyAlignment="1">
      <alignment horizontal="center" vertical="center"/>
    </xf>
    <xf numFmtId="0" fontId="5" fillId="34" borderId="87" xfId="0" applyFont="1" applyFill="1" applyBorder="1" applyAlignment="1">
      <alignment horizontal="center" vertical="center"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49" fontId="4" fillId="34" borderId="8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9" fontId="4" fillId="34" borderId="25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0" borderId="89" xfId="0" applyNumberFormat="1" applyFont="1" applyBorder="1" applyAlignment="1">
      <alignment horizontal="center"/>
    </xf>
    <xf numFmtId="49" fontId="4" fillId="34" borderId="81" xfId="0" applyNumberFormat="1" applyFont="1" applyFill="1" applyBorder="1" applyAlignment="1">
      <alignment horizontal="center" vertical="center"/>
    </xf>
    <xf numFmtId="3" fontId="5" fillId="33" borderId="11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/>
    </xf>
    <xf numFmtId="3" fontId="4" fillId="33" borderId="11" xfId="0" applyNumberFormat="1" applyFont="1" applyFill="1" applyBorder="1" applyAlignment="1">
      <alignment horizontal="right"/>
    </xf>
    <xf numFmtId="0" fontId="4" fillId="34" borderId="12" xfId="0" applyFont="1" applyFill="1" applyBorder="1" applyAlignment="1">
      <alignment horizontal="right" vertical="center"/>
    </xf>
    <xf numFmtId="0" fontId="0" fillId="34" borderId="12" xfId="0" applyFill="1" applyBorder="1" applyAlignment="1">
      <alignment/>
    </xf>
    <xf numFmtId="0" fontId="0" fillId="34" borderId="75" xfId="0" applyFill="1" applyBorder="1" applyAlignment="1">
      <alignment/>
    </xf>
    <xf numFmtId="3" fontId="4" fillId="34" borderId="11" xfId="0" applyNumberFormat="1" applyFont="1" applyFill="1" applyBorder="1" applyAlignment="1">
      <alignment horizontal="right" vertical="center" wrapText="1"/>
    </xf>
    <xf numFmtId="2" fontId="2" fillId="0" borderId="32" xfId="0" applyNumberFormat="1" applyFont="1" applyBorder="1" applyAlignment="1">
      <alignment/>
    </xf>
    <xf numFmtId="3" fontId="13" fillId="0" borderId="79" xfId="0" applyNumberFormat="1" applyFont="1" applyBorder="1" applyAlignment="1">
      <alignment/>
    </xf>
    <xf numFmtId="0" fontId="4" fillId="0" borderId="17" xfId="55" applyFont="1" applyBorder="1">
      <alignment/>
      <protection/>
    </xf>
    <xf numFmtId="0" fontId="5" fillId="0" borderId="17" xfId="55" applyFont="1" applyBorder="1">
      <alignment/>
      <protection/>
    </xf>
    <xf numFmtId="0" fontId="0" fillId="0" borderId="19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2" fillId="0" borderId="37" xfId="0" applyFont="1" applyBorder="1" applyAlignment="1">
      <alignment horizontal="right" vertical="center"/>
    </xf>
    <xf numFmtId="3" fontId="2" fillId="0" borderId="33" xfId="0" applyNumberFormat="1" applyFont="1" applyBorder="1" applyAlignment="1">
      <alignment vertical="center"/>
    </xf>
    <xf numFmtId="0" fontId="0" fillId="0" borderId="19" xfId="0" applyFont="1" applyBorder="1" applyAlignment="1">
      <alignment/>
    </xf>
    <xf numFmtId="3" fontId="0" fillId="0" borderId="31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0" fillId="0" borderId="19" xfId="0" applyBorder="1" applyAlignment="1">
      <alignment vertical="center"/>
    </xf>
    <xf numFmtId="0" fontId="5" fillId="0" borderId="27" xfId="59" applyFont="1" applyBorder="1">
      <alignment/>
      <protection/>
    </xf>
    <xf numFmtId="0" fontId="0" fillId="0" borderId="28" xfId="0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/>
    </xf>
    <xf numFmtId="0" fontId="16" fillId="0" borderId="2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vertical="center"/>
    </xf>
    <xf numFmtId="0" fontId="0" fillId="0" borderId="28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4" fillId="0" borderId="28" xfId="0" applyFont="1" applyBorder="1" applyAlignment="1">
      <alignment horizontal="right" vertical="center" wrapText="1"/>
    </xf>
    <xf numFmtId="0" fontId="4" fillId="0" borderId="90" xfId="0" applyFont="1" applyBorder="1" applyAlignment="1">
      <alignment horizontal="right" vertical="center" wrapText="1"/>
    </xf>
    <xf numFmtId="3" fontId="4" fillId="0" borderId="82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5" fillId="0" borderId="17" xfId="55" applyBorder="1" applyAlignment="1">
      <alignment shrinkToFit="1"/>
      <protection/>
    </xf>
    <xf numFmtId="0" fontId="4" fillId="0" borderId="17" xfId="55" applyFont="1" applyBorder="1" applyAlignment="1">
      <alignment shrinkToFit="1"/>
      <protection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0" fillId="0" borderId="17" xfId="0" applyNumberFormat="1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3" fontId="13" fillId="0" borderId="0" xfId="0" applyNumberFormat="1" applyFont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3" fontId="0" fillId="0" borderId="33" xfId="0" applyNumberFormat="1" applyFont="1" applyBorder="1" applyAlignment="1">
      <alignment/>
    </xf>
    <xf numFmtId="0" fontId="4" fillId="0" borderId="20" xfId="58" applyNumberFormat="1" applyFont="1" applyFill="1" applyBorder="1" applyAlignment="1" applyProtection="1">
      <alignment horizontal="center" vertical="center"/>
      <protection/>
    </xf>
    <xf numFmtId="0" fontId="4" fillId="0" borderId="15" xfId="58" applyNumberFormat="1" applyFont="1" applyFill="1" applyBorder="1" applyAlignment="1" applyProtection="1">
      <alignment horizontal="center" vertical="center"/>
      <protection/>
    </xf>
    <xf numFmtId="0" fontId="10" fillId="0" borderId="20" xfId="58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/>
    </xf>
    <xf numFmtId="0" fontId="5" fillId="0" borderId="20" xfId="58" applyNumberFormat="1" applyFont="1" applyFill="1" applyBorder="1" applyAlignment="1" applyProtection="1">
      <alignment vertical="top"/>
      <protection/>
    </xf>
    <xf numFmtId="0" fontId="5" fillId="0" borderId="15" xfId="58" applyNumberFormat="1" applyFont="1" applyFill="1" applyBorder="1" applyAlignment="1" applyProtection="1">
      <alignment vertical="top"/>
      <protection/>
    </xf>
    <xf numFmtId="0" fontId="5" fillId="0" borderId="20" xfId="58" applyNumberFormat="1" applyFont="1" applyFill="1" applyBorder="1" applyAlignment="1" applyProtection="1">
      <alignment horizontal="center" vertical="center"/>
      <protection/>
    </xf>
    <xf numFmtId="0" fontId="5" fillId="0" borderId="15" xfId="58" applyNumberFormat="1" applyFont="1" applyFill="1" applyBorder="1" applyAlignment="1" applyProtection="1">
      <alignment horizontal="center" vertical="center"/>
      <protection/>
    </xf>
    <xf numFmtId="0" fontId="4" fillId="0" borderId="22" xfId="58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22" xfId="58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0" xfId="58" applyNumberFormat="1" applyFont="1" applyFill="1" applyBorder="1" applyAlignment="1" applyProtection="1">
      <alignment horizontal="left" vertical="center"/>
      <protection/>
    </xf>
    <xf numFmtId="0" fontId="5" fillId="0" borderId="22" xfId="58" applyNumberFormat="1" applyFont="1" applyFill="1" applyBorder="1" applyAlignment="1" applyProtection="1">
      <alignment horizontal="left"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0" borderId="17" xfId="58" applyNumberFormat="1" applyFont="1" applyFill="1" applyBorder="1" applyAlignment="1" applyProtection="1">
      <alignment vertical="top"/>
      <protection/>
    </xf>
    <xf numFmtId="0" fontId="4" fillId="0" borderId="91" xfId="58" applyNumberFormat="1" applyFont="1" applyFill="1" applyBorder="1" applyAlignment="1" applyProtection="1">
      <alignment horizontal="center" vertical="center"/>
      <protection/>
    </xf>
    <xf numFmtId="0" fontId="0" fillId="0" borderId="82" xfId="0" applyBorder="1" applyAlignment="1">
      <alignment/>
    </xf>
    <xf numFmtId="0" fontId="10" fillId="0" borderId="22" xfId="58" applyNumberFormat="1" applyFont="1" applyFill="1" applyBorder="1" applyAlignment="1" applyProtection="1">
      <alignment horizontal="center" vertical="center" wrapText="1"/>
      <protection/>
    </xf>
    <xf numFmtId="0" fontId="11" fillId="0" borderId="20" xfId="58" applyNumberFormat="1" applyFont="1" applyFill="1" applyBorder="1" applyAlignment="1" applyProtection="1">
      <alignment horizontal="center" vertical="center"/>
      <protection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12" fillId="0" borderId="3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40" xfId="0" applyBorder="1" applyAlignment="1">
      <alignment/>
    </xf>
    <xf numFmtId="0" fontId="0" fillId="0" borderId="74" xfId="0" applyBorder="1" applyAlignment="1">
      <alignment/>
    </xf>
    <xf numFmtId="0" fontId="14" fillId="0" borderId="92" xfId="0" applyFont="1" applyFill="1" applyBorder="1" applyAlignment="1">
      <alignment horizontal="left"/>
    </xf>
    <xf numFmtId="0" fontId="14" fillId="0" borderId="93" xfId="0" applyFont="1" applyFill="1" applyBorder="1" applyAlignment="1">
      <alignment horizontal="left"/>
    </xf>
    <xf numFmtId="0" fontId="0" fillId="0" borderId="93" xfId="0" applyBorder="1" applyAlignment="1">
      <alignment/>
    </xf>
    <xf numFmtId="0" fontId="0" fillId="0" borderId="77" xfId="0" applyBorder="1" applyAlignment="1">
      <alignment/>
    </xf>
    <xf numFmtId="0" fontId="2" fillId="34" borderId="94" xfId="0" applyFont="1" applyFill="1" applyBorder="1" applyAlignment="1">
      <alignment horizontal="left" vertical="center"/>
    </xf>
    <xf numFmtId="0" fontId="2" fillId="34" borderId="83" xfId="0" applyFont="1" applyFill="1" applyBorder="1" applyAlignment="1">
      <alignment horizontal="left" vertical="center"/>
    </xf>
    <xf numFmtId="3" fontId="2" fillId="34" borderId="32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8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75" xfId="0" applyBorder="1" applyAlignment="1">
      <alignment/>
    </xf>
    <xf numFmtId="0" fontId="4" fillId="0" borderId="86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0" fillId="0" borderId="88" xfId="0" applyBorder="1" applyAlignment="1">
      <alignment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55" xfId="0" applyBorder="1" applyAlignment="1">
      <alignment/>
    </xf>
    <xf numFmtId="0" fontId="5" fillId="0" borderId="95" xfId="0" applyFont="1" applyBorder="1" applyAlignment="1">
      <alignment horizontal="left" vertical="center" wrapText="1"/>
    </xf>
    <xf numFmtId="0" fontId="0" fillId="0" borderId="96" xfId="0" applyFont="1" applyBorder="1" applyAlignment="1">
      <alignment/>
    </xf>
    <xf numFmtId="0" fontId="0" fillId="0" borderId="97" xfId="0" applyFont="1" applyBorder="1" applyAlignment="1">
      <alignment/>
    </xf>
    <xf numFmtId="0" fontId="4" fillId="34" borderId="98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72" xfId="0" applyBorder="1" applyAlignment="1">
      <alignment/>
    </xf>
    <xf numFmtId="0" fontId="0" fillId="0" borderId="98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/>
    </xf>
    <xf numFmtId="3" fontId="0" fillId="0" borderId="17" xfId="0" applyNumberFormat="1" applyBorder="1" applyAlignment="1">
      <alignment/>
    </xf>
    <xf numFmtId="0" fontId="14" fillId="0" borderId="1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85" xfId="0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0" fillId="0" borderId="99" xfId="0" applyBorder="1" applyAlignment="1">
      <alignment/>
    </xf>
    <xf numFmtId="0" fontId="0" fillId="0" borderId="21" xfId="0" applyBorder="1" applyAlignment="1">
      <alignment/>
    </xf>
    <xf numFmtId="0" fontId="0" fillId="0" borderId="53" xfId="0" applyBorder="1" applyAlignment="1">
      <alignment/>
    </xf>
    <xf numFmtId="0" fontId="0" fillId="0" borderId="98" xfId="0" applyBorder="1" applyAlignment="1">
      <alignment/>
    </xf>
    <xf numFmtId="0" fontId="0" fillId="0" borderId="70" xfId="0" applyBorder="1" applyAlignment="1">
      <alignment/>
    </xf>
    <xf numFmtId="0" fontId="2" fillId="0" borderId="100" xfId="0" applyFont="1" applyBorder="1" applyAlignment="1">
      <alignment/>
    </xf>
    <xf numFmtId="0" fontId="2" fillId="0" borderId="96" xfId="0" applyFont="1" applyBorder="1" applyAlignment="1">
      <alignment/>
    </xf>
    <xf numFmtId="0" fontId="0" fillId="0" borderId="101" xfId="0" applyBorder="1" applyAlignment="1">
      <alignment/>
    </xf>
    <xf numFmtId="0" fontId="0" fillId="0" borderId="91" xfId="0" applyBorder="1" applyAlignment="1">
      <alignment/>
    </xf>
    <xf numFmtId="0" fontId="0" fillId="0" borderId="94" xfId="0" applyBorder="1" applyAlignment="1">
      <alignment/>
    </xf>
    <xf numFmtId="0" fontId="0" fillId="0" borderId="83" xfId="0" applyBorder="1" applyAlignment="1">
      <alignment/>
    </xf>
    <xf numFmtId="3" fontId="17" fillId="0" borderId="54" xfId="56" applyNumberFormat="1" applyFont="1" applyBorder="1" applyAlignment="1">
      <alignment horizontal="center" vertical="center" wrapText="1"/>
      <protection/>
    </xf>
    <xf numFmtId="3" fontId="17" fillId="0" borderId="102" xfId="56" applyNumberFormat="1" applyFont="1" applyBorder="1" applyAlignment="1">
      <alignment horizontal="center" vertical="center" wrapText="1"/>
      <protection/>
    </xf>
    <xf numFmtId="3" fontId="17" fillId="0" borderId="0" xfId="56" applyNumberFormat="1" applyFont="1" applyBorder="1" applyAlignment="1">
      <alignment horizontal="center" vertical="center" wrapText="1"/>
      <protection/>
    </xf>
    <xf numFmtId="3" fontId="17" fillId="0" borderId="79" xfId="56" applyNumberFormat="1" applyFont="1" applyBorder="1" applyAlignment="1">
      <alignment horizontal="center" vertical="center" wrapText="1"/>
      <protection/>
    </xf>
    <xf numFmtId="3" fontId="17" fillId="0" borderId="95" xfId="56" applyNumberFormat="1" applyFont="1" applyBorder="1" applyAlignment="1">
      <alignment horizontal="center"/>
      <protection/>
    </xf>
    <xf numFmtId="3" fontId="17" fillId="0" borderId="96" xfId="56" applyNumberFormat="1" applyFont="1" applyBorder="1" applyAlignment="1">
      <alignment horizontal="center"/>
      <protection/>
    </xf>
    <xf numFmtId="3" fontId="17" fillId="0" borderId="97" xfId="56" applyNumberFormat="1" applyFont="1" applyBorder="1" applyAlignment="1">
      <alignment horizontal="center"/>
      <protection/>
    </xf>
    <xf numFmtId="3" fontId="18" fillId="0" borderId="28" xfId="56" applyNumberFormat="1" applyFont="1" applyBorder="1" applyAlignment="1">
      <alignment horizontal="center" vertical="center" wrapText="1"/>
      <protection/>
    </xf>
    <xf numFmtId="3" fontId="18" fillId="0" borderId="27" xfId="56" applyNumberFormat="1" applyFont="1" applyBorder="1" applyAlignment="1">
      <alignment horizontal="center" vertical="center" wrapText="1"/>
      <protection/>
    </xf>
    <xf numFmtId="3" fontId="17" fillId="0" borderId="20" xfId="56" applyNumberFormat="1" applyFont="1" applyBorder="1" applyAlignment="1">
      <alignment horizontal="center" vertical="center" wrapText="1"/>
      <protection/>
    </xf>
    <xf numFmtId="3" fontId="17" fillId="0" borderId="15" xfId="56" applyNumberFormat="1" applyFont="1" applyBorder="1" applyAlignment="1">
      <alignment horizontal="center" vertical="center" wrapText="1"/>
      <protection/>
    </xf>
    <xf numFmtId="3" fontId="17" fillId="0" borderId="91" xfId="56" applyNumberFormat="1" applyFont="1" applyBorder="1" applyAlignment="1">
      <alignment horizontal="center" vertical="center"/>
      <protection/>
    </xf>
    <xf numFmtId="3" fontId="17" fillId="0" borderId="40" xfId="56" applyNumberFormat="1" applyFont="1" applyBorder="1" applyAlignment="1">
      <alignment horizontal="center" vertical="center"/>
      <protection/>
    </xf>
    <xf numFmtId="3" fontId="17" fillId="0" borderId="82" xfId="56" applyNumberFormat="1" applyFont="1" applyBorder="1" applyAlignment="1">
      <alignment horizontal="center" vertical="center"/>
      <protection/>
    </xf>
    <xf numFmtId="3" fontId="17" fillId="0" borderId="103" xfId="56" applyNumberFormat="1" applyFont="1" applyBorder="1" applyAlignment="1">
      <alignment horizontal="center" vertical="center" wrapText="1"/>
      <protection/>
    </xf>
    <xf numFmtId="3" fontId="17" fillId="0" borderId="55" xfId="56" applyNumberFormat="1" applyFont="1" applyBorder="1" applyAlignment="1">
      <alignment horizontal="center" vertical="center" wrapText="1"/>
      <protection/>
    </xf>
    <xf numFmtId="3" fontId="17" fillId="0" borderId="73" xfId="56" applyNumberFormat="1" applyFont="1" applyBorder="1" applyAlignment="1">
      <alignment horizontal="center" vertical="center" wrapText="1"/>
      <protection/>
    </xf>
    <xf numFmtId="3" fontId="17" fillId="0" borderId="22" xfId="56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92" xfId="0" applyFont="1" applyBorder="1" applyAlignment="1">
      <alignment horizontal="right"/>
    </xf>
    <xf numFmtId="0" fontId="2" fillId="0" borderId="93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4" fillId="0" borderId="0" xfId="59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Alignment="1">
      <alignment horizontal="justify" wrapText="1"/>
    </xf>
    <xf numFmtId="0" fontId="19" fillId="34" borderId="95" xfId="61" applyFont="1" applyFill="1" applyBorder="1" applyAlignment="1">
      <alignment horizontal="center" vertical="center"/>
      <protection/>
    </xf>
    <xf numFmtId="0" fontId="13" fillId="34" borderId="96" xfId="0" applyFont="1" applyFill="1" applyBorder="1" applyAlignment="1">
      <alignment horizontal="center" vertical="center"/>
    </xf>
    <xf numFmtId="0" fontId="13" fillId="34" borderId="97" xfId="0" applyFont="1" applyFill="1" applyBorder="1" applyAlignment="1">
      <alignment horizontal="center" vertical="center"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Alignment="1">
      <alignment horizontal="center" vertical="center"/>
      <protection/>
    </xf>
    <xf numFmtId="0" fontId="5" fillId="0" borderId="37" xfId="59" applyBorder="1" applyAlignment="1">
      <alignment/>
      <protection/>
    </xf>
    <xf numFmtId="0" fontId="5" fillId="0" borderId="32" xfId="59" applyBorder="1" applyAlignment="1">
      <alignment/>
      <protection/>
    </xf>
    <xf numFmtId="0" fontId="5" fillId="0" borderId="33" xfId="59" applyBorder="1" applyAlignment="1">
      <alignment/>
      <protection/>
    </xf>
    <xf numFmtId="0" fontId="5" fillId="0" borderId="0" xfId="55" applyFont="1" applyAlignment="1">
      <alignment horizontal="center" vertical="center" wrapText="1"/>
      <protection/>
    </xf>
    <xf numFmtId="0" fontId="5" fillId="0" borderId="0" xfId="55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17" xfId="55" applyBorder="1" applyAlignment="1">
      <alignment horizontal="center"/>
      <protection/>
    </xf>
    <xf numFmtId="0" fontId="5" fillId="0" borderId="91" xfId="55" applyBorder="1" applyAlignment="1">
      <alignment horizontal="center"/>
      <protection/>
    </xf>
    <xf numFmtId="0" fontId="5" fillId="0" borderId="40" xfId="55" applyBorder="1" applyAlignment="1">
      <alignment horizontal="center"/>
      <protection/>
    </xf>
    <xf numFmtId="0" fontId="5" fillId="0" borderId="82" xfId="55" applyBorder="1" applyAlignment="1">
      <alignment horizontal="center"/>
      <protection/>
    </xf>
    <xf numFmtId="0" fontId="5" fillId="0" borderId="23" xfId="59" applyBorder="1" applyAlignment="1">
      <alignment/>
      <protection/>
    </xf>
    <xf numFmtId="0" fontId="5" fillId="0" borderId="24" xfId="59" applyBorder="1" applyAlignment="1">
      <alignment/>
      <protection/>
    </xf>
    <xf numFmtId="0" fontId="5" fillId="0" borderId="35" xfId="59" applyBorder="1" applyAlignment="1">
      <alignment/>
      <protection/>
    </xf>
    <xf numFmtId="0" fontId="5" fillId="0" borderId="19" xfId="59" applyBorder="1" applyAlignment="1">
      <alignment/>
      <protection/>
    </xf>
    <xf numFmtId="0" fontId="5" fillId="0" borderId="17" xfId="59" applyBorder="1" applyAlignment="1">
      <alignment/>
      <protection/>
    </xf>
    <xf numFmtId="0" fontId="5" fillId="0" borderId="31" xfId="59" applyBorder="1" applyAlignment="1">
      <alignment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al 2" xfId="55"/>
    <cellStyle name="Normál 2" xfId="56"/>
    <cellStyle name="Normál 2 2" xfId="57"/>
    <cellStyle name="Normál 3" xfId="58"/>
    <cellStyle name="Normál 4" xfId="59"/>
    <cellStyle name="Normál 8" xfId="60"/>
    <cellStyle name="Normál_Büssü 2008.évi gördülő-ütemterv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3:F43"/>
  <sheetViews>
    <sheetView view="pageLayout" workbookViewId="0" topLeftCell="C1">
      <selection activeCell="D33" sqref="D33:D34"/>
    </sheetView>
  </sheetViews>
  <sheetFormatPr defaultColWidth="9.00390625" defaultRowHeight="12.75"/>
  <cols>
    <col min="1" max="1" width="9.125" style="65" customWidth="1"/>
    <col min="2" max="2" width="19.375" style="65" customWidth="1"/>
    <col min="3" max="3" width="34.875" style="65" customWidth="1"/>
    <col min="4" max="4" width="24.375" style="65" customWidth="1"/>
    <col min="5" max="5" width="23.625" style="65" bestFit="1" customWidth="1"/>
    <col min="6" max="6" width="30.875" style="65" bestFit="1" customWidth="1"/>
    <col min="7" max="16384" width="9.125" style="65" customWidth="1"/>
  </cols>
  <sheetData>
    <row r="3" spans="1:6" ht="19.5" customHeight="1">
      <c r="A3" s="365" t="s">
        <v>127</v>
      </c>
      <c r="B3" s="366"/>
      <c r="C3" s="64" t="s">
        <v>128</v>
      </c>
      <c r="D3" s="64" t="s">
        <v>129</v>
      </c>
      <c r="E3" s="64" t="s">
        <v>130</v>
      </c>
      <c r="F3" s="64" t="s">
        <v>131</v>
      </c>
    </row>
    <row r="4" spans="1:6" ht="12.75">
      <c r="A4" s="342" t="s">
        <v>184</v>
      </c>
      <c r="B4" s="367" t="s">
        <v>132</v>
      </c>
      <c r="C4" s="368" t="s">
        <v>133</v>
      </c>
      <c r="D4" s="364" t="s">
        <v>134</v>
      </c>
      <c r="E4" s="364"/>
      <c r="F4" s="364"/>
    </row>
    <row r="5" spans="1:6" ht="12.75">
      <c r="A5" s="350"/>
      <c r="B5" s="359"/>
      <c r="C5" s="359"/>
      <c r="D5" s="342" t="s">
        <v>135</v>
      </c>
      <c r="E5" s="348" t="s">
        <v>136</v>
      </c>
      <c r="F5" s="66" t="s">
        <v>137</v>
      </c>
    </row>
    <row r="6" spans="1:6" ht="12.75">
      <c r="A6" s="350"/>
      <c r="B6" s="359"/>
      <c r="C6" s="359"/>
      <c r="D6" s="350"/>
      <c r="E6" s="357"/>
      <c r="F6" s="66" t="s">
        <v>138</v>
      </c>
    </row>
    <row r="7" spans="1:6" ht="12.75">
      <c r="A7" s="350"/>
      <c r="B7" s="359"/>
      <c r="C7" s="359"/>
      <c r="D7" s="350"/>
      <c r="E7" s="357"/>
      <c r="F7" s="66" t="s">
        <v>139</v>
      </c>
    </row>
    <row r="8" spans="1:6" ht="12.75">
      <c r="A8" s="350"/>
      <c r="B8" s="359"/>
      <c r="C8" s="359"/>
      <c r="D8" s="350"/>
      <c r="E8" s="349"/>
      <c r="F8" s="66" t="s">
        <v>140</v>
      </c>
    </row>
    <row r="9" spans="1:6" ht="12.75">
      <c r="A9" s="350"/>
      <c r="B9" s="359"/>
      <c r="C9" s="359"/>
      <c r="D9" s="350"/>
      <c r="E9" s="348" t="s">
        <v>141</v>
      </c>
      <c r="F9" s="66" t="s">
        <v>142</v>
      </c>
    </row>
    <row r="10" spans="1:6" ht="12.75">
      <c r="A10" s="350"/>
      <c r="B10" s="359"/>
      <c r="C10" s="359"/>
      <c r="D10" s="350"/>
      <c r="E10" s="349"/>
      <c r="F10" s="66" t="s">
        <v>143</v>
      </c>
    </row>
    <row r="11" spans="1:6" ht="12.75">
      <c r="A11" s="350"/>
      <c r="B11" s="359"/>
      <c r="C11" s="359"/>
      <c r="D11" s="350"/>
      <c r="E11" s="68" t="s">
        <v>144</v>
      </c>
      <c r="F11" s="66"/>
    </row>
    <row r="12" spans="1:6" ht="12.75">
      <c r="A12" s="350"/>
      <c r="B12" s="359"/>
      <c r="C12" s="359"/>
      <c r="D12" s="343"/>
      <c r="E12" s="68" t="s">
        <v>145</v>
      </c>
      <c r="F12" s="66"/>
    </row>
    <row r="13" spans="1:6" ht="12.75">
      <c r="A13" s="350"/>
      <c r="B13" s="359"/>
      <c r="C13" s="359"/>
      <c r="D13" s="342" t="s">
        <v>146</v>
      </c>
      <c r="E13" s="348" t="s">
        <v>136</v>
      </c>
      <c r="F13" s="66" t="s">
        <v>137</v>
      </c>
    </row>
    <row r="14" spans="1:6" ht="12.75">
      <c r="A14" s="350"/>
      <c r="B14" s="359"/>
      <c r="C14" s="359"/>
      <c r="D14" s="350"/>
      <c r="E14" s="357"/>
      <c r="F14" s="66" t="s">
        <v>138</v>
      </c>
    </row>
    <row r="15" spans="1:6" ht="12.75">
      <c r="A15" s="350"/>
      <c r="B15" s="359"/>
      <c r="C15" s="359"/>
      <c r="D15" s="356"/>
      <c r="E15" s="358"/>
      <c r="F15" s="66" t="s">
        <v>139</v>
      </c>
    </row>
    <row r="16" spans="1:6" ht="12.75">
      <c r="A16" s="350"/>
      <c r="B16" s="359"/>
      <c r="C16" s="359"/>
      <c r="D16" s="342" t="s">
        <v>147</v>
      </c>
      <c r="E16" s="348" t="s">
        <v>136</v>
      </c>
      <c r="F16" s="66" t="s">
        <v>137</v>
      </c>
    </row>
    <row r="17" spans="1:6" ht="12.75">
      <c r="A17" s="350"/>
      <c r="B17" s="359"/>
      <c r="C17" s="359"/>
      <c r="D17" s="350"/>
      <c r="E17" s="357"/>
      <c r="F17" s="66" t="s">
        <v>138</v>
      </c>
    </row>
    <row r="18" spans="1:6" ht="12.75">
      <c r="A18" s="350"/>
      <c r="B18" s="359"/>
      <c r="C18" s="359"/>
      <c r="D18" s="356"/>
      <c r="E18" s="358"/>
      <c r="F18" s="66" t="s">
        <v>139</v>
      </c>
    </row>
    <row r="19" spans="1:6" ht="12.75">
      <c r="A19" s="350"/>
      <c r="B19" s="359"/>
      <c r="C19" s="359"/>
      <c r="D19" s="351" t="s">
        <v>148</v>
      </c>
      <c r="E19" s="71" t="s">
        <v>136</v>
      </c>
      <c r="F19" s="66" t="s">
        <v>139</v>
      </c>
    </row>
    <row r="20" spans="1:6" ht="12.75">
      <c r="A20" s="350"/>
      <c r="B20" s="359"/>
      <c r="C20" s="359"/>
      <c r="D20" s="352"/>
      <c r="E20" s="348" t="s">
        <v>141</v>
      </c>
      <c r="F20" s="66" t="s">
        <v>142</v>
      </c>
    </row>
    <row r="21" spans="1:6" ht="12.75">
      <c r="A21" s="350"/>
      <c r="B21" s="359"/>
      <c r="C21" s="359"/>
      <c r="D21" s="356"/>
      <c r="E21" s="349"/>
      <c r="F21" s="66" t="s">
        <v>143</v>
      </c>
    </row>
    <row r="22" spans="1:6" ht="12.75">
      <c r="A22" s="350"/>
      <c r="B22" s="359"/>
      <c r="C22" s="359"/>
      <c r="D22" s="70" t="s">
        <v>149</v>
      </c>
      <c r="E22" s="67" t="s">
        <v>136</v>
      </c>
      <c r="F22" s="66" t="s">
        <v>150</v>
      </c>
    </row>
    <row r="23" spans="1:6" ht="12.75">
      <c r="A23" s="350"/>
      <c r="B23" s="359"/>
      <c r="C23" s="359"/>
      <c r="D23" s="70" t="s">
        <v>151</v>
      </c>
      <c r="E23" s="67" t="s">
        <v>136</v>
      </c>
      <c r="F23" s="66" t="s">
        <v>139</v>
      </c>
    </row>
    <row r="24" spans="1:6" ht="12.75">
      <c r="A24" s="350"/>
      <c r="B24" s="359"/>
      <c r="C24" s="359"/>
      <c r="D24" s="70" t="s">
        <v>152</v>
      </c>
      <c r="E24" s="67" t="s">
        <v>136</v>
      </c>
      <c r="F24" s="66" t="s">
        <v>139</v>
      </c>
    </row>
    <row r="25" spans="1:6" ht="12.75">
      <c r="A25" s="350"/>
      <c r="B25" s="359"/>
      <c r="C25" s="359"/>
      <c r="D25" s="69" t="s">
        <v>153</v>
      </c>
      <c r="E25" s="68" t="s">
        <v>136</v>
      </c>
      <c r="F25" s="66" t="s">
        <v>139</v>
      </c>
    </row>
    <row r="26" spans="1:6" ht="12.75">
      <c r="A26" s="350"/>
      <c r="B26" s="359"/>
      <c r="C26" s="359"/>
      <c r="D26" s="364" t="s">
        <v>154</v>
      </c>
      <c r="E26" s="364"/>
      <c r="F26" s="364"/>
    </row>
    <row r="27" spans="1:6" ht="12.75">
      <c r="A27" s="350"/>
      <c r="B27" s="359"/>
      <c r="C27" s="359"/>
      <c r="D27" s="342" t="s">
        <v>155</v>
      </c>
      <c r="E27" s="348" t="s">
        <v>136</v>
      </c>
      <c r="F27" s="66" t="s">
        <v>137</v>
      </c>
    </row>
    <row r="28" spans="1:6" ht="12.75">
      <c r="A28" s="350"/>
      <c r="B28" s="359"/>
      <c r="C28" s="359"/>
      <c r="D28" s="350"/>
      <c r="E28" s="357"/>
      <c r="F28" s="66" t="s">
        <v>138</v>
      </c>
    </row>
    <row r="29" spans="1:6" ht="12.75">
      <c r="A29" s="350"/>
      <c r="B29" s="359"/>
      <c r="C29" s="359"/>
      <c r="D29" s="343"/>
      <c r="E29" s="349"/>
      <c r="F29" s="66" t="s">
        <v>139</v>
      </c>
    </row>
    <row r="30" spans="1:6" ht="12.75">
      <c r="A30" s="350"/>
      <c r="B30" s="359"/>
      <c r="C30" s="359"/>
      <c r="D30" s="342" t="s">
        <v>156</v>
      </c>
      <c r="E30" s="348" t="s">
        <v>136</v>
      </c>
      <c r="F30" s="66" t="s">
        <v>137</v>
      </c>
    </row>
    <row r="31" spans="1:6" ht="12.75">
      <c r="A31" s="350"/>
      <c r="B31" s="359"/>
      <c r="C31" s="359"/>
      <c r="D31" s="343"/>
      <c r="E31" s="349"/>
      <c r="F31" s="66" t="s">
        <v>139</v>
      </c>
    </row>
    <row r="32" spans="1:6" ht="12.75">
      <c r="A32" s="343"/>
      <c r="B32" s="359"/>
      <c r="C32" s="359"/>
      <c r="D32" s="64" t="s">
        <v>157</v>
      </c>
      <c r="E32" s="68" t="s">
        <v>136</v>
      </c>
      <c r="F32" s="66" t="s">
        <v>139</v>
      </c>
    </row>
    <row r="33" spans="1:6" ht="12.75">
      <c r="A33" s="342" t="s">
        <v>319</v>
      </c>
      <c r="B33" s="362" t="s">
        <v>345</v>
      </c>
      <c r="C33" s="353"/>
      <c r="D33" s="342" t="s">
        <v>346</v>
      </c>
      <c r="E33" s="348" t="s">
        <v>136</v>
      </c>
      <c r="F33" s="360" t="s">
        <v>139</v>
      </c>
    </row>
    <row r="34" spans="1:6" ht="30" customHeight="1">
      <c r="A34" s="343"/>
      <c r="B34" s="363" t="s">
        <v>321</v>
      </c>
      <c r="C34" s="354"/>
      <c r="D34" s="350"/>
      <c r="E34" s="357"/>
      <c r="F34" s="361"/>
    </row>
    <row r="35" spans="1:6" ht="12.75">
      <c r="A35" s="342" t="s">
        <v>322</v>
      </c>
      <c r="B35" s="362" t="s">
        <v>344</v>
      </c>
      <c r="C35" s="353"/>
      <c r="D35" s="342" t="s">
        <v>320</v>
      </c>
      <c r="E35" s="348" t="s">
        <v>136</v>
      </c>
      <c r="F35" s="360" t="s">
        <v>139</v>
      </c>
    </row>
    <row r="36" spans="1:6" ht="12.75">
      <c r="A36" s="343"/>
      <c r="B36" s="363"/>
      <c r="C36" s="354"/>
      <c r="D36" s="350"/>
      <c r="E36" s="357"/>
      <c r="F36" s="361"/>
    </row>
    <row r="37" spans="1:6" ht="12.75">
      <c r="A37" s="342" t="s">
        <v>323</v>
      </c>
      <c r="B37" s="351" t="s">
        <v>324</v>
      </c>
      <c r="C37" s="353"/>
      <c r="D37" s="342" t="s">
        <v>320</v>
      </c>
      <c r="E37" s="348" t="s">
        <v>136</v>
      </c>
      <c r="F37" s="66" t="s">
        <v>137</v>
      </c>
    </row>
    <row r="38" spans="1:6" ht="12.75">
      <c r="A38" s="350"/>
      <c r="B38" s="352"/>
      <c r="C38" s="354"/>
      <c r="D38" s="350"/>
      <c r="E38" s="357"/>
      <c r="F38" s="66" t="s">
        <v>138</v>
      </c>
    </row>
    <row r="39" spans="1:6" ht="12.75">
      <c r="A39" s="343"/>
      <c r="B39" s="352"/>
      <c r="C39" s="355"/>
      <c r="D39" s="356"/>
      <c r="E39" s="358"/>
      <c r="F39" s="66" t="s">
        <v>139</v>
      </c>
    </row>
    <row r="40" spans="1:6" ht="12.75">
      <c r="A40" s="342" t="s">
        <v>325</v>
      </c>
      <c r="B40" s="344" t="s">
        <v>142</v>
      </c>
      <c r="C40" s="346"/>
      <c r="D40" s="342"/>
      <c r="E40" s="348" t="s">
        <v>141</v>
      </c>
      <c r="F40" s="66" t="s">
        <v>158</v>
      </c>
    </row>
    <row r="41" spans="1:6" ht="12.75">
      <c r="A41" s="343"/>
      <c r="B41" s="359"/>
      <c r="C41" s="347"/>
      <c r="D41" s="343"/>
      <c r="E41" s="349"/>
      <c r="F41" s="66"/>
    </row>
    <row r="42" spans="1:6" ht="12.75">
      <c r="A42" s="342" t="s">
        <v>326</v>
      </c>
      <c r="B42" s="344" t="s">
        <v>159</v>
      </c>
      <c r="C42" s="346"/>
      <c r="D42" s="342"/>
      <c r="E42" s="348" t="s">
        <v>141</v>
      </c>
      <c r="F42" s="66" t="s">
        <v>160</v>
      </c>
    </row>
    <row r="43" spans="1:6" ht="12.75">
      <c r="A43" s="343"/>
      <c r="B43" s="345"/>
      <c r="C43" s="347"/>
      <c r="D43" s="343"/>
      <c r="E43" s="349"/>
      <c r="F43" s="66"/>
    </row>
  </sheetData>
  <sheetProtection/>
  <mergeCells count="46">
    <mergeCell ref="A3:B3"/>
    <mergeCell ref="A4:A32"/>
    <mergeCell ref="B4:B32"/>
    <mergeCell ref="C4:C32"/>
    <mergeCell ref="D4:F4"/>
    <mergeCell ref="D5:D12"/>
    <mergeCell ref="E5:E8"/>
    <mergeCell ref="E9:E10"/>
    <mergeCell ref="D13:D15"/>
    <mergeCell ref="E13:E15"/>
    <mergeCell ref="D16:D18"/>
    <mergeCell ref="E16:E18"/>
    <mergeCell ref="D19:D21"/>
    <mergeCell ref="E20:E21"/>
    <mergeCell ref="D26:F26"/>
    <mergeCell ref="D27:D29"/>
    <mergeCell ref="E27:E29"/>
    <mergeCell ref="E35:E36"/>
    <mergeCell ref="F35:F36"/>
    <mergeCell ref="D30:D31"/>
    <mergeCell ref="E30:E31"/>
    <mergeCell ref="A33:A34"/>
    <mergeCell ref="B33:B34"/>
    <mergeCell ref="C33:C34"/>
    <mergeCell ref="D33:D34"/>
    <mergeCell ref="E33:E34"/>
    <mergeCell ref="A40:A41"/>
    <mergeCell ref="B40:B41"/>
    <mergeCell ref="C40:C41"/>
    <mergeCell ref="D40:D41"/>
    <mergeCell ref="E40:E41"/>
    <mergeCell ref="F33:F34"/>
    <mergeCell ref="A35:A36"/>
    <mergeCell ref="B35:B36"/>
    <mergeCell ref="C35:C36"/>
    <mergeCell ref="D35:D36"/>
    <mergeCell ref="A42:A43"/>
    <mergeCell ref="B42:B43"/>
    <mergeCell ref="C42:C43"/>
    <mergeCell ref="D42:D43"/>
    <mergeCell ref="E42:E43"/>
    <mergeCell ref="A37:A39"/>
    <mergeCell ref="B37:B39"/>
    <mergeCell ref="C37:C39"/>
    <mergeCell ref="D37:D39"/>
    <mergeCell ref="E37:E39"/>
  </mergeCells>
  <printOptions/>
  <pageMargins left="0.35433070866141736" right="0.35433070866141736" top="0.984251968503937" bottom="0.5905511811023623" header="0.5118110236220472" footer="0.5118110236220472"/>
  <pageSetup horizontalDpi="600" verticalDpi="600" orientation="portrait" paperSize="8" r:id="rId1"/>
  <headerFooter>
    <oddHeader>&amp;C  1. sz. melléklet 
a 1/2017. (II.16.) önkormányzati rendelethez
Gölle Községi Önkormányzat 2017. évi címrendje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5"/>
  <sheetViews>
    <sheetView view="pageLayout" zoomScale="90" zoomScalePageLayoutView="90" workbookViewId="0" topLeftCell="A1">
      <selection activeCell="B8" sqref="B8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88" t="s">
        <v>243</v>
      </c>
      <c r="B3" s="488"/>
      <c r="C3" s="96"/>
      <c r="D3" s="488" t="s">
        <v>244</v>
      </c>
      <c r="E3" s="488"/>
    </row>
    <row r="4" spans="1:5" ht="19.5" customHeight="1" thickBot="1">
      <c r="A4" s="121" t="s">
        <v>245</v>
      </c>
      <c r="B4" s="192" t="s">
        <v>406</v>
      </c>
      <c r="C4" s="193"/>
      <c r="D4" s="194" t="s">
        <v>105</v>
      </c>
      <c r="E4" s="192" t="s">
        <v>406</v>
      </c>
    </row>
    <row r="5" spans="1:5" ht="19.5" customHeight="1">
      <c r="A5" s="195" t="s">
        <v>337</v>
      </c>
      <c r="B5" s="196"/>
      <c r="C5" s="193"/>
      <c r="D5" s="201" t="s">
        <v>249</v>
      </c>
      <c r="E5" s="202">
        <v>24437917</v>
      </c>
    </row>
    <row r="6" spans="1:5" ht="19.5" customHeight="1">
      <c r="A6" s="199" t="s">
        <v>338</v>
      </c>
      <c r="B6" s="200"/>
      <c r="C6" s="193"/>
      <c r="D6" s="201" t="s">
        <v>138</v>
      </c>
      <c r="E6" s="202">
        <v>5463864</v>
      </c>
    </row>
    <row r="7" spans="1:5" ht="19.5" customHeight="1">
      <c r="A7" s="199" t="s">
        <v>339</v>
      </c>
      <c r="B7" s="200">
        <v>86</v>
      </c>
      <c r="C7" s="193"/>
      <c r="D7" s="201" t="s">
        <v>139</v>
      </c>
      <c r="E7" s="202">
        <v>4974246</v>
      </c>
    </row>
    <row r="8" spans="1:5" ht="19.5" customHeight="1">
      <c r="A8" s="199" t="s">
        <v>359</v>
      </c>
      <c r="B8" s="200">
        <v>34856344</v>
      </c>
      <c r="C8" s="193"/>
      <c r="D8" s="201"/>
      <c r="E8" s="202"/>
    </row>
    <row r="9" spans="1:5" ht="19.5" customHeight="1">
      <c r="A9" s="199" t="s">
        <v>340</v>
      </c>
      <c r="B9" s="200">
        <v>575833</v>
      </c>
      <c r="C9" s="193"/>
      <c r="D9" s="201"/>
      <c r="E9" s="202"/>
    </row>
    <row r="10" spans="1:5" ht="19.5" customHeight="1">
      <c r="A10" s="199" t="s">
        <v>341</v>
      </c>
      <c r="B10" s="200">
        <v>2758300</v>
      </c>
      <c r="C10" s="193"/>
      <c r="D10" s="201"/>
      <c r="E10" s="202"/>
    </row>
    <row r="11" spans="1:5" ht="19.5" customHeight="1" thickBot="1">
      <c r="A11" s="203" t="s">
        <v>256</v>
      </c>
      <c r="B11" s="204">
        <f>SUM(B5:B10)</f>
        <v>38190563</v>
      </c>
      <c r="C11" s="193"/>
      <c r="D11" s="203" t="s">
        <v>257</v>
      </c>
      <c r="E11" s="205">
        <f>SUM(E5:E10)</f>
        <v>34876027</v>
      </c>
    </row>
    <row r="12" ht="19.5" customHeight="1">
      <c r="C12" s="193"/>
    </row>
    <row r="13" ht="19.5" customHeight="1">
      <c r="C13" s="193"/>
    </row>
    <row r="14" spans="1:5" ht="19.5" customHeight="1" thickBot="1">
      <c r="A14" s="206"/>
      <c r="B14" s="207"/>
      <c r="C14" s="193"/>
      <c r="D14" s="206"/>
      <c r="E14" s="207"/>
    </row>
    <row r="15" spans="1:5" ht="19.5" customHeight="1" thickBot="1">
      <c r="A15" s="121" t="s">
        <v>258</v>
      </c>
      <c r="B15" s="192" t="s">
        <v>406</v>
      </c>
      <c r="C15" s="193"/>
      <c r="D15" s="194" t="s">
        <v>259</v>
      </c>
      <c r="E15" s="192" t="s">
        <v>406</v>
      </c>
    </row>
    <row r="16" spans="1:5" ht="19.5" customHeight="1">
      <c r="A16" s="201" t="s">
        <v>342</v>
      </c>
      <c r="B16" s="202"/>
      <c r="C16" s="193"/>
      <c r="D16" s="201" t="s">
        <v>402</v>
      </c>
      <c r="E16" s="202"/>
    </row>
    <row r="17" spans="1:5" ht="19.5" customHeight="1">
      <c r="A17" s="201" t="s">
        <v>261</v>
      </c>
      <c r="B17" s="202"/>
      <c r="C17" s="193"/>
      <c r="D17" s="201" t="s">
        <v>125</v>
      </c>
      <c r="E17" s="202">
        <v>0</v>
      </c>
    </row>
    <row r="18" spans="1:5" ht="19.5" customHeight="1" thickBot="1">
      <c r="A18" s="203" t="s">
        <v>262</v>
      </c>
      <c r="B18" s="204">
        <f>SUM(B16:B17)</f>
        <v>0</v>
      </c>
      <c r="C18" s="193"/>
      <c r="D18" s="203" t="s">
        <v>263</v>
      </c>
      <c r="E18" s="204">
        <f>SUM(E16:E17)</f>
        <v>0</v>
      </c>
    </row>
    <row r="19" spans="1:5" ht="16.5" customHeight="1">
      <c r="A19" s="208"/>
      <c r="B19" s="209"/>
      <c r="C19" s="87"/>
      <c r="D19" s="208"/>
      <c r="E19" s="209"/>
    </row>
    <row r="20" spans="1:5" ht="16.5" customHeight="1">
      <c r="A20" s="87" t="s">
        <v>264</v>
      </c>
      <c r="B20" s="210">
        <f>SUM(B11,B18)</f>
        <v>38190563</v>
      </c>
      <c r="C20" s="87"/>
      <c r="D20" s="87" t="s">
        <v>265</v>
      </c>
      <c r="E20" s="210">
        <f>SUM(E11,E18)</f>
        <v>34876027</v>
      </c>
    </row>
    <row r="21" spans="1:5" ht="16.5" customHeight="1">
      <c r="A21" s="89"/>
      <c r="B21" s="211"/>
      <c r="C21" s="87"/>
      <c r="D21" s="86"/>
      <c r="E21" s="212"/>
    </row>
    <row r="22" spans="1:5" ht="16.5" customHeight="1">
      <c r="A22" s="86"/>
      <c r="B22" s="212"/>
      <c r="C22" s="87"/>
      <c r="D22" s="86"/>
      <c r="E22" s="212"/>
    </row>
    <row r="23" spans="1:5" ht="16.5" customHeight="1">
      <c r="A23" s="489"/>
      <c r="B23" s="490"/>
      <c r="C23" s="490"/>
      <c r="D23" s="490"/>
      <c r="E23" s="490"/>
    </row>
    <row r="24" spans="1:5" ht="16.5" customHeight="1">
      <c r="A24" s="490"/>
      <c r="B24" s="490"/>
      <c r="C24" s="490"/>
      <c r="D24" s="490"/>
      <c r="E24" s="490"/>
    </row>
    <row r="25" spans="1:5" ht="16.5" customHeight="1">
      <c r="A25" s="490"/>
      <c r="B25" s="490"/>
      <c r="C25" s="490"/>
      <c r="D25" s="490"/>
      <c r="E25" s="490"/>
    </row>
    <row r="26" ht="16.5" customHeight="1"/>
    <row r="27" ht="16.5" customHeight="1"/>
    <row r="28" ht="16.5" customHeight="1"/>
    <row r="29" ht="16.5" customHeight="1"/>
  </sheetData>
  <sheetProtection/>
  <mergeCells count="3">
    <mergeCell ref="A3:B3"/>
    <mergeCell ref="D3:E3"/>
    <mergeCell ref="A23:E25"/>
  </mergeCells>
  <printOptions/>
  <pageMargins left="0.7" right="0.7" top="0.75" bottom="0.75" header="0.3" footer="0.3"/>
  <pageSetup horizontalDpi="600" verticalDpi="600" orientation="landscape" paperSize="9" r:id="rId1"/>
  <headerFooter>
    <oddHeader>&amp;C6.sz.melléklet
3/2018 (V.30.) önkormányzati rendelethez
Göllei Közös Önkormányzati Hivatal 2017. évi költségvetése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3:E27"/>
  <sheetViews>
    <sheetView tabSelected="1" view="pageLayout" workbookViewId="0" topLeftCell="A1">
      <selection activeCell="B10" sqref="B10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3" spans="1:5" ht="19.5" customHeight="1" thickBot="1">
      <c r="A3" s="488" t="s">
        <v>243</v>
      </c>
      <c r="B3" s="488"/>
      <c r="C3" s="96"/>
      <c r="D3" s="488" t="s">
        <v>244</v>
      </c>
      <c r="E3" s="488"/>
    </row>
    <row r="4" spans="1:5" ht="19.5" customHeight="1" thickBot="1">
      <c r="A4" s="121" t="s">
        <v>245</v>
      </c>
      <c r="B4" s="192" t="s">
        <v>406</v>
      </c>
      <c r="C4" s="193"/>
      <c r="D4" s="194" t="s">
        <v>105</v>
      </c>
      <c r="E4" s="192" t="s">
        <v>406</v>
      </c>
    </row>
    <row r="5" spans="1:5" ht="19.5" customHeight="1">
      <c r="A5" s="290" t="s">
        <v>343</v>
      </c>
      <c r="B5" s="291">
        <v>11659966</v>
      </c>
      <c r="C5" s="193"/>
      <c r="D5" s="294" t="s">
        <v>249</v>
      </c>
      <c r="E5" s="295">
        <v>17508520</v>
      </c>
    </row>
    <row r="6" spans="1:5" ht="19.5" customHeight="1">
      <c r="A6" s="297" t="s">
        <v>360</v>
      </c>
      <c r="B6" s="291">
        <v>12144700</v>
      </c>
      <c r="C6" s="193"/>
      <c r="D6" s="294" t="s">
        <v>138</v>
      </c>
      <c r="E6" s="295">
        <v>5554761</v>
      </c>
    </row>
    <row r="7" spans="1:5" ht="19.5" customHeight="1">
      <c r="A7" s="297" t="s">
        <v>361</v>
      </c>
      <c r="B7" s="291">
        <v>1388900</v>
      </c>
      <c r="C7" s="193"/>
      <c r="D7" s="294" t="s">
        <v>139</v>
      </c>
      <c r="E7" s="295">
        <v>11445669</v>
      </c>
    </row>
    <row r="8" spans="1:5" ht="19.5" customHeight="1">
      <c r="A8" s="297" t="s">
        <v>368</v>
      </c>
      <c r="B8" s="291">
        <v>5823856</v>
      </c>
      <c r="C8" s="193"/>
      <c r="D8" s="294"/>
      <c r="E8" s="295"/>
    </row>
    <row r="9" spans="1:5" ht="19.5" customHeight="1">
      <c r="A9" s="297" t="s">
        <v>370</v>
      </c>
      <c r="B9" s="291">
        <v>2154220</v>
      </c>
      <c r="C9" s="193"/>
      <c r="D9" s="294"/>
      <c r="E9" s="295"/>
    </row>
    <row r="10" spans="1:5" ht="19.5" customHeight="1">
      <c r="A10" s="290" t="s">
        <v>341</v>
      </c>
      <c r="B10" s="291">
        <v>5269705</v>
      </c>
      <c r="C10" s="193"/>
      <c r="D10" s="294"/>
      <c r="E10" s="295"/>
    </row>
    <row r="11" spans="1:5" ht="19.5" customHeight="1">
      <c r="A11" s="299" t="s">
        <v>386</v>
      </c>
      <c r="B11" s="304"/>
      <c r="C11" s="193"/>
      <c r="D11" s="305"/>
      <c r="E11" s="306"/>
    </row>
    <row r="12" spans="1:5" ht="19.5" customHeight="1" thickBot="1">
      <c r="A12" s="292" t="s">
        <v>256</v>
      </c>
      <c r="B12" s="293">
        <f>SUM(B5:B11)</f>
        <v>38441347</v>
      </c>
      <c r="C12" s="193"/>
      <c r="D12" s="292" t="s">
        <v>257</v>
      </c>
      <c r="E12" s="296">
        <f>SUM(E5:E11)</f>
        <v>34508950</v>
      </c>
    </row>
    <row r="13" ht="19.5" customHeight="1">
      <c r="C13" s="193"/>
    </row>
    <row r="14" ht="19.5" customHeight="1">
      <c r="C14" s="193"/>
    </row>
    <row r="15" ht="19.5" customHeight="1">
      <c r="C15" s="193"/>
    </row>
    <row r="16" spans="1:5" ht="19.5" customHeight="1" thickBot="1">
      <c r="A16" s="206"/>
      <c r="B16" s="207"/>
      <c r="C16" s="193"/>
      <c r="D16" s="206"/>
      <c r="E16" s="207"/>
    </row>
    <row r="17" spans="1:5" ht="19.5" customHeight="1" thickBot="1">
      <c r="A17" s="121" t="s">
        <v>258</v>
      </c>
      <c r="B17" s="192" t="s">
        <v>406</v>
      </c>
      <c r="C17" s="193"/>
      <c r="D17" s="194" t="s">
        <v>259</v>
      </c>
      <c r="E17" s="192" t="s">
        <v>406</v>
      </c>
    </row>
    <row r="18" spans="1:5" ht="19.5" customHeight="1">
      <c r="A18" s="294" t="s">
        <v>342</v>
      </c>
      <c r="B18" s="295"/>
      <c r="C18" s="193"/>
      <c r="D18" s="294" t="s">
        <v>260</v>
      </c>
      <c r="E18" s="295">
        <v>0</v>
      </c>
    </row>
    <row r="19" spans="1:5" ht="19.5" customHeight="1">
      <c r="A19" s="294" t="s">
        <v>261</v>
      </c>
      <c r="B19" s="295"/>
      <c r="C19" s="193"/>
      <c r="D19" s="294" t="s">
        <v>125</v>
      </c>
      <c r="E19" s="295">
        <v>0</v>
      </c>
    </row>
    <row r="20" spans="1:5" ht="19.5" customHeight="1" thickBot="1">
      <c r="A20" s="292" t="s">
        <v>262</v>
      </c>
      <c r="B20" s="293">
        <f>SUM(B18:B19)</f>
        <v>0</v>
      </c>
      <c r="C20" s="193"/>
      <c r="D20" s="292" t="s">
        <v>263</v>
      </c>
      <c r="E20" s="293">
        <f>SUM(E18:E19)</f>
        <v>0</v>
      </c>
    </row>
    <row r="21" spans="1:5" ht="16.5" customHeight="1">
      <c r="A21" s="208"/>
      <c r="B21" s="209"/>
      <c r="C21" s="87"/>
      <c r="D21" s="208"/>
      <c r="E21" s="209"/>
    </row>
    <row r="22" spans="1:5" ht="16.5" customHeight="1">
      <c r="A22" s="87" t="s">
        <v>264</v>
      </c>
      <c r="B22" s="210">
        <f>SUM(B12,B20)</f>
        <v>38441347</v>
      </c>
      <c r="C22" s="87"/>
      <c r="D22" s="87" t="s">
        <v>265</v>
      </c>
      <c r="E22" s="210">
        <f>SUM(E12,E20)</f>
        <v>34508950</v>
      </c>
    </row>
    <row r="23" spans="1:5" ht="16.5" customHeight="1">
      <c r="A23" s="89"/>
      <c r="B23" s="211"/>
      <c r="C23" s="87"/>
      <c r="D23" s="86"/>
      <c r="E23" s="212"/>
    </row>
    <row r="24" spans="1:5" ht="16.5" customHeight="1">
      <c r="A24" s="86"/>
      <c r="B24" s="212"/>
      <c r="C24" s="87"/>
      <c r="D24" s="86"/>
      <c r="E24" s="212"/>
    </row>
    <row r="25" spans="1:5" ht="16.5" customHeight="1">
      <c r="A25" s="489"/>
      <c r="B25" s="490"/>
      <c r="C25" s="490"/>
      <c r="D25" s="490"/>
      <c r="E25" s="490"/>
    </row>
    <row r="26" spans="1:5" ht="16.5" customHeight="1">
      <c r="A26" s="490"/>
      <c r="B26" s="490"/>
      <c r="C26" s="490"/>
      <c r="D26" s="490"/>
      <c r="E26" s="490"/>
    </row>
    <row r="27" spans="1:5" ht="16.5" customHeight="1">
      <c r="A27" s="490"/>
      <c r="B27" s="490"/>
      <c r="C27" s="490"/>
      <c r="D27" s="490"/>
      <c r="E27" s="490"/>
    </row>
    <row r="28" ht="16.5" customHeight="1"/>
    <row r="29" ht="16.5" customHeight="1"/>
    <row r="30" ht="16.5" customHeight="1"/>
    <row r="31" ht="16.5" customHeight="1"/>
  </sheetData>
  <sheetProtection/>
  <mergeCells count="3">
    <mergeCell ref="A3:B3"/>
    <mergeCell ref="D3:E3"/>
    <mergeCell ref="A25:E27"/>
  </mergeCells>
  <printOptions/>
  <pageMargins left="0.7" right="0.7" top="0.75" bottom="0.75" header="0.3" footer="0.3"/>
  <pageSetup horizontalDpi="600" verticalDpi="600" orientation="landscape" paperSize="9" r:id="rId1"/>
  <headerFooter alignWithMargins="0">
    <oddHeader>&amp;C7. sz. melléklet
a 3/2018.(V.30.) önkormányzati rendelethez
Göllei Napköziotthonos Óvoda 2017 évi költségvetése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G26"/>
  <sheetViews>
    <sheetView view="pageLayout" workbookViewId="0" topLeftCell="A1">
      <selection activeCell="A16" sqref="A16"/>
    </sheetView>
  </sheetViews>
  <sheetFormatPr defaultColWidth="9.00390625" defaultRowHeight="12.75"/>
  <cols>
    <col min="1" max="1" width="21.875" style="166" customWidth="1"/>
    <col min="2" max="2" width="11.75390625" style="166" customWidth="1"/>
    <col min="3" max="16384" width="9.125" style="166" customWidth="1"/>
  </cols>
  <sheetData>
    <row r="3" ht="12.75">
      <c r="A3" s="173" t="s">
        <v>267</v>
      </c>
    </row>
    <row r="4" ht="13.5" thickBot="1">
      <c r="B4" s="166" t="s">
        <v>407</v>
      </c>
    </row>
    <row r="5" spans="1:2" ht="13.5" thickBot="1">
      <c r="A5" s="168" t="s">
        <v>268</v>
      </c>
      <c r="B5" s="213" t="s">
        <v>269</v>
      </c>
    </row>
    <row r="6" spans="1:2" ht="12.75">
      <c r="A6" s="298"/>
      <c r="B6" s="214"/>
    </row>
    <row r="7" spans="1:2" ht="12.75">
      <c r="A7" s="215"/>
      <c r="B7" s="216"/>
    </row>
    <row r="8" spans="1:2" ht="12.75">
      <c r="A8" s="215"/>
      <c r="B8" s="216"/>
    </row>
    <row r="9" spans="1:2" ht="13.5" thickBot="1">
      <c r="A9" s="257" t="s">
        <v>227</v>
      </c>
      <c r="B9" s="258"/>
    </row>
    <row r="13" spans="1:7" ht="12.75">
      <c r="A13" s="494" t="s">
        <v>428</v>
      </c>
      <c r="B13" s="495"/>
      <c r="C13" s="495"/>
      <c r="D13" s="495"/>
      <c r="E13" s="495"/>
      <c r="F13" s="495"/>
      <c r="G13" s="495"/>
    </row>
    <row r="14" spans="1:7" ht="12.75">
      <c r="A14" s="495"/>
      <c r="B14" s="495"/>
      <c r="C14" s="495"/>
      <c r="D14" s="495"/>
      <c r="E14" s="495"/>
      <c r="F14" s="495"/>
      <c r="G14" s="495"/>
    </row>
    <row r="15" spans="1:7" ht="35.25" customHeight="1">
      <c r="A15" s="495"/>
      <c r="B15" s="495"/>
      <c r="C15" s="495"/>
      <c r="D15" s="495"/>
      <c r="E15" s="495"/>
      <c r="F15" s="495"/>
      <c r="G15" s="495"/>
    </row>
    <row r="16" ht="13.5" thickBot="1"/>
    <row r="17" spans="1:6" ht="15">
      <c r="A17" s="491" t="s">
        <v>299</v>
      </c>
      <c r="B17" s="492"/>
      <c r="C17" s="492"/>
      <c r="D17" s="492"/>
      <c r="E17" s="492"/>
      <c r="F17" s="493"/>
    </row>
    <row r="18" spans="1:6" ht="12.75">
      <c r="A18" s="228"/>
      <c r="B18" s="229"/>
      <c r="C18" s="229"/>
      <c r="D18" s="229"/>
      <c r="E18" s="229"/>
      <c r="F18" s="230"/>
    </row>
    <row r="19" spans="1:6" ht="12.75">
      <c r="A19" s="231" t="s">
        <v>300</v>
      </c>
      <c r="B19" s="232">
        <v>2017</v>
      </c>
      <c r="C19" s="232">
        <v>2018</v>
      </c>
      <c r="D19" s="232">
        <v>2019</v>
      </c>
      <c r="E19" s="232">
        <v>2020</v>
      </c>
      <c r="F19" s="232">
        <v>2021</v>
      </c>
    </row>
    <row r="20" spans="1:6" ht="12.75">
      <c r="A20" s="228"/>
      <c r="B20" s="229"/>
      <c r="C20" s="229"/>
      <c r="D20" s="229"/>
      <c r="E20" s="229"/>
      <c r="F20" s="230"/>
    </row>
    <row r="21" spans="1:6" ht="12.75">
      <c r="A21" s="228" t="s">
        <v>301</v>
      </c>
      <c r="B21" s="229">
        <v>0</v>
      </c>
      <c r="C21" s="229">
        <v>0</v>
      </c>
      <c r="D21" s="229">
        <v>0</v>
      </c>
      <c r="E21" s="229">
        <v>0</v>
      </c>
      <c r="F21" s="230">
        <v>0</v>
      </c>
    </row>
    <row r="22" spans="1:6" ht="38.25">
      <c r="A22" s="233" t="s">
        <v>302</v>
      </c>
      <c r="B22" s="229">
        <v>0</v>
      </c>
      <c r="C22" s="229">
        <v>0</v>
      </c>
      <c r="D22" s="229">
        <v>0</v>
      </c>
      <c r="E22" s="229">
        <v>0</v>
      </c>
      <c r="F22" s="230">
        <v>0</v>
      </c>
    </row>
    <row r="23" spans="1:6" ht="38.25">
      <c r="A23" s="233" t="s">
        <v>303</v>
      </c>
      <c r="B23" s="229">
        <v>0</v>
      </c>
      <c r="C23" s="229">
        <v>0</v>
      </c>
      <c r="D23" s="229">
        <v>0</v>
      </c>
      <c r="E23" s="229">
        <v>0</v>
      </c>
      <c r="F23" s="230">
        <v>0</v>
      </c>
    </row>
    <row r="24" spans="1:6" ht="12.75">
      <c r="A24" s="228" t="s">
        <v>304</v>
      </c>
      <c r="B24" s="229">
        <v>0</v>
      </c>
      <c r="C24" s="229">
        <v>0</v>
      </c>
      <c r="D24" s="229">
        <v>0</v>
      </c>
      <c r="E24" s="229">
        <v>0</v>
      </c>
      <c r="F24" s="230">
        <v>0</v>
      </c>
    </row>
    <row r="25" spans="1:6" ht="12.75">
      <c r="A25" s="228" t="s">
        <v>305</v>
      </c>
      <c r="B25" s="229">
        <v>0</v>
      </c>
      <c r="C25" s="229">
        <v>0</v>
      </c>
      <c r="D25" s="229">
        <v>0</v>
      </c>
      <c r="E25" s="229">
        <v>0</v>
      </c>
      <c r="F25" s="230">
        <v>0</v>
      </c>
    </row>
    <row r="26" spans="1:6" ht="13.5" thickBot="1">
      <c r="A26" s="234" t="s">
        <v>306</v>
      </c>
      <c r="B26" s="235">
        <v>0</v>
      </c>
      <c r="C26" s="235">
        <v>0</v>
      </c>
      <c r="D26" s="235">
        <v>0</v>
      </c>
      <c r="E26" s="235">
        <v>0</v>
      </c>
      <c r="F26" s="236">
        <v>0</v>
      </c>
    </row>
  </sheetData>
  <sheetProtection/>
  <mergeCells count="2">
    <mergeCell ref="A17:F17"/>
    <mergeCell ref="A13:G1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&amp;C17. sz. melléklet
a 1/2017. (II.16) önkormányzati rendelethez
Gölle Községi Önkormányzat 2017. évi céltartalék felosztása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2:P34"/>
  <sheetViews>
    <sheetView view="pageLayout" zoomScale="90" zoomScalePageLayoutView="90" workbookViewId="0" topLeftCell="A1">
      <selection activeCell="I13" sqref="I13"/>
    </sheetView>
  </sheetViews>
  <sheetFormatPr defaultColWidth="9.00390625" defaultRowHeight="12.75"/>
  <cols>
    <col min="1" max="1" width="33.25390625" style="217" customWidth="1"/>
    <col min="2" max="13" width="7.75390625" style="217" customWidth="1"/>
    <col min="14" max="14" width="10.75390625" style="227" customWidth="1"/>
    <col min="15" max="15" width="0" style="217" hidden="1" customWidth="1"/>
    <col min="16" max="16384" width="9.125" style="217" customWidth="1"/>
  </cols>
  <sheetData>
    <row r="2" spans="1:14" ht="12.75">
      <c r="A2" s="240" t="s">
        <v>270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 t="s">
        <v>406</v>
      </c>
    </row>
    <row r="3" spans="1:14" ht="12.75">
      <c r="A3" s="218" t="s">
        <v>271</v>
      </c>
      <c r="B3" s="219" t="s">
        <v>272</v>
      </c>
      <c r="C3" s="219" t="s">
        <v>273</v>
      </c>
      <c r="D3" s="219" t="s">
        <v>274</v>
      </c>
      <c r="E3" s="219" t="s">
        <v>275</v>
      </c>
      <c r="F3" s="219" t="s">
        <v>276</v>
      </c>
      <c r="G3" s="219" t="s">
        <v>277</v>
      </c>
      <c r="H3" s="219" t="s">
        <v>278</v>
      </c>
      <c r="I3" s="219" t="s">
        <v>279</v>
      </c>
      <c r="J3" s="219" t="s">
        <v>280</v>
      </c>
      <c r="K3" s="219" t="s">
        <v>281</v>
      </c>
      <c r="L3" s="219" t="s">
        <v>282</v>
      </c>
      <c r="M3" s="219" t="s">
        <v>283</v>
      </c>
      <c r="N3" s="218" t="s">
        <v>284</v>
      </c>
    </row>
    <row r="4" spans="1:14" ht="12.75">
      <c r="A4" s="502" t="s">
        <v>285</v>
      </c>
      <c r="B4" s="502"/>
      <c r="C4" s="502"/>
      <c r="D4" s="502"/>
      <c r="E4" s="502"/>
      <c r="F4" s="502"/>
      <c r="G4" s="502"/>
      <c r="H4" s="502"/>
      <c r="I4" s="502"/>
      <c r="J4" s="502"/>
      <c r="K4" s="502"/>
      <c r="L4" s="502"/>
      <c r="M4" s="502"/>
      <c r="N4" s="502"/>
    </row>
    <row r="5" spans="1:14" ht="12.75">
      <c r="A5" s="220" t="s">
        <v>286</v>
      </c>
      <c r="B5" s="220">
        <v>0</v>
      </c>
      <c r="C5" s="220">
        <v>0</v>
      </c>
      <c r="D5" s="220">
        <v>0</v>
      </c>
      <c r="E5" s="220"/>
      <c r="F5" s="220">
        <v>0</v>
      </c>
      <c r="G5" s="314">
        <v>74971257</v>
      </c>
      <c r="H5" s="220"/>
      <c r="I5" s="220"/>
      <c r="J5" s="220"/>
      <c r="K5" s="220">
        <v>0</v>
      </c>
      <c r="L5" s="220">
        <v>0</v>
      </c>
      <c r="M5" s="220">
        <v>0</v>
      </c>
      <c r="N5" s="288">
        <f>SUM(G5:J5)</f>
        <v>74971257</v>
      </c>
    </row>
    <row r="6" spans="1:14" ht="12.75">
      <c r="A6" s="220" t="s">
        <v>287</v>
      </c>
      <c r="B6" s="220"/>
      <c r="C6" s="220"/>
      <c r="D6" s="220"/>
      <c r="E6" s="220"/>
      <c r="F6" s="220"/>
      <c r="G6" s="220"/>
      <c r="H6" s="220"/>
      <c r="I6" s="220"/>
      <c r="J6" s="220"/>
      <c r="K6" s="314">
        <v>3700000</v>
      </c>
      <c r="L6" s="314">
        <v>3956610</v>
      </c>
      <c r="M6" s="314">
        <v>8223</v>
      </c>
      <c r="N6" s="288">
        <f>SUM(B6:M6)</f>
        <v>7664833</v>
      </c>
    </row>
    <row r="7" spans="1:14" ht="12.75">
      <c r="A7" s="289" t="s">
        <v>375</v>
      </c>
      <c r="B7" s="314">
        <v>1500000</v>
      </c>
      <c r="C7" s="314">
        <v>1500000</v>
      </c>
      <c r="D7" s="314">
        <v>1500000</v>
      </c>
      <c r="E7" s="314">
        <v>2800000</v>
      </c>
      <c r="F7" s="314">
        <v>1900000</v>
      </c>
      <c r="G7" s="314">
        <v>2600000</v>
      </c>
      <c r="H7" s="314">
        <v>2700000</v>
      </c>
      <c r="I7" s="314">
        <v>1500000</v>
      </c>
      <c r="J7" s="314">
        <v>1700000</v>
      </c>
      <c r="K7" s="314">
        <v>2800000</v>
      </c>
      <c r="L7" s="314">
        <v>2318000</v>
      </c>
      <c r="M7" s="314">
        <v>10524400</v>
      </c>
      <c r="N7" s="288">
        <f>SUM(B7+C7+D7+E7+F7+G7+H7+I7+J7+K7+L7+M7)</f>
        <v>33342400</v>
      </c>
    </row>
    <row r="8" spans="1:14" ht="12.75">
      <c r="A8" s="220" t="s">
        <v>288</v>
      </c>
      <c r="B8" s="314">
        <v>1500000</v>
      </c>
      <c r="C8" s="314">
        <v>1500000</v>
      </c>
      <c r="D8" s="314">
        <v>1500000</v>
      </c>
      <c r="E8" s="314">
        <v>5000000</v>
      </c>
      <c r="F8" s="314">
        <v>1500000</v>
      </c>
      <c r="G8" s="314">
        <v>3989505</v>
      </c>
      <c r="H8" s="314">
        <v>1500000</v>
      </c>
      <c r="I8" s="314">
        <v>2500000</v>
      </c>
      <c r="J8" s="314">
        <v>2500000</v>
      </c>
      <c r="K8" s="314">
        <v>2500000</v>
      </c>
      <c r="L8" s="314">
        <v>2500000</v>
      </c>
      <c r="M8" s="314">
        <v>5000000</v>
      </c>
      <c r="N8" s="288">
        <f>SUM(B8:M8)</f>
        <v>31489505</v>
      </c>
    </row>
    <row r="9" spans="1:14" ht="12.75">
      <c r="A9" s="289" t="s">
        <v>393</v>
      </c>
      <c r="B9" s="314">
        <v>8000000</v>
      </c>
      <c r="C9" s="314">
        <v>5000000</v>
      </c>
      <c r="D9" s="314">
        <v>5000000</v>
      </c>
      <c r="E9" s="314">
        <v>750000</v>
      </c>
      <c r="F9" s="314">
        <v>3298950</v>
      </c>
      <c r="G9" s="314">
        <v>800000</v>
      </c>
      <c r="H9" s="314">
        <v>500000</v>
      </c>
      <c r="I9" s="314">
        <v>10000000</v>
      </c>
      <c r="J9" s="314">
        <v>10000000</v>
      </c>
      <c r="K9" s="314">
        <v>5000000</v>
      </c>
      <c r="L9" s="314">
        <v>600000</v>
      </c>
      <c r="M9" s="314">
        <v>543833</v>
      </c>
      <c r="N9" s="288">
        <f>SUM(B9:M9)</f>
        <v>49492783</v>
      </c>
    </row>
    <row r="10" spans="1:14" ht="12.75">
      <c r="A10" s="289" t="s">
        <v>348</v>
      </c>
      <c r="B10" s="220"/>
      <c r="C10" s="220">
        <v>25200</v>
      </c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88">
        <f>SUM(C10)</f>
        <v>25200</v>
      </c>
    </row>
    <row r="11" spans="1:14" ht="12.75">
      <c r="A11" s="220" t="s">
        <v>289</v>
      </c>
      <c r="B11" s="220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20"/>
      <c r="J11" s="220">
        <v>0</v>
      </c>
      <c r="K11" s="220">
        <v>0</v>
      </c>
      <c r="L11" s="220"/>
      <c r="M11" s="220">
        <v>0</v>
      </c>
      <c r="N11" s="288"/>
    </row>
    <row r="12" spans="1:14" ht="12.75">
      <c r="A12" s="220" t="s">
        <v>336</v>
      </c>
      <c r="B12" s="220">
        <v>0</v>
      </c>
      <c r="C12" s="220">
        <v>0</v>
      </c>
      <c r="D12" s="220">
        <v>0</v>
      </c>
      <c r="E12" s="220">
        <v>0</v>
      </c>
      <c r="F12" s="220">
        <v>0</v>
      </c>
      <c r="G12" s="220">
        <v>0</v>
      </c>
      <c r="H12" s="220">
        <v>0</v>
      </c>
      <c r="I12" s="220">
        <v>0</v>
      </c>
      <c r="J12" s="220">
        <v>0</v>
      </c>
      <c r="K12" s="220"/>
      <c r="L12" s="220"/>
      <c r="M12" s="220">
        <v>0</v>
      </c>
      <c r="N12" s="288">
        <f>SUM(B12:M12)</f>
        <v>0</v>
      </c>
    </row>
    <row r="13" spans="1:14" ht="12.75">
      <c r="A13" s="220" t="s">
        <v>392</v>
      </c>
      <c r="B13" s="220"/>
      <c r="C13" s="220"/>
      <c r="D13" s="220"/>
      <c r="E13" s="220"/>
      <c r="F13" s="220"/>
      <c r="G13" s="220"/>
      <c r="H13" s="220"/>
      <c r="I13" s="314">
        <v>10000000</v>
      </c>
      <c r="J13" s="220"/>
      <c r="K13" s="220"/>
      <c r="L13" s="220"/>
      <c r="M13" s="220"/>
      <c r="N13" s="288">
        <f>SUM(I13:M13)</f>
        <v>10000000</v>
      </c>
    </row>
    <row r="14" spans="1:16" s="222" customFormat="1" ht="12.75">
      <c r="A14" s="221" t="s">
        <v>290</v>
      </c>
      <c r="B14" s="315">
        <f aca="true" t="shared" si="0" ref="B14:M14">SUM(B5:B12)</f>
        <v>11000000</v>
      </c>
      <c r="C14" s="315">
        <f t="shared" si="0"/>
        <v>8025200</v>
      </c>
      <c r="D14" s="315">
        <f t="shared" si="0"/>
        <v>8000000</v>
      </c>
      <c r="E14" s="315">
        <f t="shared" si="0"/>
        <v>8550000</v>
      </c>
      <c r="F14" s="315">
        <f t="shared" si="0"/>
        <v>6698950</v>
      </c>
      <c r="G14" s="315">
        <f t="shared" si="0"/>
        <v>82360762</v>
      </c>
      <c r="H14" s="315">
        <f t="shared" si="0"/>
        <v>4700000</v>
      </c>
      <c r="I14" s="315">
        <f>SUM(I5:I13)</f>
        <v>24000000</v>
      </c>
      <c r="J14" s="315">
        <f t="shared" si="0"/>
        <v>14200000</v>
      </c>
      <c r="K14" s="315">
        <f t="shared" si="0"/>
        <v>14000000</v>
      </c>
      <c r="L14" s="315"/>
      <c r="M14" s="315">
        <f t="shared" si="0"/>
        <v>16076456</v>
      </c>
      <c r="N14" s="315">
        <f>SUM(N5:N13)</f>
        <v>206985978</v>
      </c>
      <c r="P14" s="217"/>
    </row>
    <row r="15" spans="1:14" ht="12.75">
      <c r="A15" s="503" t="s">
        <v>291</v>
      </c>
      <c r="B15" s="504"/>
      <c r="C15" s="504"/>
      <c r="D15" s="504"/>
      <c r="E15" s="504"/>
      <c r="F15" s="504"/>
      <c r="G15" s="504"/>
      <c r="H15" s="504"/>
      <c r="I15" s="504"/>
      <c r="J15" s="504"/>
      <c r="K15" s="504"/>
      <c r="L15" s="504"/>
      <c r="M15" s="504"/>
      <c r="N15" s="505"/>
    </row>
    <row r="16" spans="1:14" ht="12.75">
      <c r="A16" s="220" t="s">
        <v>292</v>
      </c>
      <c r="B16" s="314">
        <v>5820000</v>
      </c>
      <c r="C16" s="314">
        <v>5820000</v>
      </c>
      <c r="D16" s="314">
        <v>5820000</v>
      </c>
      <c r="E16" s="314">
        <v>5820000</v>
      </c>
      <c r="F16" s="314">
        <v>5820000</v>
      </c>
      <c r="G16" s="314">
        <v>5820000</v>
      </c>
      <c r="H16" s="314">
        <v>5820000</v>
      </c>
      <c r="I16" s="314">
        <v>5820000</v>
      </c>
      <c r="J16" s="314">
        <v>5820000</v>
      </c>
      <c r="K16" s="314">
        <v>5814000</v>
      </c>
      <c r="L16" s="314">
        <v>5820000</v>
      </c>
      <c r="M16" s="314">
        <v>10246124</v>
      </c>
      <c r="N16" s="288">
        <f>SUM(B16:M16)</f>
        <v>74260124</v>
      </c>
    </row>
    <row r="17" spans="1:14" ht="12.75">
      <c r="A17" s="220" t="s">
        <v>293</v>
      </c>
      <c r="B17" s="314">
        <v>580000</v>
      </c>
      <c r="C17" s="314">
        <v>580000</v>
      </c>
      <c r="D17" s="314">
        <v>580000</v>
      </c>
      <c r="E17" s="314">
        <v>580000</v>
      </c>
      <c r="F17" s="314">
        <v>580000</v>
      </c>
      <c r="G17" s="314">
        <v>580000</v>
      </c>
      <c r="H17" s="314">
        <v>580000</v>
      </c>
      <c r="I17" s="314">
        <v>500000</v>
      </c>
      <c r="J17" s="314">
        <v>873546</v>
      </c>
      <c r="K17" s="314">
        <v>186</v>
      </c>
      <c r="L17" s="314"/>
      <c r="M17" s="314"/>
      <c r="N17" s="288">
        <f>SUM(B17:M17)</f>
        <v>5433732</v>
      </c>
    </row>
    <row r="18" spans="1:15" ht="12.75">
      <c r="A18" s="220" t="s">
        <v>294</v>
      </c>
      <c r="B18" s="314">
        <v>5891000</v>
      </c>
      <c r="C18" s="314">
        <v>5891000</v>
      </c>
      <c r="D18" s="314">
        <v>5891000</v>
      </c>
      <c r="E18" s="314">
        <v>5891000</v>
      </c>
      <c r="F18" s="314">
        <v>5891000</v>
      </c>
      <c r="G18" s="314">
        <v>5891000</v>
      </c>
      <c r="H18" s="314">
        <v>5891000</v>
      </c>
      <c r="I18" s="314">
        <v>5891000</v>
      </c>
      <c r="J18" s="314">
        <v>5891000</v>
      </c>
      <c r="K18" s="314">
        <v>5891000</v>
      </c>
      <c r="L18" s="314">
        <v>5891000</v>
      </c>
      <c r="M18" s="314">
        <v>12788984</v>
      </c>
      <c r="N18" s="288">
        <f>SUM(B18+C18+D18+E18+F18+G18+H18+I18+J18+K18+L18+M18+M23)</f>
        <v>77589984</v>
      </c>
      <c r="O18" s="223"/>
    </row>
    <row r="19" spans="1:15" ht="12.75">
      <c r="A19" s="220" t="s">
        <v>295</v>
      </c>
      <c r="B19" s="314"/>
      <c r="C19" s="314">
        <v>0</v>
      </c>
      <c r="D19" s="314">
        <v>0</v>
      </c>
      <c r="E19" s="314">
        <v>0</v>
      </c>
      <c r="F19" s="314">
        <v>0</v>
      </c>
      <c r="G19" s="314">
        <v>0</v>
      </c>
      <c r="H19" s="314">
        <v>0</v>
      </c>
      <c r="I19" s="314">
        <v>0</v>
      </c>
      <c r="J19" s="314">
        <v>0</v>
      </c>
      <c r="K19" s="314">
        <v>0</v>
      </c>
      <c r="L19" s="314">
        <v>0</v>
      </c>
      <c r="M19" s="314">
        <v>0</v>
      </c>
      <c r="N19" s="288">
        <f>SUM(B19:M19)</f>
        <v>0</v>
      </c>
      <c r="O19" s="224"/>
    </row>
    <row r="20" spans="1:15" ht="12.75">
      <c r="A20" s="220" t="s">
        <v>296</v>
      </c>
      <c r="B20" s="314">
        <v>0</v>
      </c>
      <c r="C20" s="314">
        <v>0</v>
      </c>
      <c r="D20" s="314">
        <v>0</v>
      </c>
      <c r="E20" s="314">
        <v>0</v>
      </c>
      <c r="F20" s="314"/>
      <c r="G20" s="314">
        <v>0</v>
      </c>
      <c r="H20" s="314">
        <v>24851069</v>
      </c>
      <c r="I20" s="314">
        <v>24851069</v>
      </c>
      <c r="J20" s="314">
        <v>0</v>
      </c>
      <c r="K20" s="314"/>
      <c r="L20" s="314">
        <v>0</v>
      </c>
      <c r="M20" s="314">
        <v>0</v>
      </c>
      <c r="N20" s="288">
        <f>SUM(H20+I20+J20)</f>
        <v>49702138</v>
      </c>
      <c r="O20" s="224"/>
    </row>
    <row r="21" spans="1:16" s="226" customFormat="1" ht="12.75">
      <c r="A21" s="221" t="s">
        <v>297</v>
      </c>
      <c r="B21" s="315">
        <f aca="true" t="shared" si="1" ref="B21:M21">SUM(B16:B20)</f>
        <v>12291000</v>
      </c>
      <c r="C21" s="315">
        <f t="shared" si="1"/>
        <v>12291000</v>
      </c>
      <c r="D21" s="315">
        <f t="shared" si="1"/>
        <v>12291000</v>
      </c>
      <c r="E21" s="315">
        <f t="shared" si="1"/>
        <v>12291000</v>
      </c>
      <c r="F21" s="315">
        <f t="shared" si="1"/>
        <v>12291000</v>
      </c>
      <c r="G21" s="315">
        <f t="shared" si="1"/>
        <v>12291000</v>
      </c>
      <c r="H21" s="315">
        <f t="shared" si="1"/>
        <v>37142069</v>
      </c>
      <c r="I21" s="315">
        <f t="shared" si="1"/>
        <v>37062069</v>
      </c>
      <c r="J21" s="315">
        <f t="shared" si="1"/>
        <v>12584546</v>
      </c>
      <c r="K21" s="315">
        <f t="shared" si="1"/>
        <v>11705186</v>
      </c>
      <c r="L21" s="315">
        <f t="shared" si="1"/>
        <v>11711000</v>
      </c>
      <c r="M21" s="315">
        <f t="shared" si="1"/>
        <v>23035108</v>
      </c>
      <c r="N21" s="315">
        <f>SUM(B21+C21+D21+E21+F21+G21+H22+H21+I21+J21+K21+L21+M21)</f>
        <v>206985978</v>
      </c>
      <c r="O21" s="225"/>
      <c r="P21" s="217"/>
    </row>
    <row r="23" ht="33.75" customHeight="1"/>
    <row r="24" spans="1:14" ht="12.75">
      <c r="A24" s="499" t="s">
        <v>429</v>
      </c>
      <c r="B24" s="500"/>
      <c r="C24" s="500"/>
      <c r="D24" s="500"/>
      <c r="E24" s="500"/>
      <c r="F24" s="500"/>
      <c r="G24" s="500"/>
      <c r="H24" s="500"/>
      <c r="I24" s="500"/>
      <c r="J24" s="500"/>
      <c r="K24" s="500"/>
      <c r="L24" s="500"/>
      <c r="M24" s="500"/>
      <c r="N24" s="501"/>
    </row>
    <row r="25" spans="1:14" ht="12.75">
      <c r="A25" s="500"/>
      <c r="B25" s="500"/>
      <c r="C25" s="500"/>
      <c r="D25" s="500"/>
      <c r="E25" s="500"/>
      <c r="F25" s="500"/>
      <c r="G25" s="500"/>
      <c r="H25" s="500"/>
      <c r="I25" s="500"/>
      <c r="J25" s="500"/>
      <c r="K25" s="500"/>
      <c r="L25" s="500"/>
      <c r="M25" s="500"/>
      <c r="N25" s="501"/>
    </row>
    <row r="26" spans="1:14" ht="12.75">
      <c r="A26" s="500"/>
      <c r="B26" s="500"/>
      <c r="C26" s="500"/>
      <c r="D26" s="500"/>
      <c r="E26" s="500"/>
      <c r="F26" s="500"/>
      <c r="G26" s="500"/>
      <c r="H26" s="500"/>
      <c r="I26" s="500"/>
      <c r="J26" s="500"/>
      <c r="K26" s="500"/>
      <c r="L26" s="500"/>
      <c r="M26" s="500"/>
      <c r="N26" s="501"/>
    </row>
    <row r="28" spans="1:4" s="166" customFormat="1" ht="13.5" thickBot="1">
      <c r="A28" s="167" t="s">
        <v>307</v>
      </c>
      <c r="B28" s="237"/>
      <c r="D28" s="237"/>
    </row>
    <row r="29" spans="1:11" s="166" customFormat="1" ht="13.5" thickBot="1">
      <c r="A29" s="238" t="s">
        <v>308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72" t="s">
        <v>309</v>
      </c>
    </row>
    <row r="30" spans="1:11" s="166" customFormat="1" ht="12.75">
      <c r="A30" s="506" t="s">
        <v>310</v>
      </c>
      <c r="B30" s="507"/>
      <c r="C30" s="507"/>
      <c r="D30" s="507"/>
      <c r="E30" s="507"/>
      <c r="F30" s="507"/>
      <c r="G30" s="507"/>
      <c r="H30" s="507"/>
      <c r="I30" s="507"/>
      <c r="J30" s="508"/>
      <c r="K30" s="170">
        <v>0</v>
      </c>
    </row>
    <row r="31" spans="1:11" s="166" customFormat="1" ht="12.75">
      <c r="A31" s="509" t="s">
        <v>311</v>
      </c>
      <c r="B31" s="510"/>
      <c r="C31" s="510"/>
      <c r="D31" s="510"/>
      <c r="E31" s="510"/>
      <c r="F31" s="510"/>
      <c r="G31" s="510"/>
      <c r="H31" s="510"/>
      <c r="I31" s="510"/>
      <c r="J31" s="511"/>
      <c r="K31" s="171">
        <v>0</v>
      </c>
    </row>
    <row r="32" spans="1:11" s="166" customFormat="1" ht="12.75">
      <c r="A32" s="509" t="s">
        <v>312</v>
      </c>
      <c r="B32" s="510"/>
      <c r="C32" s="510"/>
      <c r="D32" s="510"/>
      <c r="E32" s="510"/>
      <c r="F32" s="510"/>
      <c r="G32" s="510"/>
      <c r="H32" s="510"/>
      <c r="I32" s="510"/>
      <c r="J32" s="511"/>
      <c r="K32" s="171">
        <v>0</v>
      </c>
    </row>
    <row r="33" spans="1:11" s="166" customFormat="1" ht="12.75">
      <c r="A33" s="509" t="s">
        <v>313</v>
      </c>
      <c r="B33" s="510"/>
      <c r="C33" s="510"/>
      <c r="D33" s="510"/>
      <c r="E33" s="510"/>
      <c r="F33" s="510"/>
      <c r="G33" s="510"/>
      <c r="H33" s="510"/>
      <c r="I33" s="510"/>
      <c r="J33" s="511"/>
      <c r="K33" s="171">
        <v>0</v>
      </c>
    </row>
    <row r="34" spans="1:11" s="166" customFormat="1" ht="13.5" thickBot="1">
      <c r="A34" s="496" t="s">
        <v>314</v>
      </c>
      <c r="B34" s="497"/>
      <c r="C34" s="497"/>
      <c r="D34" s="497"/>
      <c r="E34" s="497"/>
      <c r="F34" s="497"/>
      <c r="G34" s="497"/>
      <c r="H34" s="497"/>
      <c r="I34" s="497"/>
      <c r="J34" s="498"/>
      <c r="K34" s="179">
        <v>0</v>
      </c>
    </row>
  </sheetData>
  <sheetProtection/>
  <mergeCells count="8">
    <mergeCell ref="A34:J34"/>
    <mergeCell ref="A24:N26"/>
    <mergeCell ref="A4:N4"/>
    <mergeCell ref="A15:N15"/>
    <mergeCell ref="A30:J30"/>
    <mergeCell ref="A31:J31"/>
    <mergeCell ref="A32:J32"/>
    <mergeCell ref="A33:J3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&amp;C19. sz. melléklete
a 1/2017. (II.16.) önkormányzati rendelethez
Gölle Önkormányzat 2017. évi várható bevételi és kiadási előirányzatainak teljesüléséről készített előirányzat felhasználási ütemterv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5:J37"/>
  <sheetViews>
    <sheetView view="pageLayout" workbookViewId="0" topLeftCell="A1">
      <selection activeCell="A20" sqref="A20:J23"/>
    </sheetView>
  </sheetViews>
  <sheetFormatPr defaultColWidth="9.00390625" defaultRowHeight="12.75"/>
  <cols>
    <col min="7" max="7" width="11.25390625" style="0" bestFit="1" customWidth="1"/>
    <col min="10" max="10" width="5.875" style="0" customWidth="1"/>
  </cols>
  <sheetData>
    <row r="4" ht="13.5" thickBot="1"/>
    <row r="5" spans="2:8" ht="18" customHeight="1" thickBot="1">
      <c r="B5" s="376" t="s">
        <v>405</v>
      </c>
      <c r="C5" s="377"/>
      <c r="D5" s="377"/>
      <c r="E5" s="377"/>
      <c r="F5" s="377"/>
      <c r="G5" s="72">
        <f>SUM(G6:G7)</f>
        <v>74971257</v>
      </c>
      <c r="H5" s="73" t="s">
        <v>406</v>
      </c>
    </row>
    <row r="6" spans="2:8" ht="15" customHeight="1">
      <c r="B6" s="373" t="s">
        <v>162</v>
      </c>
      <c r="C6" s="378" t="s">
        <v>163</v>
      </c>
      <c r="D6" s="378"/>
      <c r="E6" s="378"/>
      <c r="F6" s="378"/>
      <c r="G6" s="74">
        <v>42190075</v>
      </c>
      <c r="H6" s="75" t="s">
        <v>407</v>
      </c>
    </row>
    <row r="7" spans="2:8" ht="16.5" customHeight="1" thickBot="1">
      <c r="B7" s="370"/>
      <c r="C7" s="372" t="s">
        <v>164</v>
      </c>
      <c r="D7" s="372"/>
      <c r="E7" s="372"/>
      <c r="F7" s="372"/>
      <c r="G7" s="76">
        <v>32781182</v>
      </c>
      <c r="H7" s="77" t="s">
        <v>406</v>
      </c>
    </row>
    <row r="8" ht="13.5" thickBot="1"/>
    <row r="9" spans="2:8" ht="15.75" thickBot="1">
      <c r="B9" s="376" t="s">
        <v>165</v>
      </c>
      <c r="C9" s="377"/>
      <c r="D9" s="377"/>
      <c r="E9" s="377"/>
      <c r="F9" s="377"/>
      <c r="G9" s="72"/>
      <c r="H9" s="73" t="s">
        <v>406</v>
      </c>
    </row>
    <row r="10" spans="2:8" ht="15" thickBot="1">
      <c r="B10" s="78" t="s">
        <v>162</v>
      </c>
      <c r="C10" s="379" t="s">
        <v>166</v>
      </c>
      <c r="D10" s="379"/>
      <c r="E10" s="379"/>
      <c r="F10" s="379"/>
      <c r="G10" s="79"/>
      <c r="H10" s="80" t="s">
        <v>406</v>
      </c>
    </row>
    <row r="11" ht="13.5" thickBot="1"/>
    <row r="12" spans="2:8" ht="15.75" thickBot="1">
      <c r="B12" s="376" t="s">
        <v>167</v>
      </c>
      <c r="C12" s="377"/>
      <c r="D12" s="377"/>
      <c r="E12" s="377"/>
      <c r="F12" s="377"/>
      <c r="G12" s="72"/>
      <c r="H12" s="73" t="s">
        <v>406</v>
      </c>
    </row>
    <row r="13" spans="2:8" ht="14.25">
      <c r="B13" s="373" t="s">
        <v>162</v>
      </c>
      <c r="C13" s="378" t="s">
        <v>168</v>
      </c>
      <c r="D13" s="378"/>
      <c r="E13" s="378"/>
      <c r="F13" s="378"/>
      <c r="G13" s="74"/>
      <c r="H13" s="75" t="s">
        <v>406</v>
      </c>
    </row>
    <row r="14" spans="2:8" ht="15" thickBot="1">
      <c r="B14" s="370"/>
      <c r="C14" s="372" t="s">
        <v>169</v>
      </c>
      <c r="D14" s="372"/>
      <c r="E14" s="372"/>
      <c r="F14" s="372"/>
      <c r="G14" s="76"/>
      <c r="H14" s="77" t="s">
        <v>406</v>
      </c>
    </row>
    <row r="18" ht="12.75">
      <c r="I18" t="s">
        <v>327</v>
      </c>
    </row>
    <row r="20" spans="1:10" ht="12.75">
      <c r="A20" s="383" t="s">
        <v>413</v>
      </c>
      <c r="B20" s="384"/>
      <c r="C20" s="384"/>
      <c r="D20" s="384"/>
      <c r="E20" s="384"/>
      <c r="F20" s="384"/>
      <c r="G20" s="384"/>
      <c r="H20" s="384"/>
      <c r="I20" s="384"/>
      <c r="J20" s="384"/>
    </row>
    <row r="21" spans="1:10" ht="12.75">
      <c r="A21" s="384"/>
      <c r="B21" s="384"/>
      <c r="C21" s="384"/>
      <c r="D21" s="384"/>
      <c r="E21" s="384"/>
      <c r="F21" s="384"/>
      <c r="G21" s="384"/>
      <c r="H21" s="384"/>
      <c r="I21" s="384"/>
      <c r="J21" s="384"/>
    </row>
    <row r="22" spans="1:10" ht="12.75">
      <c r="A22" s="384"/>
      <c r="B22" s="384"/>
      <c r="C22" s="384"/>
      <c r="D22" s="384"/>
      <c r="E22" s="384"/>
      <c r="F22" s="384"/>
      <c r="G22" s="384"/>
      <c r="H22" s="384"/>
      <c r="I22" s="384"/>
      <c r="J22" s="384"/>
    </row>
    <row r="23" spans="1:10" ht="12.75">
      <c r="A23" s="384"/>
      <c r="B23" s="384"/>
      <c r="C23" s="384"/>
      <c r="D23" s="384"/>
      <c r="E23" s="384"/>
      <c r="F23" s="384"/>
      <c r="G23" s="384"/>
      <c r="H23" s="384"/>
      <c r="I23" s="384"/>
      <c r="J23" s="384"/>
    </row>
    <row r="27" ht="13.5" thickBot="1"/>
    <row r="28" spans="2:8" ht="15.75" thickBot="1">
      <c r="B28" s="376" t="s">
        <v>165</v>
      </c>
      <c r="C28" s="377"/>
      <c r="D28" s="377"/>
      <c r="E28" s="377"/>
      <c r="F28" s="377"/>
      <c r="G28" s="72">
        <f>SUM(G29:G32)</f>
        <v>84971257</v>
      </c>
      <c r="H28" s="73" t="s">
        <v>406</v>
      </c>
    </row>
    <row r="29" spans="2:8" ht="14.25">
      <c r="B29" s="373" t="s">
        <v>162</v>
      </c>
      <c r="C29" s="375" t="s">
        <v>170</v>
      </c>
      <c r="D29" s="375"/>
      <c r="E29" s="375"/>
      <c r="F29" s="375"/>
      <c r="G29" s="81">
        <v>74971257</v>
      </c>
      <c r="H29" s="82" t="s">
        <v>406</v>
      </c>
    </row>
    <row r="30" spans="2:8" ht="14.25">
      <c r="B30" s="374"/>
      <c r="C30" s="371" t="s">
        <v>394</v>
      </c>
      <c r="D30" s="371"/>
      <c r="E30" s="371"/>
      <c r="F30" s="371"/>
      <c r="G30" s="83"/>
      <c r="H30" s="84" t="s">
        <v>406</v>
      </c>
    </row>
    <row r="31" spans="2:8" ht="14.25">
      <c r="B31" s="374"/>
      <c r="C31" s="371" t="s">
        <v>171</v>
      </c>
      <c r="D31" s="371"/>
      <c r="E31" s="371"/>
      <c r="F31" s="371"/>
      <c r="G31" s="83">
        <v>10000000</v>
      </c>
      <c r="H31" s="84" t="s">
        <v>406</v>
      </c>
    </row>
    <row r="32" spans="2:8" ht="15" thickBot="1">
      <c r="B32" s="370"/>
      <c r="C32" s="372" t="s">
        <v>376</v>
      </c>
      <c r="D32" s="372"/>
      <c r="E32" s="372"/>
      <c r="F32" s="372"/>
      <c r="G32" s="76"/>
      <c r="H32" s="77" t="s">
        <v>406</v>
      </c>
    </row>
    <row r="34" ht="13.5" thickBot="1"/>
    <row r="35" spans="2:8" ht="20.25" customHeight="1" thickBot="1">
      <c r="B35" s="380" t="s">
        <v>172</v>
      </c>
      <c r="C35" s="381"/>
      <c r="D35" s="381"/>
      <c r="E35" s="381"/>
      <c r="F35" s="381"/>
      <c r="G35" s="381"/>
      <c r="H35" s="382"/>
    </row>
    <row r="36" spans="2:8" ht="14.25">
      <c r="B36" s="369"/>
      <c r="C36" s="371" t="s">
        <v>173</v>
      </c>
      <c r="D36" s="371"/>
      <c r="E36" s="371"/>
      <c r="F36" s="371"/>
      <c r="G36" s="83">
        <v>0</v>
      </c>
      <c r="H36" s="84" t="s">
        <v>406</v>
      </c>
    </row>
    <row r="37" spans="2:8" ht="15" thickBot="1">
      <c r="B37" s="370"/>
      <c r="C37" s="372" t="s">
        <v>174</v>
      </c>
      <c r="D37" s="372"/>
      <c r="E37" s="372"/>
      <c r="F37" s="372"/>
      <c r="G37" s="76"/>
      <c r="H37" s="77" t="s">
        <v>406</v>
      </c>
    </row>
  </sheetData>
  <sheetProtection/>
  <mergeCells count="21">
    <mergeCell ref="C13:F13"/>
    <mergeCell ref="B35:H35"/>
    <mergeCell ref="C30:F30"/>
    <mergeCell ref="C32:F32"/>
    <mergeCell ref="A20:J23"/>
    <mergeCell ref="B28:F28"/>
    <mergeCell ref="B13:B14"/>
    <mergeCell ref="C31:F31"/>
    <mergeCell ref="B5:F5"/>
    <mergeCell ref="B6:B7"/>
    <mergeCell ref="C6:F6"/>
    <mergeCell ref="C7:F7"/>
    <mergeCell ref="B9:F9"/>
    <mergeCell ref="B12:F12"/>
    <mergeCell ref="C10:F10"/>
    <mergeCell ref="B36:B37"/>
    <mergeCell ref="C36:F36"/>
    <mergeCell ref="C37:F37"/>
    <mergeCell ref="B29:B32"/>
    <mergeCell ref="C29:F29"/>
    <mergeCell ref="C14:F14"/>
  </mergeCells>
  <printOptions/>
  <pageMargins left="0.7" right="0.7" top="0.75" bottom="0.75" header="0.3" footer="0.3"/>
  <pageSetup horizontalDpi="600" verticalDpi="600" orientation="portrait" paperSize="9" r:id="rId1"/>
  <headerFooter>
    <oddHeader>&amp;C2. sz. melléklet
a1/2017. (II.16.) önkormányzati rendelethez
Gölle Községi Önkormányzat 2017. évi költségvetésének pénzmaradvány kimutatása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H81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.00390625" style="0" customWidth="1"/>
    <col min="2" max="2" width="43.75390625" style="0" customWidth="1"/>
    <col min="3" max="3" width="12.625" style="0" customWidth="1"/>
    <col min="4" max="4" width="11.00390625" style="0" customWidth="1"/>
    <col min="5" max="5" width="11.125" style="0" customWidth="1"/>
    <col min="6" max="6" width="11.875" style="0" customWidth="1"/>
  </cols>
  <sheetData>
    <row r="1" spans="1:6" ht="13.5" thickBot="1">
      <c r="A1" s="1"/>
      <c r="B1" s="1"/>
      <c r="C1" s="1"/>
      <c r="D1" s="1"/>
      <c r="E1" s="1" t="s">
        <v>412</v>
      </c>
      <c r="F1" s="1"/>
    </row>
    <row r="2" spans="1:6" ht="39" thickBot="1">
      <c r="A2" s="2" t="s">
        <v>0</v>
      </c>
      <c r="B2" s="3" t="s">
        <v>1</v>
      </c>
      <c r="C2" s="4" t="s">
        <v>417</v>
      </c>
      <c r="D2" s="4" t="s">
        <v>414</v>
      </c>
      <c r="E2" s="4" t="s">
        <v>415</v>
      </c>
      <c r="F2" s="4" t="s">
        <v>450</v>
      </c>
    </row>
    <row r="3" spans="1:6" ht="18" customHeight="1" thickBot="1">
      <c r="A3" s="264"/>
      <c r="B3" s="265" t="s">
        <v>2</v>
      </c>
      <c r="C3" s="266"/>
      <c r="D3" s="267"/>
      <c r="E3" s="268"/>
      <c r="F3" s="269"/>
    </row>
    <row r="4" spans="1:6" ht="18" customHeight="1" thickBot="1">
      <c r="A4" s="270"/>
      <c r="B4" s="271" t="s">
        <v>3</v>
      </c>
      <c r="C4" s="272">
        <f>SUM(C5,C18,)</f>
        <v>92835183</v>
      </c>
      <c r="D4" s="272">
        <f>SUM(D5,D18)</f>
        <v>100953746</v>
      </c>
      <c r="E4" s="272">
        <f>SUM(E5,E18)</f>
        <v>92096002</v>
      </c>
      <c r="F4" s="272">
        <f>SUM(F5,F18)</f>
        <v>92096002</v>
      </c>
    </row>
    <row r="5" spans="1:6" ht="18" customHeight="1">
      <c r="A5" s="6" t="s">
        <v>4</v>
      </c>
      <c r="B5" s="7" t="s">
        <v>351</v>
      </c>
      <c r="C5" s="8">
        <f>SUM(C6:C16,C17,)</f>
        <v>82835183</v>
      </c>
      <c r="D5" s="8">
        <f>SUM(D6:D16:D17)</f>
        <v>83202183</v>
      </c>
      <c r="E5" s="8">
        <f>SUM(E6:E16)</f>
        <v>84388609</v>
      </c>
      <c r="F5" s="8">
        <f>SUM(F6:F16)</f>
        <v>84388609</v>
      </c>
    </row>
    <row r="6" spans="1:6" s="12" customFormat="1" ht="18" customHeight="1">
      <c r="A6" s="9" t="s">
        <v>5</v>
      </c>
      <c r="B6" s="10" t="s">
        <v>366</v>
      </c>
      <c r="C6" s="11">
        <v>11643667</v>
      </c>
      <c r="D6" s="11">
        <v>11643667</v>
      </c>
      <c r="E6" s="11">
        <v>12643667</v>
      </c>
      <c r="F6" s="11">
        <v>12643667</v>
      </c>
    </row>
    <row r="7" spans="1:6" s="12" customFormat="1" ht="18" customHeight="1">
      <c r="A7" s="9" t="s">
        <v>6</v>
      </c>
      <c r="B7" s="10" t="s">
        <v>359</v>
      </c>
      <c r="C7" s="11">
        <v>33342400</v>
      </c>
      <c r="D7" s="11">
        <v>33342400</v>
      </c>
      <c r="E7" s="11">
        <v>33342400</v>
      </c>
      <c r="F7" s="11">
        <v>33342400</v>
      </c>
    </row>
    <row r="8" spans="1:6" s="12" customFormat="1" ht="18" customHeight="1">
      <c r="A8" s="9" t="s">
        <v>7</v>
      </c>
      <c r="B8" s="10" t="s">
        <v>445</v>
      </c>
      <c r="C8" s="13">
        <v>7858000</v>
      </c>
      <c r="D8" s="13">
        <v>7858000</v>
      </c>
      <c r="E8" s="13">
        <v>9506146</v>
      </c>
      <c r="F8" s="13">
        <v>9506146</v>
      </c>
    </row>
    <row r="9" spans="1:6" s="12" customFormat="1" ht="18" customHeight="1">
      <c r="A9" s="9" t="s">
        <v>8</v>
      </c>
      <c r="B9" s="10" t="s">
        <v>360</v>
      </c>
      <c r="C9" s="13">
        <v>11114193</v>
      </c>
      <c r="D9" s="13">
        <v>11481193</v>
      </c>
      <c r="E9" s="13">
        <v>11481193</v>
      </c>
      <c r="F9" s="13">
        <v>11481193</v>
      </c>
    </row>
    <row r="10" spans="1:6" s="12" customFormat="1" ht="18" customHeight="1">
      <c r="A10" s="9" t="s">
        <v>377</v>
      </c>
      <c r="B10" s="10" t="s">
        <v>353</v>
      </c>
      <c r="C10" s="13">
        <v>1388900</v>
      </c>
      <c r="D10" s="13">
        <v>1388900</v>
      </c>
      <c r="E10" s="13">
        <v>1388900</v>
      </c>
      <c r="F10" s="13">
        <v>1388900</v>
      </c>
    </row>
    <row r="11" spans="1:6" s="12" customFormat="1" ht="18" customHeight="1">
      <c r="A11" s="9" t="s">
        <v>378</v>
      </c>
      <c r="B11" s="10" t="s">
        <v>368</v>
      </c>
      <c r="C11" s="13">
        <v>5823856</v>
      </c>
      <c r="D11" s="13">
        <v>5823856</v>
      </c>
      <c r="E11" s="13">
        <v>5823856</v>
      </c>
      <c r="F11" s="13">
        <v>5823856</v>
      </c>
    </row>
    <row r="12" spans="1:6" s="12" customFormat="1" ht="18" customHeight="1">
      <c r="A12" s="9" t="s">
        <v>379</v>
      </c>
      <c r="B12" s="10" t="s">
        <v>365</v>
      </c>
      <c r="C12" s="13">
        <v>2154240</v>
      </c>
      <c r="D12" s="13">
        <v>2154240</v>
      </c>
      <c r="E12" s="13">
        <v>1729920</v>
      </c>
      <c r="F12" s="13">
        <v>1729920</v>
      </c>
    </row>
    <row r="13" spans="1:6" s="12" customFormat="1" ht="18" customHeight="1">
      <c r="A13" s="9" t="s">
        <v>380</v>
      </c>
      <c r="B13" s="10" t="s">
        <v>356</v>
      </c>
      <c r="C13" s="13">
        <v>4494577</v>
      </c>
      <c r="D13" s="13">
        <v>4494577</v>
      </c>
      <c r="E13" s="13">
        <v>4494577</v>
      </c>
      <c r="F13" s="13">
        <v>4494577</v>
      </c>
    </row>
    <row r="14" spans="1:6" s="12" customFormat="1" ht="18" customHeight="1">
      <c r="A14" s="9" t="s">
        <v>381</v>
      </c>
      <c r="B14" s="10" t="s">
        <v>355</v>
      </c>
      <c r="C14" s="13">
        <v>2500000</v>
      </c>
      <c r="D14" s="13">
        <v>2500000</v>
      </c>
      <c r="E14" s="13">
        <v>2500000</v>
      </c>
      <c r="F14" s="13">
        <v>2500000</v>
      </c>
    </row>
    <row r="15" spans="1:6" s="12" customFormat="1" ht="18" customHeight="1">
      <c r="A15" s="9" t="s">
        <v>382</v>
      </c>
      <c r="B15" s="10" t="s">
        <v>367</v>
      </c>
      <c r="C15" s="13">
        <v>277950</v>
      </c>
      <c r="D15" s="13">
        <v>277950</v>
      </c>
      <c r="E15" s="13">
        <v>277950</v>
      </c>
      <c r="F15" s="13">
        <v>277950</v>
      </c>
    </row>
    <row r="16" spans="1:6" s="12" customFormat="1" ht="18" customHeight="1">
      <c r="A16" s="9" t="s">
        <v>383</v>
      </c>
      <c r="B16" s="10" t="s">
        <v>352</v>
      </c>
      <c r="C16" s="13">
        <v>1200000</v>
      </c>
      <c r="D16" s="13">
        <v>1200000</v>
      </c>
      <c r="E16" s="13">
        <v>1200000</v>
      </c>
      <c r="F16" s="13">
        <v>1200000</v>
      </c>
    </row>
    <row r="17" spans="1:6" s="12" customFormat="1" ht="18" customHeight="1">
      <c r="A17" s="9" t="s">
        <v>9</v>
      </c>
      <c r="B17" s="10" t="s">
        <v>404</v>
      </c>
      <c r="C17" s="13">
        <v>1037400</v>
      </c>
      <c r="D17" s="13">
        <v>1037400</v>
      </c>
      <c r="E17" s="13">
        <v>1084140</v>
      </c>
      <c r="F17" s="13">
        <v>1084140</v>
      </c>
    </row>
    <row r="18" spans="1:6" ht="18" customHeight="1">
      <c r="A18" s="14" t="s">
        <v>10</v>
      </c>
      <c r="B18" s="15" t="s">
        <v>354</v>
      </c>
      <c r="C18" s="16">
        <v>10000000</v>
      </c>
      <c r="D18" s="16">
        <v>17751563</v>
      </c>
      <c r="E18" s="16">
        <v>7707393</v>
      </c>
      <c r="F18" s="16">
        <v>7707393</v>
      </c>
    </row>
    <row r="19" spans="1:6" ht="18" customHeight="1" thickBot="1">
      <c r="A19" s="26"/>
      <c r="B19" s="316"/>
      <c r="C19" s="317"/>
      <c r="D19" s="317"/>
      <c r="E19" s="317"/>
      <c r="F19" s="317"/>
    </row>
    <row r="20" spans="1:6" ht="18" customHeight="1" thickBot="1">
      <c r="A20" s="270"/>
      <c r="B20" s="271" t="s">
        <v>364</v>
      </c>
      <c r="C20" s="272">
        <f>SUM(C21:C25)</f>
        <v>7640233</v>
      </c>
      <c r="D20" s="272">
        <f>SUM(D21:D25)</f>
        <v>23691785</v>
      </c>
      <c r="E20" s="272">
        <f>SUM(E27,E25,E24,E23,E22)</f>
        <v>32213632</v>
      </c>
      <c r="F20" s="272">
        <f>SUM(F27,F25,F24,F23,F22)</f>
        <v>32213632</v>
      </c>
    </row>
    <row r="21" spans="1:6" ht="18" customHeight="1">
      <c r="A21" s="6"/>
      <c r="B21" s="7"/>
      <c r="C21" s="8"/>
      <c r="D21" s="8"/>
      <c r="E21" s="8"/>
      <c r="F21" s="8"/>
    </row>
    <row r="22" spans="1:8" ht="18" customHeight="1">
      <c r="A22" s="14" t="s">
        <v>12</v>
      </c>
      <c r="B22" s="17" t="s">
        <v>13</v>
      </c>
      <c r="C22" s="16"/>
      <c r="D22" s="16"/>
      <c r="E22" s="16">
        <v>3332946</v>
      </c>
      <c r="F22" s="16">
        <v>3332946</v>
      </c>
      <c r="H22" s="273"/>
    </row>
    <row r="23" spans="1:6" ht="18" customHeight="1">
      <c r="A23" s="14" t="s">
        <v>14</v>
      </c>
      <c r="B23" s="17" t="s">
        <v>15</v>
      </c>
      <c r="C23" s="16">
        <v>7064400</v>
      </c>
      <c r="D23" s="16">
        <v>7064400</v>
      </c>
      <c r="E23" s="16">
        <v>7772300</v>
      </c>
      <c r="F23" s="16">
        <v>7772300</v>
      </c>
    </row>
    <row r="24" spans="1:6" ht="18" customHeight="1">
      <c r="A24" s="14" t="s">
        <v>16</v>
      </c>
      <c r="B24" s="17" t="s">
        <v>17</v>
      </c>
      <c r="C24" s="18"/>
      <c r="D24" s="18">
        <v>16051552</v>
      </c>
      <c r="E24" s="18">
        <v>17274603</v>
      </c>
      <c r="F24" s="18">
        <v>17274603</v>
      </c>
    </row>
    <row r="25" spans="1:6" ht="18" customHeight="1">
      <c r="A25" s="14" t="s">
        <v>18</v>
      </c>
      <c r="B25" s="15" t="s">
        <v>19</v>
      </c>
      <c r="C25" s="16">
        <v>575833</v>
      </c>
      <c r="D25" s="16">
        <v>575833</v>
      </c>
      <c r="E25" s="16">
        <v>575833</v>
      </c>
      <c r="F25" s="16">
        <v>575833</v>
      </c>
    </row>
    <row r="26" spans="1:6" s="12" customFormat="1" ht="18" customHeight="1">
      <c r="A26" s="9" t="s">
        <v>20</v>
      </c>
      <c r="B26" s="10" t="s">
        <v>21</v>
      </c>
      <c r="C26" s="11"/>
      <c r="D26" s="11"/>
      <c r="E26" s="11"/>
      <c r="F26" s="11"/>
    </row>
    <row r="27" spans="1:6" s="12" customFormat="1" ht="18" customHeight="1">
      <c r="A27" s="9" t="s">
        <v>22</v>
      </c>
      <c r="B27" s="10" t="s">
        <v>23</v>
      </c>
      <c r="C27" s="11"/>
      <c r="D27" s="11"/>
      <c r="E27" s="11">
        <v>3257950</v>
      </c>
      <c r="F27" s="11">
        <v>3257950</v>
      </c>
    </row>
    <row r="28" spans="1:6" s="12" customFormat="1" ht="18" customHeight="1">
      <c r="A28" s="9" t="s">
        <v>24</v>
      </c>
      <c r="B28" s="10" t="s">
        <v>25</v>
      </c>
      <c r="C28" s="13"/>
      <c r="D28" s="13"/>
      <c r="E28" s="13"/>
      <c r="F28" s="13"/>
    </row>
    <row r="29" spans="1:6" s="12" customFormat="1" ht="18" customHeight="1" thickBot="1">
      <c r="A29" s="9" t="s">
        <v>26</v>
      </c>
      <c r="B29" s="10" t="s">
        <v>27</v>
      </c>
      <c r="C29" s="11"/>
      <c r="D29" s="11"/>
      <c r="E29" s="11"/>
      <c r="F29" s="11"/>
    </row>
    <row r="30" spans="1:6" ht="18" customHeight="1" thickBot="1">
      <c r="A30" s="274"/>
      <c r="B30" s="271" t="s">
        <v>28</v>
      </c>
      <c r="C30" s="272">
        <f>SUM(C31,C35,C37,C43,C44,C50:C51)</f>
        <v>31489505</v>
      </c>
      <c r="D30" s="272">
        <f>SUM(D31,D35,D37,D43,D44,D50:D51)</f>
        <v>31489505</v>
      </c>
      <c r="E30" s="272">
        <f>SUM(E31,E35,E37,E43,E44,E50:E51)</f>
        <v>49814430</v>
      </c>
      <c r="F30" s="272">
        <f>SUM(F31,F35,F37,F43,F44,F50:F51)</f>
        <v>49933061</v>
      </c>
    </row>
    <row r="31" spans="1:6" ht="38.25">
      <c r="A31" s="20" t="s">
        <v>29</v>
      </c>
      <c r="B31" s="21" t="s">
        <v>385</v>
      </c>
      <c r="C31" s="8">
        <f>SUM(C32:C34)</f>
        <v>100021</v>
      </c>
      <c r="D31" s="8">
        <f>SUM(D32:D34)</f>
        <v>100021</v>
      </c>
      <c r="E31" s="8">
        <f>SUM(E32:E34)</f>
        <v>300011</v>
      </c>
      <c r="F31" s="8">
        <f>SUM(F32:F34)</f>
        <v>324501</v>
      </c>
    </row>
    <row r="32" spans="1:6" s="12" customFormat="1" ht="18" customHeight="1">
      <c r="A32" s="9" t="s">
        <v>30</v>
      </c>
      <c r="B32" s="10" t="s">
        <v>31</v>
      </c>
      <c r="C32" s="11">
        <v>100021</v>
      </c>
      <c r="D32" s="11">
        <v>100021</v>
      </c>
      <c r="E32" s="11">
        <v>300011</v>
      </c>
      <c r="F32" s="11">
        <v>324501</v>
      </c>
    </row>
    <row r="33" spans="1:6" s="12" customFormat="1" ht="18" customHeight="1">
      <c r="A33" s="9" t="s">
        <v>32</v>
      </c>
      <c r="B33" s="10" t="s">
        <v>33</v>
      </c>
      <c r="C33" s="13"/>
      <c r="D33" s="13"/>
      <c r="E33" s="13"/>
      <c r="F33" s="13"/>
    </row>
    <row r="34" spans="1:6" s="12" customFormat="1" ht="18" customHeight="1">
      <c r="A34" s="9" t="s">
        <v>34</v>
      </c>
      <c r="B34" s="10" t="s">
        <v>35</v>
      </c>
      <c r="C34" s="11"/>
      <c r="D34" s="11"/>
      <c r="E34" s="11"/>
      <c r="F34" s="11"/>
    </row>
    <row r="35" spans="1:6" ht="18" customHeight="1">
      <c r="A35" s="14" t="s">
        <v>36</v>
      </c>
      <c r="B35" s="15" t="s">
        <v>37</v>
      </c>
      <c r="C35" s="16">
        <v>1600000</v>
      </c>
      <c r="D35" s="16">
        <f>SUM(D36:D36)</f>
        <v>1600000</v>
      </c>
      <c r="E35" s="16">
        <v>1600000</v>
      </c>
      <c r="F35" s="16">
        <f>SUM(F36:F36)</f>
        <v>1476710</v>
      </c>
    </row>
    <row r="36" spans="1:6" s="12" customFormat="1" ht="18" customHeight="1">
      <c r="A36" s="9" t="s">
        <v>38</v>
      </c>
      <c r="B36" s="10" t="s">
        <v>39</v>
      </c>
      <c r="C36" s="11">
        <v>1600000</v>
      </c>
      <c r="D36" s="11">
        <v>1600000</v>
      </c>
      <c r="E36" s="11">
        <v>1600000</v>
      </c>
      <c r="F36" s="11">
        <v>1476710</v>
      </c>
    </row>
    <row r="37" spans="1:6" ht="18" customHeight="1">
      <c r="A37" s="14" t="s">
        <v>40</v>
      </c>
      <c r="B37" s="15" t="s">
        <v>41</v>
      </c>
      <c r="C37" s="16">
        <v>11800000</v>
      </c>
      <c r="D37" s="16">
        <f>SUM(D38:D42)</f>
        <v>11800000</v>
      </c>
      <c r="E37" s="16">
        <f>SUM(E38:E42)</f>
        <v>17654456</v>
      </c>
      <c r="F37" s="16">
        <f>SUM(F38:F42)</f>
        <v>21366201</v>
      </c>
    </row>
    <row r="38" spans="1:6" s="12" customFormat="1" ht="18" customHeight="1">
      <c r="A38" s="9" t="s">
        <v>42</v>
      </c>
      <c r="B38" s="10" t="s">
        <v>43</v>
      </c>
      <c r="C38" s="11">
        <v>800000</v>
      </c>
      <c r="D38" s="11">
        <v>800000</v>
      </c>
      <c r="E38" s="11">
        <v>800000</v>
      </c>
      <c r="F38" s="11">
        <v>951524</v>
      </c>
    </row>
    <row r="39" spans="1:6" s="12" customFormat="1" ht="18" customHeight="1">
      <c r="A39" s="9" t="s">
        <v>44</v>
      </c>
      <c r="B39" s="10" t="s">
        <v>46</v>
      </c>
      <c r="C39" s="11">
        <v>3000000</v>
      </c>
      <c r="D39" s="11">
        <v>3000000</v>
      </c>
      <c r="E39" s="11">
        <v>3000000</v>
      </c>
      <c r="F39" s="11">
        <v>3423707</v>
      </c>
    </row>
    <row r="40" spans="1:6" s="12" customFormat="1" ht="18" customHeight="1">
      <c r="A40" s="9" t="s">
        <v>45</v>
      </c>
      <c r="B40" s="10" t="s">
        <v>48</v>
      </c>
      <c r="C40" s="11">
        <v>8000000</v>
      </c>
      <c r="D40" s="11">
        <v>8000000</v>
      </c>
      <c r="E40" s="11">
        <v>13854456</v>
      </c>
      <c r="F40" s="11">
        <v>16990970</v>
      </c>
    </row>
    <row r="41" spans="1:6" s="12" customFormat="1" ht="18" customHeight="1">
      <c r="A41" s="9" t="s">
        <v>47</v>
      </c>
      <c r="B41" s="10" t="s">
        <v>50</v>
      </c>
      <c r="C41" s="11"/>
      <c r="D41" s="11"/>
      <c r="E41" s="11"/>
      <c r="F41" s="11"/>
    </row>
    <row r="42" spans="1:6" s="12" customFormat="1" ht="18" customHeight="1">
      <c r="A42" s="9" t="s">
        <v>49</v>
      </c>
      <c r="B42" s="10" t="s">
        <v>51</v>
      </c>
      <c r="C42" s="13"/>
      <c r="D42" s="13"/>
      <c r="E42" s="13"/>
      <c r="F42" s="13"/>
    </row>
    <row r="43" spans="1:6" ht="18" customHeight="1">
      <c r="A43" s="14" t="s">
        <v>52</v>
      </c>
      <c r="B43" s="15" t="s">
        <v>53</v>
      </c>
      <c r="C43" s="16"/>
      <c r="D43" s="16"/>
      <c r="E43" s="16"/>
      <c r="F43" s="16"/>
    </row>
    <row r="44" spans="1:6" ht="18" customHeight="1">
      <c r="A44" s="14" t="s">
        <v>54</v>
      </c>
      <c r="B44" s="15" t="s">
        <v>55</v>
      </c>
      <c r="C44" s="16">
        <f>SUM(C45:C49)</f>
        <v>17989484</v>
      </c>
      <c r="D44" s="16">
        <f>SUM(D45:D49)</f>
        <v>17989484</v>
      </c>
      <c r="E44" s="16">
        <f>SUM(E49,E48,E47,E46,E45)</f>
        <v>30259963</v>
      </c>
      <c r="F44" s="16">
        <f>SUM(F45:F49)</f>
        <v>26765563</v>
      </c>
    </row>
    <row r="45" spans="1:6" s="12" customFormat="1" ht="18" customHeight="1">
      <c r="A45" s="9" t="s">
        <v>56</v>
      </c>
      <c r="B45" s="10" t="s">
        <v>57</v>
      </c>
      <c r="C45" s="11"/>
      <c r="D45" s="11"/>
      <c r="E45" s="11">
        <v>9018721</v>
      </c>
      <c r="F45" s="11">
        <v>8061175</v>
      </c>
    </row>
    <row r="46" spans="1:6" s="12" customFormat="1" ht="18" customHeight="1">
      <c r="A46" s="9" t="s">
        <v>58</v>
      </c>
      <c r="B46" s="10" t="s">
        <v>59</v>
      </c>
      <c r="C46" s="13"/>
      <c r="D46" s="13"/>
      <c r="E46" s="13">
        <v>2986914</v>
      </c>
      <c r="F46" s="13">
        <v>2847902</v>
      </c>
    </row>
    <row r="47" spans="1:6" s="12" customFormat="1" ht="18" customHeight="1">
      <c r="A47" s="9" t="s">
        <v>60</v>
      </c>
      <c r="B47" s="10" t="s">
        <v>61</v>
      </c>
      <c r="C47" s="11">
        <v>3940000</v>
      </c>
      <c r="D47" s="11">
        <v>3940000</v>
      </c>
      <c r="E47" s="11">
        <v>3878151</v>
      </c>
      <c r="F47" s="11">
        <v>1519652</v>
      </c>
    </row>
    <row r="48" spans="1:6" s="12" customFormat="1" ht="18" customHeight="1">
      <c r="A48" s="22" t="s">
        <v>62</v>
      </c>
      <c r="B48" s="10" t="s">
        <v>63</v>
      </c>
      <c r="C48" s="11">
        <v>10464564</v>
      </c>
      <c r="D48" s="11">
        <v>10464564</v>
      </c>
      <c r="E48" s="11">
        <v>7276156</v>
      </c>
      <c r="F48" s="11">
        <v>7324081</v>
      </c>
    </row>
    <row r="49" spans="1:6" s="12" customFormat="1" ht="18" customHeight="1">
      <c r="A49" s="22" t="s">
        <v>64</v>
      </c>
      <c r="B49" s="10" t="s">
        <v>369</v>
      </c>
      <c r="C49" s="11">
        <v>3584920</v>
      </c>
      <c r="D49" s="11">
        <v>3584920</v>
      </c>
      <c r="E49" s="11">
        <v>7100021</v>
      </c>
      <c r="F49" s="11">
        <v>7012753</v>
      </c>
    </row>
    <row r="50" spans="1:6" ht="18" customHeight="1">
      <c r="A50" s="14" t="s">
        <v>65</v>
      </c>
      <c r="B50" s="17" t="s">
        <v>66</v>
      </c>
      <c r="C50" s="16"/>
      <c r="D50" s="16"/>
      <c r="E50" s="16"/>
      <c r="F50" s="16"/>
    </row>
    <row r="51" spans="1:6" ht="18" customHeight="1" thickBot="1">
      <c r="A51" s="14" t="s">
        <v>67</v>
      </c>
      <c r="B51" s="17" t="s">
        <v>68</v>
      </c>
      <c r="C51" s="16">
        <v>0</v>
      </c>
      <c r="D51" s="16"/>
      <c r="E51" s="16"/>
      <c r="F51" s="16">
        <v>86</v>
      </c>
    </row>
    <row r="52" spans="1:6" ht="18" customHeight="1" thickBot="1">
      <c r="A52" s="270"/>
      <c r="B52" s="271" t="s">
        <v>69</v>
      </c>
      <c r="C52" s="272">
        <f>SUM(C53:C57)</f>
        <v>49800</v>
      </c>
      <c r="D52" s="272">
        <f>SUM(D53:D57)</f>
        <v>49800</v>
      </c>
      <c r="E52" s="272">
        <f>SUM(E53:E57)</f>
        <v>49800</v>
      </c>
      <c r="F52" s="272">
        <f>SUM(F53:F57)</f>
        <v>114100</v>
      </c>
    </row>
    <row r="53" spans="1:6" ht="18" customHeight="1">
      <c r="A53" s="6" t="s">
        <v>70</v>
      </c>
      <c r="B53" s="7" t="s">
        <v>71</v>
      </c>
      <c r="C53" s="8">
        <v>24600</v>
      </c>
      <c r="D53" s="8">
        <v>24600</v>
      </c>
      <c r="E53" s="8">
        <v>24600</v>
      </c>
      <c r="F53" s="8"/>
    </row>
    <row r="54" spans="1:6" ht="18" customHeight="1">
      <c r="A54" s="23" t="s">
        <v>72</v>
      </c>
      <c r="B54" s="24" t="s">
        <v>73</v>
      </c>
      <c r="C54" s="25">
        <v>25200</v>
      </c>
      <c r="D54" s="25">
        <v>25200</v>
      </c>
      <c r="E54" s="25">
        <v>25200</v>
      </c>
      <c r="F54" s="25">
        <v>25200</v>
      </c>
    </row>
    <row r="55" spans="1:6" ht="18" customHeight="1">
      <c r="A55" s="14" t="s">
        <v>74</v>
      </c>
      <c r="B55" s="15" t="s">
        <v>75</v>
      </c>
      <c r="C55" s="16"/>
      <c r="D55" s="16"/>
      <c r="E55" s="16"/>
      <c r="F55" s="16">
        <v>88900</v>
      </c>
    </row>
    <row r="56" spans="1:6" ht="18" customHeight="1">
      <c r="A56" s="6" t="s">
        <v>76</v>
      </c>
      <c r="B56" s="7" t="s">
        <v>77</v>
      </c>
      <c r="C56" s="8"/>
      <c r="D56" s="8"/>
      <c r="E56" s="8"/>
      <c r="F56" s="8"/>
    </row>
    <row r="57" spans="1:6" ht="18" customHeight="1" thickBot="1">
      <c r="A57" s="23" t="s">
        <v>78</v>
      </c>
      <c r="B57" s="24" t="s">
        <v>79</v>
      </c>
      <c r="C57" s="25"/>
      <c r="D57" s="25"/>
      <c r="E57" s="25"/>
      <c r="F57" s="25"/>
    </row>
    <row r="58" spans="1:6" ht="18" customHeight="1" thickBot="1">
      <c r="A58" s="270"/>
      <c r="B58" s="275" t="s">
        <v>80</v>
      </c>
      <c r="C58" s="272">
        <f>SUM(C59:C60)</f>
        <v>42190075</v>
      </c>
      <c r="D58" s="272">
        <v>42190075</v>
      </c>
      <c r="E58" s="272">
        <f>SUM(E60,E59)</f>
        <v>50218080</v>
      </c>
      <c r="F58" s="272">
        <f>SUM(F60,F59)</f>
        <v>50218080</v>
      </c>
    </row>
    <row r="59" spans="1:6" ht="18" customHeight="1">
      <c r="A59" s="276" t="s">
        <v>81</v>
      </c>
      <c r="B59" s="24" t="s">
        <v>446</v>
      </c>
      <c r="C59" s="25"/>
      <c r="D59" s="25"/>
      <c r="E59" s="25">
        <v>8028005</v>
      </c>
      <c r="F59" s="25">
        <v>8028005</v>
      </c>
    </row>
    <row r="60" spans="1:6" ht="18" customHeight="1" thickBot="1">
      <c r="A60" s="23" t="s">
        <v>82</v>
      </c>
      <c r="B60" s="24" t="s">
        <v>328</v>
      </c>
      <c r="C60" s="25">
        <v>42190075</v>
      </c>
      <c r="D60" s="25">
        <v>42190075</v>
      </c>
      <c r="E60" s="25">
        <v>42190075</v>
      </c>
      <c r="F60" s="25">
        <v>42190075</v>
      </c>
    </row>
    <row r="61" spans="1:6" ht="18" customHeight="1" thickBot="1">
      <c r="A61" s="277"/>
      <c r="B61" s="275" t="s">
        <v>83</v>
      </c>
      <c r="C61" s="278"/>
      <c r="D61" s="278">
        <f>SUM(D62:D66)</f>
        <v>0</v>
      </c>
      <c r="E61" s="278">
        <f>SUM(E62:E66)</f>
        <v>0</v>
      </c>
      <c r="F61" s="278">
        <f>SUM(F62:F66)</f>
        <v>0</v>
      </c>
    </row>
    <row r="62" spans="1:6" ht="18" customHeight="1">
      <c r="A62" s="26" t="s">
        <v>84</v>
      </c>
      <c r="B62" s="27" t="s">
        <v>11</v>
      </c>
      <c r="C62" s="28"/>
      <c r="D62" s="28"/>
      <c r="E62" s="28"/>
      <c r="F62" s="28"/>
    </row>
    <row r="63" spans="1:6" ht="18" customHeight="1">
      <c r="A63" s="23" t="s">
        <v>85</v>
      </c>
      <c r="B63" s="24" t="s">
        <v>13</v>
      </c>
      <c r="C63" s="25"/>
      <c r="D63" s="25"/>
      <c r="E63" s="25"/>
      <c r="F63" s="25"/>
    </row>
    <row r="64" spans="1:6" ht="18" customHeight="1">
      <c r="A64" s="29" t="s">
        <v>86</v>
      </c>
      <c r="B64" s="15" t="s">
        <v>87</v>
      </c>
      <c r="C64" s="16"/>
      <c r="D64" s="16"/>
      <c r="E64" s="16"/>
      <c r="F64" s="16"/>
    </row>
    <row r="65" spans="1:6" ht="18" customHeight="1">
      <c r="A65" s="26" t="s">
        <v>88</v>
      </c>
      <c r="B65" s="27" t="s">
        <v>89</v>
      </c>
      <c r="C65" s="28"/>
      <c r="D65" s="28"/>
      <c r="E65" s="28"/>
      <c r="F65" s="28"/>
    </row>
    <row r="66" spans="1:6" ht="18" customHeight="1">
      <c r="A66" s="14" t="s">
        <v>90</v>
      </c>
      <c r="B66" s="15" t="s">
        <v>91</v>
      </c>
      <c r="C66" s="16">
        <f>SUM(C67:C70)</f>
        <v>0</v>
      </c>
      <c r="D66" s="16">
        <f>SUM(D67:D70)</f>
        <v>0</v>
      </c>
      <c r="E66" s="16">
        <f>SUM(E67:E70)</f>
        <v>0</v>
      </c>
      <c r="F66" s="16">
        <f>SUM(F67:F70)</f>
        <v>0</v>
      </c>
    </row>
    <row r="67" spans="1:6" s="12" customFormat="1" ht="18" customHeight="1">
      <c r="A67" s="30" t="s">
        <v>395</v>
      </c>
      <c r="B67" s="31" t="s">
        <v>21</v>
      </c>
      <c r="C67" s="32"/>
      <c r="D67" s="32"/>
      <c r="E67" s="32"/>
      <c r="F67" s="32"/>
    </row>
    <row r="68" spans="1:6" s="12" customFormat="1" ht="18" customHeight="1">
      <c r="A68" s="19" t="s">
        <v>396</v>
      </c>
      <c r="B68" s="33" t="s">
        <v>23</v>
      </c>
      <c r="C68" s="34"/>
      <c r="D68" s="34"/>
      <c r="E68" s="34"/>
      <c r="F68" s="34"/>
    </row>
    <row r="69" spans="1:6" s="12" customFormat="1" ht="18" customHeight="1">
      <c r="A69" s="22" t="s">
        <v>397</v>
      </c>
      <c r="B69" s="10" t="s">
        <v>25</v>
      </c>
      <c r="C69" s="11"/>
      <c r="D69" s="11"/>
      <c r="E69" s="11"/>
      <c r="F69" s="11"/>
    </row>
    <row r="70" spans="1:6" s="12" customFormat="1" ht="18" customHeight="1" thickBot="1">
      <c r="A70" s="30" t="s">
        <v>398</v>
      </c>
      <c r="B70" s="31" t="s">
        <v>27</v>
      </c>
      <c r="C70" s="32"/>
      <c r="D70" s="32"/>
      <c r="E70" s="32"/>
      <c r="F70" s="32"/>
    </row>
    <row r="71" spans="1:6" ht="24" customHeight="1" thickBot="1">
      <c r="A71" s="270"/>
      <c r="B71" s="279" t="s">
        <v>92</v>
      </c>
      <c r="C71" s="278">
        <f>SUM(C72:C74)</f>
        <v>32781182</v>
      </c>
      <c r="D71" s="278">
        <f>SUM(D72:D74)</f>
        <v>85895704</v>
      </c>
      <c r="E71" s="278">
        <f>SUM(E72:E74)</f>
        <v>91188448</v>
      </c>
      <c r="F71" s="278">
        <f>SUM(F72:F74)</f>
        <v>91188448</v>
      </c>
    </row>
    <row r="72" spans="1:6" ht="18.75" customHeight="1">
      <c r="A72" s="29" t="s">
        <v>93</v>
      </c>
      <c r="B72" s="15" t="s">
        <v>431</v>
      </c>
      <c r="C72" s="18">
        <v>0</v>
      </c>
      <c r="D72" s="18">
        <v>51114522</v>
      </c>
      <c r="E72" s="18">
        <v>51114522</v>
      </c>
      <c r="F72" s="18">
        <v>51114522</v>
      </c>
    </row>
    <row r="73" spans="1:6" ht="18" customHeight="1">
      <c r="A73" s="29" t="s">
        <v>94</v>
      </c>
      <c r="B73" s="15" t="s">
        <v>432</v>
      </c>
      <c r="C73" s="16"/>
      <c r="D73" s="16">
        <v>2000000</v>
      </c>
      <c r="E73" s="16"/>
      <c r="F73" s="16"/>
    </row>
    <row r="74" spans="1:6" ht="17.25" customHeight="1" thickBot="1">
      <c r="A74" s="29" t="s">
        <v>96</v>
      </c>
      <c r="B74" s="15" t="s">
        <v>164</v>
      </c>
      <c r="C74" s="18">
        <v>32781182</v>
      </c>
      <c r="D74" s="18">
        <v>32781182</v>
      </c>
      <c r="E74" s="18">
        <v>40073926</v>
      </c>
      <c r="F74" s="18">
        <v>40073926</v>
      </c>
    </row>
    <row r="75" spans="1:6" ht="24" customHeight="1" thickBot="1">
      <c r="A75" s="270"/>
      <c r="B75" s="279" t="s">
        <v>95</v>
      </c>
      <c r="C75" s="278">
        <f>SUM(C76:C80)</f>
        <v>0</v>
      </c>
      <c r="D75" s="278">
        <f>SUM(D76:D80)</f>
        <v>0</v>
      </c>
      <c r="E75" s="278">
        <f>SUM(E76:E80)</f>
        <v>0</v>
      </c>
      <c r="F75" s="278">
        <f>SUM(F76:F80)</f>
        <v>0</v>
      </c>
    </row>
    <row r="76" spans="1:6" ht="18" customHeight="1">
      <c r="A76" s="35" t="s">
        <v>98</v>
      </c>
      <c r="B76" s="36" t="s">
        <v>97</v>
      </c>
      <c r="C76" s="37"/>
      <c r="D76" s="37"/>
      <c r="E76" s="37"/>
      <c r="F76" s="37"/>
    </row>
    <row r="77" spans="1:6" ht="18" customHeight="1">
      <c r="A77" s="29" t="s">
        <v>100</v>
      </c>
      <c r="B77" s="15" t="s">
        <v>99</v>
      </c>
      <c r="C77" s="18"/>
      <c r="D77" s="18"/>
      <c r="E77" s="18"/>
      <c r="F77" s="18"/>
    </row>
    <row r="78" spans="1:6" ht="18" customHeight="1">
      <c r="A78" s="29" t="s">
        <v>102</v>
      </c>
      <c r="B78" s="15" t="s">
        <v>101</v>
      </c>
      <c r="C78" s="18"/>
      <c r="D78" s="18"/>
      <c r="E78" s="18"/>
      <c r="F78" s="18"/>
    </row>
    <row r="79" spans="1:6" ht="18" customHeight="1">
      <c r="A79" s="29" t="s">
        <v>347</v>
      </c>
      <c r="B79" s="15" t="s">
        <v>329</v>
      </c>
      <c r="C79" s="18"/>
      <c r="D79" s="18"/>
      <c r="E79" s="18"/>
      <c r="F79" s="18"/>
    </row>
    <row r="80" spans="1:6" ht="18" customHeight="1" thickBot="1">
      <c r="A80" s="38" t="s">
        <v>350</v>
      </c>
      <c r="B80" s="39" t="s">
        <v>103</v>
      </c>
      <c r="C80" s="40"/>
      <c r="D80" s="40"/>
      <c r="E80" s="40"/>
      <c r="F80" s="40"/>
    </row>
    <row r="81" spans="1:6" ht="18" customHeight="1" thickBot="1">
      <c r="A81" s="270"/>
      <c r="B81" s="280" t="s">
        <v>104</v>
      </c>
      <c r="C81" s="281">
        <f>C75+C71+C61+C58+C52+C30+C20+C4</f>
        <v>206985978</v>
      </c>
      <c r="D81" s="281">
        <f>D75+D71+D61+D58+D52+D30+D20+D4</f>
        <v>284270615</v>
      </c>
      <c r="E81" s="281">
        <f>E75+E71+E61+E58+E52+E30+E20+E4</f>
        <v>315580392</v>
      </c>
      <c r="F81" s="281">
        <f>F75+F71+F61+F58+F52+F30+F20+F4</f>
        <v>315763323</v>
      </c>
    </row>
  </sheetData>
  <sheetProtection formatCells="0" formatColumns="0" formatRows="0" insertColumns="0" insertRows="0" insertHyperlinks="0" deleteRows="0" sort="0" autoFilter="0" pivotTables="0"/>
  <protectedRanges>
    <protectedRange sqref="C21:F24 C26:F29 C32:F34 C36:F36 C62:F65 C76:F80 C38:F43 C6:F19 C45:F51 C53:F60 C67:F72 C73:F7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&amp;C1. sz. melléklet
a 3/2018.( V.30.) önkormányzati rendelethez
Gölle Község Önkormányzat 2017. évi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H40"/>
  <sheetViews>
    <sheetView view="pageLayout" workbookViewId="0" topLeftCell="A1">
      <selection activeCell="F3" sqref="F3"/>
    </sheetView>
  </sheetViews>
  <sheetFormatPr defaultColWidth="9.00390625" defaultRowHeight="12.75"/>
  <cols>
    <col min="1" max="1" width="6.00390625" style="0" customWidth="1"/>
    <col min="2" max="2" width="41.75390625" style="0" customWidth="1"/>
    <col min="3" max="3" width="12.125" style="0" customWidth="1"/>
    <col min="4" max="4" width="11.375" style="0" customWidth="1"/>
    <col min="5" max="5" width="12.625" style="0" customWidth="1"/>
    <col min="6" max="6" width="11.375" style="0" customWidth="1"/>
  </cols>
  <sheetData>
    <row r="1" spans="1:6" ht="13.5" thickBot="1">
      <c r="A1" s="1"/>
      <c r="B1" s="1"/>
      <c r="C1" s="1"/>
      <c r="E1" s="1" t="s">
        <v>412</v>
      </c>
      <c r="F1" s="1"/>
    </row>
    <row r="2" spans="1:6" ht="39" thickBot="1">
      <c r="A2" s="2" t="s">
        <v>0</v>
      </c>
      <c r="B2" s="3" t="s">
        <v>1</v>
      </c>
      <c r="C2" s="41" t="s">
        <v>416</v>
      </c>
      <c r="D2" s="41" t="s">
        <v>414</v>
      </c>
      <c r="E2" s="41" t="s">
        <v>415</v>
      </c>
      <c r="F2" s="41" t="s">
        <v>449</v>
      </c>
    </row>
    <row r="3" spans="1:6" ht="18" customHeight="1" thickBot="1">
      <c r="A3" s="277"/>
      <c r="B3" s="5" t="s">
        <v>105</v>
      </c>
      <c r="C3" s="282"/>
      <c r="D3" s="282"/>
      <c r="E3" s="283"/>
      <c r="F3" s="284"/>
    </row>
    <row r="4" spans="1:6" ht="18" customHeight="1" thickBot="1">
      <c r="A4" s="270"/>
      <c r="B4" s="271" t="s">
        <v>106</v>
      </c>
      <c r="C4" s="272">
        <f>SUM(C5)</f>
        <v>74260124</v>
      </c>
      <c r="D4" s="272">
        <f>SUM(D5)</f>
        <v>76297610</v>
      </c>
      <c r="E4" s="272">
        <f>SUM(E5)</f>
        <v>77272812</v>
      </c>
      <c r="F4" s="272">
        <f>SUM(F5)</f>
        <v>69384977</v>
      </c>
    </row>
    <row r="5" spans="1:6" ht="20.25" customHeight="1">
      <c r="A5" s="42" t="s">
        <v>4</v>
      </c>
      <c r="B5" s="43" t="s">
        <v>107</v>
      </c>
      <c r="C5" s="44">
        <f>SUM(C6:C9)</f>
        <v>74260124</v>
      </c>
      <c r="D5" s="44">
        <f>SUM(D6:D9)</f>
        <v>76297610</v>
      </c>
      <c r="E5" s="44">
        <f>SUM(E6:E9)</f>
        <v>77272812</v>
      </c>
      <c r="F5" s="44">
        <f>SUM(F6:F9)</f>
        <v>69384977</v>
      </c>
    </row>
    <row r="6" spans="1:6" s="12" customFormat="1" ht="18" customHeight="1">
      <c r="A6" s="45" t="s">
        <v>5</v>
      </c>
      <c r="B6" s="46" t="s">
        <v>108</v>
      </c>
      <c r="C6" s="47">
        <v>43727490</v>
      </c>
      <c r="D6" s="47">
        <v>45764976</v>
      </c>
      <c r="E6" s="47">
        <v>44311196</v>
      </c>
      <c r="F6" s="47">
        <v>41946437</v>
      </c>
    </row>
    <row r="7" spans="1:6" s="12" customFormat="1" ht="18" customHeight="1">
      <c r="A7" s="48" t="s">
        <v>6</v>
      </c>
      <c r="B7" s="49" t="s">
        <v>109</v>
      </c>
      <c r="C7" s="50">
        <v>9459022</v>
      </c>
      <c r="D7" s="50">
        <v>9459022</v>
      </c>
      <c r="E7" s="50">
        <v>11749451</v>
      </c>
      <c r="F7" s="50">
        <v>11018625</v>
      </c>
    </row>
    <row r="8" spans="1:6" s="12" customFormat="1" ht="18" customHeight="1">
      <c r="A8" s="45" t="s">
        <v>7</v>
      </c>
      <c r="B8" s="46" t="s">
        <v>110</v>
      </c>
      <c r="C8" s="47">
        <v>21073612</v>
      </c>
      <c r="D8" s="47">
        <v>21073612</v>
      </c>
      <c r="E8" s="47">
        <v>21212165</v>
      </c>
      <c r="F8" s="47">
        <v>16419915</v>
      </c>
    </row>
    <row r="9" spans="1:6" s="12" customFormat="1" ht="18" customHeight="1" thickBot="1">
      <c r="A9" s="48" t="s">
        <v>8</v>
      </c>
      <c r="B9" s="49" t="s">
        <v>399</v>
      </c>
      <c r="C9" s="50">
        <v>0</v>
      </c>
      <c r="D9" s="50"/>
      <c r="E9" s="50"/>
      <c r="F9" s="50"/>
    </row>
    <row r="10" spans="1:6" ht="18" customHeight="1" thickBot="1">
      <c r="A10" s="270"/>
      <c r="B10" s="271" t="s">
        <v>112</v>
      </c>
      <c r="C10" s="272">
        <f>SUM(C11)</f>
        <v>5433732</v>
      </c>
      <c r="D10" s="272">
        <f>SUM(D11)</f>
        <v>8400032</v>
      </c>
      <c r="E10" s="272">
        <f>SUM(E12:E13)</f>
        <v>6125488</v>
      </c>
      <c r="F10" s="272">
        <f>SUM(F11)</f>
        <v>5212342</v>
      </c>
    </row>
    <row r="11" spans="1:6" ht="18" customHeight="1">
      <c r="A11" s="51" t="s">
        <v>9</v>
      </c>
      <c r="B11" s="52" t="s">
        <v>113</v>
      </c>
      <c r="C11" s="53">
        <f>SUM(C12:C14)</f>
        <v>5433732</v>
      </c>
      <c r="D11" s="53">
        <f>SUM(D12:D14)</f>
        <v>8400032</v>
      </c>
      <c r="E11" s="53">
        <f>SUM(E12:E14)</f>
        <v>6125488</v>
      </c>
      <c r="F11" s="53">
        <f>SUM(F12:F14)</f>
        <v>5212342</v>
      </c>
    </row>
    <row r="12" spans="1:6" s="12" customFormat="1" ht="18" customHeight="1">
      <c r="A12" s="54" t="s">
        <v>114</v>
      </c>
      <c r="B12" s="55" t="s">
        <v>357</v>
      </c>
      <c r="C12" s="56">
        <v>3625200</v>
      </c>
      <c r="D12" s="56">
        <v>6591500</v>
      </c>
      <c r="E12" s="56">
        <v>3625200</v>
      </c>
      <c r="F12" s="56">
        <v>3748100</v>
      </c>
    </row>
    <row r="13" spans="1:6" s="12" customFormat="1" ht="18" customHeight="1">
      <c r="A13" s="57" t="s">
        <v>116</v>
      </c>
      <c r="B13" s="58" t="s">
        <v>117</v>
      </c>
      <c r="C13" s="59">
        <v>1808532</v>
      </c>
      <c r="D13" s="59">
        <v>1808532</v>
      </c>
      <c r="E13" s="59">
        <v>2500288</v>
      </c>
      <c r="F13" s="59">
        <v>1464242</v>
      </c>
    </row>
    <row r="14" spans="1:6" s="12" customFormat="1" ht="18" customHeight="1" thickBot="1">
      <c r="A14" s="57" t="s">
        <v>118</v>
      </c>
      <c r="B14" s="58" t="s">
        <v>408</v>
      </c>
      <c r="C14" s="59"/>
      <c r="D14" s="59"/>
      <c r="E14" s="59"/>
      <c r="F14" s="59"/>
    </row>
    <row r="15" spans="1:6" ht="18" customHeight="1" thickBot="1">
      <c r="A15" s="270"/>
      <c r="B15" s="271" t="s">
        <v>120</v>
      </c>
      <c r="C15" s="272">
        <f>SUM(C16:C24)</f>
        <v>77589984</v>
      </c>
      <c r="D15" s="272">
        <f>SUM(D16:D24)</f>
        <v>97259527</v>
      </c>
      <c r="E15" s="272">
        <f>SUM(E23,E22,E20,E19,E18,E17,E16)</f>
        <v>132864954</v>
      </c>
      <c r="F15" s="272">
        <f>SUM(F16:F24)</f>
        <v>100611362</v>
      </c>
    </row>
    <row r="16" spans="1:6" ht="18" customHeight="1">
      <c r="A16" s="51" t="s">
        <v>10</v>
      </c>
      <c r="B16" s="52" t="s">
        <v>108</v>
      </c>
      <c r="C16" s="53">
        <v>14640140</v>
      </c>
      <c r="D16" s="53">
        <v>29447177</v>
      </c>
      <c r="E16" s="53">
        <v>38779133</v>
      </c>
      <c r="F16" s="53">
        <v>36250563</v>
      </c>
    </row>
    <row r="17" spans="1:6" ht="18" customHeight="1">
      <c r="A17" s="51" t="s">
        <v>12</v>
      </c>
      <c r="B17" s="63" t="s">
        <v>109</v>
      </c>
      <c r="C17" s="53">
        <v>3766098</v>
      </c>
      <c r="D17" s="53">
        <v>3766098</v>
      </c>
      <c r="E17" s="53">
        <v>6149565</v>
      </c>
      <c r="F17" s="53">
        <v>5810846</v>
      </c>
    </row>
    <row r="18" spans="1:6" ht="18" customHeight="1">
      <c r="A18" s="60" t="s">
        <v>14</v>
      </c>
      <c r="B18" s="61" t="s">
        <v>110</v>
      </c>
      <c r="C18" s="62">
        <v>49142031</v>
      </c>
      <c r="D18" s="62">
        <v>52475457</v>
      </c>
      <c r="E18" s="62">
        <v>57724162</v>
      </c>
      <c r="F18" s="62">
        <v>42127471</v>
      </c>
    </row>
    <row r="19" spans="1:6" ht="18" customHeight="1">
      <c r="A19" s="60" t="s">
        <v>16</v>
      </c>
      <c r="B19" s="61" t="s">
        <v>111</v>
      </c>
      <c r="C19" s="62">
        <v>7858000</v>
      </c>
      <c r="D19" s="62">
        <v>9387080</v>
      </c>
      <c r="E19" s="62">
        <v>14678847</v>
      </c>
      <c r="F19" s="62">
        <v>13273847</v>
      </c>
    </row>
    <row r="20" spans="1:6" ht="18" customHeight="1">
      <c r="A20" s="51" t="s">
        <v>18</v>
      </c>
      <c r="B20" s="52" t="s">
        <v>358</v>
      </c>
      <c r="C20" s="53">
        <v>600000</v>
      </c>
      <c r="D20" s="53">
        <v>600000</v>
      </c>
      <c r="E20" s="53">
        <v>600000</v>
      </c>
      <c r="F20" s="53"/>
    </row>
    <row r="21" spans="1:6" ht="18" customHeight="1">
      <c r="A21" s="51" t="s">
        <v>29</v>
      </c>
      <c r="B21" s="63" t="s">
        <v>121</v>
      </c>
      <c r="C21" s="53"/>
      <c r="D21" s="53"/>
      <c r="E21" s="53"/>
      <c r="F21" s="53"/>
    </row>
    <row r="22" spans="1:8" ht="18" customHeight="1">
      <c r="A22" s="60" t="s">
        <v>36</v>
      </c>
      <c r="B22" s="61" t="s">
        <v>330</v>
      </c>
      <c r="C22" s="62">
        <v>1583715</v>
      </c>
      <c r="D22" s="62">
        <v>1583715</v>
      </c>
      <c r="E22" s="62">
        <v>11784612</v>
      </c>
      <c r="F22" s="62"/>
      <c r="H22" s="96"/>
    </row>
    <row r="23" spans="1:6" ht="18" customHeight="1">
      <c r="A23" s="60" t="s">
        <v>40</v>
      </c>
      <c r="B23" s="61" t="s">
        <v>440</v>
      </c>
      <c r="C23" s="62">
        <v>0</v>
      </c>
      <c r="D23" s="62"/>
      <c r="E23" s="62">
        <v>3148635</v>
      </c>
      <c r="F23" s="62">
        <v>3148635</v>
      </c>
    </row>
    <row r="24" spans="1:6" ht="18" customHeight="1" thickBot="1">
      <c r="A24" s="60" t="s">
        <v>52</v>
      </c>
      <c r="B24" s="61" t="s">
        <v>122</v>
      </c>
      <c r="C24" s="62"/>
      <c r="D24" s="62"/>
      <c r="E24" s="62"/>
      <c r="F24" s="62"/>
    </row>
    <row r="25" spans="1:6" ht="18" customHeight="1" thickBot="1">
      <c r="A25" s="270"/>
      <c r="B25" s="271" t="s">
        <v>123</v>
      </c>
      <c r="C25" s="272">
        <f>SUM(C30,C26)</f>
        <v>0</v>
      </c>
      <c r="D25" s="272">
        <f>SUM(D30,D26)</f>
        <v>0</v>
      </c>
      <c r="E25" s="272">
        <f>SUM(E30,E26)</f>
        <v>0</v>
      </c>
      <c r="F25" s="272">
        <f>SUM(F30,F26)</f>
        <v>0</v>
      </c>
    </row>
    <row r="26" spans="1:6" ht="20.25" customHeight="1">
      <c r="A26" s="42" t="s">
        <v>54</v>
      </c>
      <c r="B26" s="43" t="s">
        <v>113</v>
      </c>
      <c r="C26" s="44">
        <f>SUM(C27:C29)</f>
        <v>0</v>
      </c>
      <c r="D26" s="44">
        <f>SUM(D27:D29)</f>
        <v>0</v>
      </c>
      <c r="E26" s="44">
        <f>SUM(E27:E29)</f>
        <v>0</v>
      </c>
      <c r="F26" s="44">
        <f>SUM(F27:F29)</f>
        <v>0</v>
      </c>
    </row>
    <row r="27" spans="1:6" s="12" customFormat="1" ht="18" customHeight="1">
      <c r="A27" s="45" t="s">
        <v>56</v>
      </c>
      <c r="B27" s="46" t="s">
        <v>115</v>
      </c>
      <c r="C27" s="47"/>
      <c r="D27" s="47"/>
      <c r="E27" s="47"/>
      <c r="F27" s="47"/>
    </row>
    <row r="28" spans="1:6" s="12" customFormat="1" ht="18" customHeight="1">
      <c r="A28" s="48" t="s">
        <v>58</v>
      </c>
      <c r="B28" s="49" t="s">
        <v>117</v>
      </c>
      <c r="C28" s="50"/>
      <c r="D28" s="50"/>
      <c r="E28" s="50"/>
      <c r="F28" s="50"/>
    </row>
    <row r="29" spans="1:6" s="12" customFormat="1" ht="18" customHeight="1">
      <c r="A29" s="45" t="s">
        <v>60</v>
      </c>
      <c r="B29" s="46" t="s">
        <v>119</v>
      </c>
      <c r="C29" s="47"/>
      <c r="D29" s="47"/>
      <c r="E29" s="47"/>
      <c r="F29" s="47"/>
    </row>
    <row r="30" spans="1:6" s="12" customFormat="1" ht="18" customHeight="1" thickBot="1">
      <c r="A30" s="42" t="s">
        <v>65</v>
      </c>
      <c r="B30" s="43" t="s">
        <v>331</v>
      </c>
      <c r="C30" s="44"/>
      <c r="D30" s="44"/>
      <c r="E30" s="44"/>
      <c r="F30" s="44"/>
    </row>
    <row r="31" spans="1:6" ht="18" customHeight="1" thickBot="1">
      <c r="A31" s="270"/>
      <c r="B31" s="271" t="s">
        <v>124</v>
      </c>
      <c r="C31" s="272">
        <f>SUM(C32:C39)</f>
        <v>49702138</v>
      </c>
      <c r="D31" s="272">
        <f>SUM(D32:D39)</f>
        <v>102313446</v>
      </c>
      <c r="E31" s="272">
        <f>SUM(E38,E37,E36,E35,E34,E33,E32)</f>
        <v>99317138</v>
      </c>
      <c r="F31" s="272">
        <f>SUM(F38,F37,F36,F34,F33,F32)</f>
        <v>76918847</v>
      </c>
    </row>
    <row r="32" spans="1:6" ht="18" customHeight="1">
      <c r="A32" s="51" t="s">
        <v>67</v>
      </c>
      <c r="B32" s="52" t="s">
        <v>439</v>
      </c>
      <c r="C32" s="53">
        <v>3500000</v>
      </c>
      <c r="D32" s="53">
        <v>3500000</v>
      </c>
      <c r="E32" s="53">
        <v>5416528</v>
      </c>
      <c r="F32" s="53">
        <v>3500000</v>
      </c>
    </row>
    <row r="33" spans="1:6" ht="18" customHeight="1">
      <c r="A33" s="51" t="s">
        <v>70</v>
      </c>
      <c r="B33" s="63" t="s">
        <v>384</v>
      </c>
      <c r="C33" s="53">
        <v>17947565</v>
      </c>
      <c r="D33" s="53">
        <v>17947565</v>
      </c>
      <c r="E33" s="53">
        <v>21786381</v>
      </c>
      <c r="F33" s="53">
        <v>21786381</v>
      </c>
    </row>
    <row r="34" spans="1:6" ht="18" customHeight="1">
      <c r="A34" s="51" t="s">
        <v>72</v>
      </c>
      <c r="B34" s="63" t="s">
        <v>401</v>
      </c>
      <c r="C34" s="53">
        <v>13254573</v>
      </c>
      <c r="D34" s="53">
        <v>13254573</v>
      </c>
      <c r="E34" s="53">
        <v>13384573</v>
      </c>
      <c r="F34" s="53">
        <v>13384573</v>
      </c>
    </row>
    <row r="35" spans="1:6" ht="18" customHeight="1">
      <c r="A35" s="51" t="s">
        <v>74</v>
      </c>
      <c r="B35" s="63" t="s">
        <v>409</v>
      </c>
      <c r="C35" s="53">
        <v>4000000</v>
      </c>
      <c r="D35" s="53">
        <v>4000000</v>
      </c>
      <c r="E35" s="53"/>
      <c r="F35" s="53"/>
    </row>
    <row r="36" spans="1:6" ht="18" customHeight="1">
      <c r="A36" s="51" t="s">
        <v>76</v>
      </c>
      <c r="B36" s="63" t="s">
        <v>433</v>
      </c>
      <c r="C36" s="53"/>
      <c r="D36" s="53">
        <v>45114656</v>
      </c>
      <c r="E36" s="53">
        <v>45114656</v>
      </c>
      <c r="F36" s="53">
        <v>32604713</v>
      </c>
    </row>
    <row r="37" spans="1:6" ht="18" customHeight="1">
      <c r="A37" s="51" t="s">
        <v>78</v>
      </c>
      <c r="B37" s="63" t="s">
        <v>434</v>
      </c>
      <c r="C37" s="53"/>
      <c r="D37" s="53">
        <v>5999866</v>
      </c>
      <c r="E37" s="53">
        <v>5999866</v>
      </c>
      <c r="F37" s="53">
        <v>3299940</v>
      </c>
    </row>
    <row r="38" spans="1:6" ht="18" customHeight="1">
      <c r="A38" s="51" t="s">
        <v>81</v>
      </c>
      <c r="B38" s="63" t="s">
        <v>435</v>
      </c>
      <c r="C38" s="53"/>
      <c r="D38" s="53">
        <v>1496786</v>
      </c>
      <c r="E38" s="53">
        <v>7615134</v>
      </c>
      <c r="F38" s="53">
        <v>2343240</v>
      </c>
    </row>
    <row r="39" spans="1:6" ht="18" customHeight="1" thickBot="1">
      <c r="A39" s="51" t="s">
        <v>82</v>
      </c>
      <c r="B39" s="52" t="s">
        <v>400</v>
      </c>
      <c r="C39" s="53">
        <v>11000000</v>
      </c>
      <c r="D39" s="53">
        <v>11000000</v>
      </c>
      <c r="E39" s="53"/>
      <c r="F39" s="53"/>
    </row>
    <row r="40" spans="1:6" ht="18" customHeight="1" thickBot="1">
      <c r="A40" s="270"/>
      <c r="B40" s="271" t="s">
        <v>126</v>
      </c>
      <c r="C40" s="281">
        <f>SUM(C31,C25,C15,C10,C4)</f>
        <v>206985978</v>
      </c>
      <c r="D40" s="281">
        <f>SUM(D31,D25,D15,D10,D4)</f>
        <v>284270615</v>
      </c>
      <c r="E40" s="281">
        <f>SUM(E31,E15,E10,E4)</f>
        <v>315580392</v>
      </c>
      <c r="F40" s="281">
        <f>SUM(F31,F25,F15,F10,F4)</f>
        <v>252127528</v>
      </c>
    </row>
  </sheetData>
  <sheetProtection formatCells="0" formatColumns="0" formatRows="0" insertColumns="0" insertRows="0" insertHyperlinks="0" deleteRows="0" sort="0" autoFilter="0" pivotTables="0"/>
  <protectedRanges>
    <protectedRange sqref="C27:F30 C6:F9 C12:F14 C16:F24" name="Tartom?ny2"/>
  </protectedRanges>
  <printOptions/>
  <pageMargins left="0.3937007874015748" right="0.3937007874015748" top="1.1811023622047245" bottom="0.5905511811023623" header="0.5118110236220472" footer="0.5118110236220472"/>
  <pageSetup horizontalDpi="600" verticalDpi="600" orientation="portrait" paperSize="9" r:id="rId1"/>
  <headerFooter alignWithMargins="0">
    <oddHeader>&amp;C2. sz. melléklet
a 3/2018. (V.30.) önkormányzati rendelethez
Gölle Község Önkormányzat 2017. évi kiadásai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2:L34"/>
  <sheetViews>
    <sheetView view="pageLayout" workbookViewId="0" topLeftCell="A7">
      <selection activeCell="A15" sqref="A15:L15"/>
    </sheetView>
  </sheetViews>
  <sheetFormatPr defaultColWidth="9.00390625" defaultRowHeight="12.75"/>
  <cols>
    <col min="1" max="1" width="4.875" style="0" bestFit="1" customWidth="1"/>
    <col min="2" max="2" width="21.875" style="0" customWidth="1"/>
    <col min="3" max="3" width="11.125" style="0" customWidth="1"/>
    <col min="4" max="4" width="12.875" style="0" customWidth="1"/>
    <col min="5" max="5" width="9.875" style="0" customWidth="1"/>
    <col min="6" max="6" width="10.375" style="0" customWidth="1"/>
    <col min="7" max="7" width="7.75390625" style="0" customWidth="1"/>
    <col min="8" max="8" width="12.375" style="0" customWidth="1"/>
    <col min="9" max="9" width="19.125" style="0" customWidth="1"/>
    <col min="10" max="10" width="11.00390625" style="0" customWidth="1"/>
  </cols>
  <sheetData>
    <row r="1" ht="13.5" thickBot="1"/>
    <row r="2" spans="2:9" ht="13.5" thickBot="1">
      <c r="B2" s="430" t="s">
        <v>175</v>
      </c>
      <c r="C2" s="431"/>
      <c r="D2" s="432" t="s">
        <v>128</v>
      </c>
      <c r="E2" s="405"/>
      <c r="F2" s="405"/>
      <c r="G2" s="433"/>
      <c r="H2" s="85" t="s">
        <v>406</v>
      </c>
      <c r="I2" s="86"/>
    </row>
    <row r="3" spans="2:9" ht="12.75">
      <c r="B3" s="434"/>
      <c r="C3" s="435"/>
      <c r="D3" s="440" t="s">
        <v>316</v>
      </c>
      <c r="E3" s="441"/>
      <c r="F3" s="441"/>
      <c r="G3" s="442"/>
      <c r="H3" s="262">
        <f>SUM(H5,H4)</f>
        <v>99317138</v>
      </c>
      <c r="I3" s="87"/>
    </row>
    <row r="4" spans="2:9" ht="12.75">
      <c r="B4" s="436"/>
      <c r="C4" s="437"/>
      <c r="D4" s="443" t="s">
        <v>176</v>
      </c>
      <c r="E4" s="392"/>
      <c r="F4" s="392"/>
      <c r="G4" s="366"/>
      <c r="H4" s="263">
        <v>45114656</v>
      </c>
      <c r="I4" s="86"/>
    </row>
    <row r="5" spans="2:9" ht="13.5" thickBot="1">
      <c r="B5" s="438"/>
      <c r="C5" s="439"/>
      <c r="D5" s="444" t="s">
        <v>177</v>
      </c>
      <c r="E5" s="396"/>
      <c r="F5" s="396"/>
      <c r="G5" s="445"/>
      <c r="H5" s="341">
        <v>54202482</v>
      </c>
      <c r="I5" s="86"/>
    </row>
    <row r="6" spans="2:9" ht="12.75">
      <c r="B6" s="89"/>
      <c r="C6" s="89"/>
      <c r="D6" s="89"/>
      <c r="E6" s="89"/>
      <c r="F6" s="89"/>
      <c r="G6" s="89"/>
      <c r="H6" s="86"/>
      <c r="I6" s="86"/>
    </row>
    <row r="7" spans="1:5" ht="18.75" customHeight="1" thickBot="1">
      <c r="A7" s="426" t="s">
        <v>178</v>
      </c>
      <c r="B7" s="426"/>
      <c r="C7" s="426"/>
      <c r="D7" s="426"/>
      <c r="E7" s="426"/>
    </row>
    <row r="8" spans="1:9" ht="12.75" customHeight="1">
      <c r="A8" s="427" t="s">
        <v>179</v>
      </c>
      <c r="B8" s="420" t="s">
        <v>180</v>
      </c>
      <c r="C8" s="420"/>
      <c r="D8" s="420" t="s">
        <v>447</v>
      </c>
      <c r="E8" s="420" t="s">
        <v>443</v>
      </c>
      <c r="F8" s="420"/>
      <c r="G8" s="420" t="s">
        <v>182</v>
      </c>
      <c r="H8" s="420" t="s">
        <v>183</v>
      </c>
      <c r="I8" s="422" t="s">
        <v>444</v>
      </c>
    </row>
    <row r="9" spans="1:9" ht="13.5" thickBot="1">
      <c r="A9" s="428"/>
      <c r="B9" s="421"/>
      <c r="C9" s="421"/>
      <c r="D9" s="421"/>
      <c r="E9" s="421"/>
      <c r="F9" s="421"/>
      <c r="G9" s="421"/>
      <c r="H9" s="421"/>
      <c r="I9" s="423"/>
    </row>
    <row r="10" spans="1:9" ht="12.75">
      <c r="A10" s="302">
        <v>1</v>
      </c>
      <c r="B10" s="429" t="s">
        <v>409</v>
      </c>
      <c r="C10" s="429"/>
      <c r="D10" s="301">
        <v>0</v>
      </c>
      <c r="E10" s="425"/>
      <c r="F10" s="425"/>
      <c r="G10" s="301"/>
      <c r="H10" s="301">
        <v>4000000</v>
      </c>
      <c r="I10" s="300"/>
    </row>
    <row r="11" spans="1:9" ht="12.75">
      <c r="A11" s="328">
        <v>2</v>
      </c>
      <c r="B11" s="329" t="s">
        <v>437</v>
      </c>
      <c r="C11" s="329"/>
      <c r="D11" s="301">
        <v>3299240</v>
      </c>
      <c r="E11" s="340">
        <v>5999866</v>
      </c>
      <c r="F11" s="327"/>
      <c r="G11" s="301"/>
      <c r="H11" s="301">
        <v>5999866</v>
      </c>
      <c r="I11" s="339">
        <v>5999866</v>
      </c>
    </row>
    <row r="12" spans="1:9" ht="12.75">
      <c r="A12" s="303">
        <v>3</v>
      </c>
      <c r="B12" s="424" t="s">
        <v>436</v>
      </c>
      <c r="C12" s="424"/>
      <c r="D12" s="301">
        <v>2343940</v>
      </c>
      <c r="E12" s="425">
        <v>7615134</v>
      </c>
      <c r="F12" s="425"/>
      <c r="G12" s="301"/>
      <c r="H12" s="301">
        <v>1496786</v>
      </c>
      <c r="I12" s="263">
        <v>7615134</v>
      </c>
    </row>
    <row r="13" spans="1:9" ht="13.5" thickBot="1">
      <c r="A13" s="91"/>
      <c r="B13" s="398" t="s">
        <v>315</v>
      </c>
      <c r="C13" s="399"/>
      <c r="D13" s="260">
        <f>SUM(D10:D12)</f>
        <v>5643180</v>
      </c>
      <c r="E13" s="400">
        <f>SUM(E11:F12)</f>
        <v>13615000</v>
      </c>
      <c r="F13" s="400"/>
      <c r="G13" s="260"/>
      <c r="H13" s="260">
        <f>SUM(H10:H12)</f>
        <v>11496652</v>
      </c>
      <c r="I13" s="261">
        <f>SUM(I11:I12)</f>
        <v>13615000</v>
      </c>
    </row>
    <row r="14" spans="2:3" ht="12.75">
      <c r="B14" s="401"/>
      <c r="C14" s="401"/>
    </row>
    <row r="15" spans="1:12" ht="47.25" customHeight="1">
      <c r="A15" s="402" t="s">
        <v>451</v>
      </c>
      <c r="B15" s="402"/>
      <c r="C15" s="402"/>
      <c r="D15" s="402"/>
      <c r="E15" s="402"/>
      <c r="F15" s="402"/>
      <c r="G15" s="402"/>
      <c r="H15" s="402"/>
      <c r="I15" s="402"/>
      <c r="J15" s="402"/>
      <c r="K15" s="402"/>
      <c r="L15" s="402"/>
    </row>
    <row r="16" ht="13.5" thickBot="1"/>
    <row r="17" spans="1:10" ht="39" thickBot="1">
      <c r="A17" s="407" t="s">
        <v>0</v>
      </c>
      <c r="B17" s="407" t="s">
        <v>180</v>
      </c>
      <c r="C17" s="408"/>
      <c r="D17" s="409"/>
      <c r="E17" s="385" t="s">
        <v>205</v>
      </c>
      <c r="F17" s="386"/>
      <c r="G17" s="100" t="s">
        <v>181</v>
      </c>
      <c r="H17" s="101" t="s">
        <v>448</v>
      </c>
      <c r="I17" s="99" t="s">
        <v>183</v>
      </c>
      <c r="J17" s="114"/>
    </row>
    <row r="18" spans="1:10" ht="12.75">
      <c r="A18" s="410"/>
      <c r="B18" s="410"/>
      <c r="C18" s="411"/>
      <c r="D18" s="412"/>
      <c r="E18" s="387" t="s">
        <v>206</v>
      </c>
      <c r="F18" s="388"/>
      <c r="G18" s="115">
        <v>2</v>
      </c>
      <c r="H18" s="115">
        <v>3</v>
      </c>
      <c r="I18" s="102">
        <v>4</v>
      </c>
      <c r="J18" s="118"/>
    </row>
    <row r="19" spans="1:10" ht="12.75">
      <c r="A19" s="410"/>
      <c r="B19" s="410"/>
      <c r="C19" s="411"/>
      <c r="D19" s="412"/>
      <c r="E19" s="389" t="s">
        <v>427</v>
      </c>
      <c r="F19" s="390"/>
      <c r="G19" s="116"/>
      <c r="H19" s="116"/>
      <c r="I19" s="103" t="s">
        <v>427</v>
      </c>
      <c r="J19" s="104"/>
    </row>
    <row r="20" spans="1:10" ht="13.5" thickBot="1">
      <c r="A20" s="419"/>
      <c r="B20" s="410"/>
      <c r="C20" s="411"/>
      <c r="D20" s="412"/>
      <c r="E20" s="105" t="s">
        <v>207</v>
      </c>
      <c r="F20" s="106" t="s">
        <v>208</v>
      </c>
      <c r="G20" s="117"/>
      <c r="H20" s="117"/>
      <c r="I20" s="105" t="s">
        <v>207</v>
      </c>
      <c r="J20" s="106" t="s">
        <v>208</v>
      </c>
    </row>
    <row r="21" spans="1:10" ht="12.75">
      <c r="A21" s="307" t="s">
        <v>184</v>
      </c>
      <c r="B21" s="307" t="s">
        <v>442</v>
      </c>
      <c r="C21" s="89"/>
      <c r="D21" s="308"/>
      <c r="E21" s="311">
        <v>3500000</v>
      </c>
      <c r="F21" s="106">
        <v>5416528</v>
      </c>
      <c r="G21" s="309"/>
      <c r="H21" s="116">
        <v>3500000</v>
      </c>
      <c r="I21" s="310">
        <v>3500000</v>
      </c>
      <c r="J21" s="106">
        <v>5416528</v>
      </c>
    </row>
    <row r="22" spans="1:10" ht="12.75">
      <c r="A22" s="307" t="s">
        <v>319</v>
      </c>
      <c r="B22" s="307" t="s">
        <v>400</v>
      </c>
      <c r="C22" s="89"/>
      <c r="D22" s="308"/>
      <c r="E22" s="311">
        <v>11000000</v>
      </c>
      <c r="F22" s="106">
        <v>0</v>
      </c>
      <c r="G22" s="309"/>
      <c r="H22" s="116"/>
      <c r="I22" s="310">
        <v>11000000</v>
      </c>
      <c r="J22" s="106">
        <v>0</v>
      </c>
    </row>
    <row r="23" spans="1:10" ht="13.5" thickBot="1">
      <c r="A23" s="307" t="s">
        <v>322</v>
      </c>
      <c r="B23" s="307" t="s">
        <v>401</v>
      </c>
      <c r="C23" s="89"/>
      <c r="D23" s="308"/>
      <c r="E23" s="311">
        <v>13254573</v>
      </c>
      <c r="F23" s="106">
        <v>13384573</v>
      </c>
      <c r="G23" s="309"/>
      <c r="H23" s="116">
        <v>13384573</v>
      </c>
      <c r="I23" s="310">
        <v>13254573</v>
      </c>
      <c r="J23" s="106">
        <v>13384573</v>
      </c>
    </row>
    <row r="24" spans="1:10" ht="12.75">
      <c r="A24" s="107" t="s">
        <v>323</v>
      </c>
      <c r="B24" s="413" t="s">
        <v>384</v>
      </c>
      <c r="C24" s="414"/>
      <c r="D24" s="415"/>
      <c r="E24" s="312">
        <v>17947565</v>
      </c>
      <c r="F24" s="108">
        <v>21786381</v>
      </c>
      <c r="G24" s="109"/>
      <c r="H24" s="110">
        <v>21786381</v>
      </c>
      <c r="I24" s="313">
        <v>17947565</v>
      </c>
      <c r="J24" s="108">
        <v>21786381</v>
      </c>
    </row>
    <row r="25" spans="1:10" ht="12.75">
      <c r="A25" s="332" t="s">
        <v>325</v>
      </c>
      <c r="B25" s="333" t="s">
        <v>441</v>
      </c>
      <c r="C25" s="334"/>
      <c r="D25" s="334"/>
      <c r="E25" s="335">
        <v>4000000</v>
      </c>
      <c r="F25" s="336"/>
      <c r="G25" s="337"/>
      <c r="H25" s="338"/>
      <c r="I25" s="335">
        <v>4000000</v>
      </c>
      <c r="J25" s="336"/>
    </row>
    <row r="26" spans="1:10" ht="13.5" thickBot="1">
      <c r="A26" s="318" t="s">
        <v>326</v>
      </c>
      <c r="B26" s="319" t="s">
        <v>433</v>
      </c>
      <c r="C26" s="320"/>
      <c r="D26" s="321"/>
      <c r="E26" s="322"/>
      <c r="F26" s="323">
        <v>45114656</v>
      </c>
      <c r="G26" s="324"/>
      <c r="H26" s="325">
        <v>32604713</v>
      </c>
      <c r="I26" s="326"/>
      <c r="J26" s="323">
        <v>45114656</v>
      </c>
    </row>
    <row r="27" spans="1:10" ht="16.5" thickBot="1">
      <c r="A27" s="111"/>
      <c r="B27" s="416" t="s">
        <v>209</v>
      </c>
      <c r="C27" s="417"/>
      <c r="D27" s="418"/>
      <c r="E27" s="285">
        <f>SUM(E21:E26)</f>
        <v>49702138</v>
      </c>
      <c r="F27" s="112">
        <f>SUM(F26,F24,F23,F21)</f>
        <v>85702138</v>
      </c>
      <c r="G27" s="112"/>
      <c r="H27" s="113">
        <f>SUM(H26,H21,H23,H24)</f>
        <v>71275667</v>
      </c>
      <c r="I27" s="285">
        <f>SUM(I21:I26)</f>
        <v>49702138</v>
      </c>
      <c r="J27" s="112">
        <f>SUM(J26,J24,J23,J21)</f>
        <v>85702138</v>
      </c>
    </row>
    <row r="29" spans="1:12" ht="42" customHeight="1">
      <c r="A29" s="402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</row>
    <row r="31" ht="13.5" thickBot="1"/>
    <row r="32" spans="2:8" ht="13.5" thickBot="1">
      <c r="B32" s="403" t="s">
        <v>210</v>
      </c>
      <c r="C32" s="404"/>
      <c r="D32" s="405"/>
      <c r="E32" s="405"/>
      <c r="F32" s="406"/>
      <c r="G32" s="239" t="s">
        <v>212</v>
      </c>
      <c r="H32" s="119"/>
    </row>
    <row r="33" spans="2:8" ht="12.75">
      <c r="B33" s="391" t="s">
        <v>213</v>
      </c>
      <c r="C33" s="392"/>
      <c r="D33" s="392"/>
      <c r="E33" s="392"/>
      <c r="F33" s="393"/>
      <c r="G33" s="242">
        <v>0</v>
      </c>
      <c r="H33" s="88" t="s">
        <v>161</v>
      </c>
    </row>
    <row r="34" spans="2:8" ht="13.5" thickBot="1">
      <c r="B34" s="394" t="s">
        <v>211</v>
      </c>
      <c r="C34" s="395"/>
      <c r="D34" s="396"/>
      <c r="E34" s="396"/>
      <c r="F34" s="397"/>
      <c r="G34" s="243">
        <f>SUM(E33:H33)</f>
        <v>0</v>
      </c>
      <c r="H34" s="120" t="s">
        <v>161</v>
      </c>
    </row>
  </sheetData>
  <sheetProtection/>
  <mergeCells count="33">
    <mergeCell ref="B2:C2"/>
    <mergeCell ref="D2:G2"/>
    <mergeCell ref="B3:C5"/>
    <mergeCell ref="D3:G3"/>
    <mergeCell ref="D4:G4"/>
    <mergeCell ref="D5:G5"/>
    <mergeCell ref="A7:E7"/>
    <mergeCell ref="A8:A9"/>
    <mergeCell ref="B8:C9"/>
    <mergeCell ref="D8:D9"/>
    <mergeCell ref="E8:F9"/>
    <mergeCell ref="B10:C10"/>
    <mergeCell ref="E10:F10"/>
    <mergeCell ref="A29:L29"/>
    <mergeCell ref="B17:D20"/>
    <mergeCell ref="B24:D24"/>
    <mergeCell ref="B27:D27"/>
    <mergeCell ref="A17:A20"/>
    <mergeCell ref="H8:H9"/>
    <mergeCell ref="I8:I9"/>
    <mergeCell ref="B12:C12"/>
    <mergeCell ref="E12:F12"/>
    <mergeCell ref="G8:G9"/>
    <mergeCell ref="E17:F17"/>
    <mergeCell ref="E18:F18"/>
    <mergeCell ref="E19:F19"/>
    <mergeCell ref="B33:F33"/>
    <mergeCell ref="B34:F34"/>
    <mergeCell ref="B13:C13"/>
    <mergeCell ref="E13:F13"/>
    <mergeCell ref="B14:C14"/>
    <mergeCell ref="A15:L15"/>
    <mergeCell ref="B32:F32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r:id="rId1"/>
  <headerFooter>
    <oddHeader>&amp;C3. sz. melléklet
3 /2018. (V.30.) önkormányzati rendelethez
Gölle Községi Önkormányzat 2017. évi felhalmozási kiadásai</oddHeader>
    <oddFooter>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9"/>
  <sheetViews>
    <sheetView view="pageLayout" zoomScale="80" zoomScalePageLayoutView="80" workbookViewId="0" topLeftCell="A1">
      <selection activeCell="E6" sqref="E6"/>
    </sheetView>
  </sheetViews>
  <sheetFormatPr defaultColWidth="9.00390625" defaultRowHeight="12.75"/>
  <cols>
    <col min="1" max="1" width="19.625" style="123" customWidth="1"/>
    <col min="2" max="2" width="9.75390625" style="165" customWidth="1"/>
    <col min="3" max="3" width="11.375" style="165" customWidth="1"/>
    <col min="4" max="4" width="11.25390625" style="165" customWidth="1"/>
    <col min="5" max="5" width="12.00390625" style="165" customWidth="1"/>
    <col min="6" max="6" width="11.375" style="165" customWidth="1"/>
    <col min="7" max="7" width="6.875" style="165" customWidth="1"/>
    <col min="8" max="8" width="11.25390625" style="165" bestFit="1" customWidth="1"/>
    <col min="9" max="9" width="9.00390625" style="165" customWidth="1"/>
    <col min="10" max="10" width="11.00390625" style="165" customWidth="1"/>
    <col min="11" max="11" width="11.75390625" style="165" customWidth="1"/>
    <col min="12" max="12" width="8.875" style="165" customWidth="1"/>
    <col min="13" max="13" width="8.125" style="165" customWidth="1"/>
    <col min="14" max="14" width="8.25390625" style="165" customWidth="1"/>
    <col min="15" max="15" width="9.625" style="165" customWidth="1"/>
    <col min="16" max="16" width="22.375" style="123" customWidth="1"/>
    <col min="17" max="16384" width="9.125" style="123" customWidth="1"/>
  </cols>
  <sheetData>
    <row r="1" spans="1:16" ht="15.75">
      <c r="A1" s="122" t="s">
        <v>1</v>
      </c>
      <c r="B1" s="450" t="s">
        <v>214</v>
      </c>
      <c r="C1" s="451"/>
      <c r="D1" s="451"/>
      <c r="E1" s="451"/>
      <c r="F1" s="451"/>
      <c r="G1" s="451"/>
      <c r="H1" s="451"/>
      <c r="I1" s="451"/>
      <c r="J1" s="451"/>
      <c r="K1" s="452"/>
      <c r="L1" s="450" t="s">
        <v>215</v>
      </c>
      <c r="M1" s="451"/>
      <c r="N1" s="451"/>
      <c r="O1" s="451"/>
      <c r="P1" s="122" t="s">
        <v>216</v>
      </c>
    </row>
    <row r="2" spans="1:16" ht="31.5" customHeight="1">
      <c r="A2" s="124"/>
      <c r="B2" s="453" t="s">
        <v>217</v>
      </c>
      <c r="C2" s="455" t="s">
        <v>418</v>
      </c>
      <c r="D2" s="457" t="s">
        <v>419</v>
      </c>
      <c r="E2" s="458"/>
      <c r="F2" s="458"/>
      <c r="G2" s="458"/>
      <c r="H2" s="458"/>
      <c r="I2" s="459"/>
      <c r="J2" s="460" t="s">
        <v>420</v>
      </c>
      <c r="K2" s="461" t="s">
        <v>218</v>
      </c>
      <c r="L2" s="448" t="s">
        <v>421</v>
      </c>
      <c r="M2" s="463" t="s">
        <v>422</v>
      </c>
      <c r="N2" s="446" t="s">
        <v>423</v>
      </c>
      <c r="O2" s="448" t="s">
        <v>219</v>
      </c>
      <c r="P2" s="125"/>
    </row>
    <row r="3" spans="1:16" ht="54" customHeight="1">
      <c r="A3" s="126"/>
      <c r="B3" s="454"/>
      <c r="C3" s="456"/>
      <c r="D3" s="127" t="s">
        <v>220</v>
      </c>
      <c r="E3" s="128" t="s">
        <v>221</v>
      </c>
      <c r="F3" s="128" t="s">
        <v>222</v>
      </c>
      <c r="G3" s="128" t="s">
        <v>223</v>
      </c>
      <c r="H3" s="129" t="s">
        <v>224</v>
      </c>
      <c r="I3" s="130" t="s">
        <v>190</v>
      </c>
      <c r="J3" s="447"/>
      <c r="K3" s="462"/>
      <c r="L3" s="449"/>
      <c r="M3" s="456"/>
      <c r="N3" s="447"/>
      <c r="O3" s="449"/>
      <c r="P3" s="131"/>
    </row>
    <row r="4" spans="1:16" ht="33" customHeight="1">
      <c r="A4" s="132" t="s">
        <v>430</v>
      </c>
      <c r="B4" s="133"/>
      <c r="C4" s="134">
        <v>0</v>
      </c>
      <c r="D4" s="135"/>
      <c r="E4" s="136">
        <v>0</v>
      </c>
      <c r="F4" s="136">
        <v>0</v>
      </c>
      <c r="G4" s="136">
        <v>0</v>
      </c>
      <c r="H4" s="137">
        <v>11000000</v>
      </c>
      <c r="I4" s="138"/>
      <c r="J4" s="139">
        <v>0</v>
      </c>
      <c r="K4" s="140"/>
      <c r="L4" s="141">
        <v>0</v>
      </c>
      <c r="M4" s="134"/>
      <c r="N4" s="139">
        <v>0</v>
      </c>
      <c r="O4" s="141"/>
      <c r="P4" s="132"/>
    </row>
    <row r="5" spans="1:16" ht="31.5">
      <c r="A5" s="142" t="s">
        <v>410</v>
      </c>
      <c r="B5" s="143"/>
      <c r="C5" s="144">
        <v>0</v>
      </c>
      <c r="D5" s="145">
        <v>0</v>
      </c>
      <c r="E5" s="146">
        <v>0</v>
      </c>
      <c r="F5" s="146">
        <v>0</v>
      </c>
      <c r="G5" s="146">
        <v>0</v>
      </c>
      <c r="H5" s="147">
        <v>3500000</v>
      </c>
      <c r="I5" s="148">
        <v>0</v>
      </c>
      <c r="J5" s="149">
        <v>0</v>
      </c>
      <c r="K5" s="150">
        <v>0</v>
      </c>
      <c r="L5" s="151">
        <v>0</v>
      </c>
      <c r="M5" s="144">
        <v>0</v>
      </c>
      <c r="N5" s="149">
        <v>0</v>
      </c>
      <c r="O5" s="151">
        <v>0</v>
      </c>
      <c r="P5" s="152"/>
    </row>
    <row r="6" spans="1:16" ht="31.5">
      <c r="A6" s="142" t="s">
        <v>433</v>
      </c>
      <c r="B6" s="143"/>
      <c r="C6" s="144">
        <v>0</v>
      </c>
      <c r="D6" s="145">
        <v>45114656</v>
      </c>
      <c r="E6" s="146">
        <v>0</v>
      </c>
      <c r="F6" s="146">
        <v>0</v>
      </c>
      <c r="G6" s="146">
        <v>0</v>
      </c>
      <c r="H6" s="147">
        <v>0</v>
      </c>
      <c r="I6" s="148">
        <v>0</v>
      </c>
      <c r="J6" s="149">
        <v>0</v>
      </c>
      <c r="K6" s="150">
        <v>0</v>
      </c>
      <c r="L6" s="151">
        <v>0</v>
      </c>
      <c r="M6" s="144">
        <v>0</v>
      </c>
      <c r="N6" s="149">
        <v>0</v>
      </c>
      <c r="O6" s="151">
        <v>0</v>
      </c>
      <c r="P6" s="152"/>
    </row>
    <row r="7" spans="1:16" ht="15.75">
      <c r="A7" s="142" t="s">
        <v>434</v>
      </c>
      <c r="B7" s="143"/>
      <c r="C7" s="144">
        <v>0</v>
      </c>
      <c r="D7" s="145">
        <v>5999866</v>
      </c>
      <c r="E7" s="146">
        <v>0</v>
      </c>
      <c r="F7" s="146">
        <v>0</v>
      </c>
      <c r="G7" s="146">
        <v>0</v>
      </c>
      <c r="H7" s="147">
        <v>0</v>
      </c>
      <c r="I7" s="148">
        <v>0</v>
      </c>
      <c r="J7" s="149">
        <v>0</v>
      </c>
      <c r="K7" s="153">
        <v>0</v>
      </c>
      <c r="L7" s="151">
        <v>0</v>
      </c>
      <c r="M7" s="144">
        <v>0</v>
      </c>
      <c r="N7" s="149">
        <v>0</v>
      </c>
      <c r="O7" s="150">
        <v>0</v>
      </c>
      <c r="P7" s="152"/>
    </row>
    <row r="8" spans="1:16" ht="15.75">
      <c r="A8" s="142"/>
      <c r="B8" s="143"/>
      <c r="C8" s="144">
        <v>0</v>
      </c>
      <c r="D8" s="145">
        <v>0</v>
      </c>
      <c r="E8" s="146">
        <v>0</v>
      </c>
      <c r="F8" s="146">
        <v>0</v>
      </c>
      <c r="G8" s="146">
        <v>0</v>
      </c>
      <c r="H8" s="147">
        <v>0</v>
      </c>
      <c r="I8" s="148">
        <v>0</v>
      </c>
      <c r="J8" s="149">
        <v>0</v>
      </c>
      <c r="K8" s="153">
        <v>0</v>
      </c>
      <c r="L8" s="151">
        <v>0</v>
      </c>
      <c r="M8" s="144">
        <v>0</v>
      </c>
      <c r="N8" s="149">
        <v>0</v>
      </c>
      <c r="O8" s="150">
        <v>0</v>
      </c>
      <c r="P8" s="152"/>
    </row>
    <row r="9" spans="1:16" ht="16.5" thickBot="1">
      <c r="A9" s="154"/>
      <c r="B9" s="155"/>
      <c r="C9" s="156">
        <v>0</v>
      </c>
      <c r="D9" s="157">
        <v>0</v>
      </c>
      <c r="E9" s="158">
        <v>0</v>
      </c>
      <c r="F9" s="158">
        <v>0</v>
      </c>
      <c r="G9" s="158">
        <v>0</v>
      </c>
      <c r="H9" s="159">
        <v>0</v>
      </c>
      <c r="I9" s="160">
        <v>0</v>
      </c>
      <c r="J9" s="161">
        <v>0</v>
      </c>
      <c r="K9" s="162">
        <v>0</v>
      </c>
      <c r="L9" s="163">
        <v>0</v>
      </c>
      <c r="M9" s="156">
        <v>0</v>
      </c>
      <c r="N9" s="161">
        <v>0</v>
      </c>
      <c r="O9" s="163">
        <v>0</v>
      </c>
      <c r="P9" s="164"/>
    </row>
  </sheetData>
  <sheetProtection/>
  <mergeCells count="11">
    <mergeCell ref="M2:M3"/>
    <mergeCell ref="N2:N3"/>
    <mergeCell ref="O2:O3"/>
    <mergeCell ref="B1:K1"/>
    <mergeCell ref="L1:O1"/>
    <mergeCell ref="B2:B3"/>
    <mergeCell ref="C2:C3"/>
    <mergeCell ref="D2:I2"/>
    <mergeCell ref="J2:J3"/>
    <mergeCell ref="K2:K3"/>
    <mergeCell ref="L2:L3"/>
  </mergeCells>
  <printOptions/>
  <pageMargins left="0.1968503937007874" right="0.2362204724409449" top="1.6535433070866143" bottom="0.984251968503937" header="0.8267716535433072" footer="0.5118110236220472"/>
  <pageSetup horizontalDpi="600" verticalDpi="600" orientation="landscape" paperSize="9" scale="80" r:id="rId1"/>
  <headerFooter alignWithMargins="0">
    <oddHeader>&amp;C&amp;"Times New Roman,Félkövér"&amp;14Európai Uniós támogatással megvalósuló projektek, programok&amp;"Times New Roman,Normál"
2017. év&amp;R&amp;"Times New Roman CE,Normál"5. sz. melléklet
Gölle Község Önkormányzatának
a 11/2017. (XII.06.) önkorm. rendelethez
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2:I50"/>
  <sheetViews>
    <sheetView view="pageLayout" workbookViewId="0" topLeftCell="A11">
      <selection activeCell="H44" sqref="H44"/>
    </sheetView>
  </sheetViews>
  <sheetFormatPr defaultColWidth="9.00390625" defaultRowHeight="12.75"/>
  <cols>
    <col min="1" max="1" width="4.875" style="0" bestFit="1" customWidth="1"/>
    <col min="4" max="4" width="12.875" style="0" customWidth="1"/>
    <col min="5" max="5" width="9.00390625" style="0" customWidth="1"/>
    <col min="6" max="6" width="6.00390625" style="0" customWidth="1"/>
    <col min="7" max="7" width="13.375" style="0" customWidth="1"/>
    <col min="8" max="8" width="12.00390625" style="0" customWidth="1"/>
    <col min="9" max="9" width="19.125" style="0" customWidth="1"/>
    <col min="10" max="10" width="1.00390625" style="0" customWidth="1"/>
  </cols>
  <sheetData>
    <row r="2" spans="2:9" ht="24.75" customHeight="1" thickBot="1">
      <c r="B2" s="475" t="s">
        <v>185</v>
      </c>
      <c r="C2" s="475"/>
      <c r="D2" s="475"/>
      <c r="E2" s="475"/>
      <c r="F2" s="475"/>
      <c r="G2" s="475"/>
      <c r="H2" s="475"/>
      <c r="I2" s="475"/>
    </row>
    <row r="3" spans="4:8" ht="13.5" thickBot="1">
      <c r="D3" s="403" t="s">
        <v>186</v>
      </c>
      <c r="E3" s="404"/>
      <c r="F3" s="404"/>
      <c r="G3" s="433"/>
      <c r="H3" s="92" t="s">
        <v>187</v>
      </c>
    </row>
    <row r="4" spans="4:8" ht="12.75">
      <c r="D4" s="469" t="s">
        <v>133</v>
      </c>
      <c r="E4" s="470"/>
      <c r="F4" s="470"/>
      <c r="G4" s="442"/>
      <c r="H4" s="93">
        <v>1</v>
      </c>
    </row>
    <row r="5" spans="4:8" ht="12.75">
      <c r="D5" s="391" t="s">
        <v>188</v>
      </c>
      <c r="E5" s="392"/>
      <c r="F5" s="392"/>
      <c r="G5" s="366"/>
      <c r="H5" s="94">
        <v>1</v>
      </c>
    </row>
    <row r="6" spans="4:8" ht="12.75">
      <c r="D6" s="391" t="s">
        <v>155</v>
      </c>
      <c r="E6" s="392"/>
      <c r="F6" s="392"/>
      <c r="G6" s="366"/>
      <c r="H6" s="94">
        <v>1</v>
      </c>
    </row>
    <row r="7" spans="4:8" ht="12.75">
      <c r="D7" s="391" t="s">
        <v>189</v>
      </c>
      <c r="E7" s="392"/>
      <c r="F7" s="392"/>
      <c r="G7" s="366"/>
      <c r="H7" s="94">
        <v>0</v>
      </c>
    </row>
    <row r="8" spans="4:8" ht="12.75">
      <c r="D8" s="391" t="s">
        <v>332</v>
      </c>
      <c r="E8" s="392"/>
      <c r="F8" s="392"/>
      <c r="G8" s="366"/>
      <c r="H8" s="94">
        <v>1</v>
      </c>
    </row>
    <row r="9" spans="4:8" ht="12.75">
      <c r="D9" s="391" t="s">
        <v>156</v>
      </c>
      <c r="E9" s="392"/>
      <c r="F9" s="392"/>
      <c r="G9" s="366"/>
      <c r="H9" s="94">
        <v>0</v>
      </c>
    </row>
    <row r="10" spans="4:8" ht="13.5" thickBot="1">
      <c r="D10" s="476" t="s">
        <v>227</v>
      </c>
      <c r="E10" s="477"/>
      <c r="F10" s="477"/>
      <c r="G10" s="478"/>
      <c r="H10" s="95">
        <f>SUM(H4:H9)</f>
        <v>4</v>
      </c>
    </row>
    <row r="11" spans="4:8" ht="13.5" thickBot="1">
      <c r="D11" s="403" t="s">
        <v>333</v>
      </c>
      <c r="E11" s="404"/>
      <c r="F11" s="404"/>
      <c r="G11" s="433"/>
      <c r="H11" s="92" t="s">
        <v>187</v>
      </c>
    </row>
    <row r="12" spans="4:8" ht="12.75">
      <c r="D12" s="469" t="s">
        <v>362</v>
      </c>
      <c r="E12" s="470"/>
      <c r="F12" s="470"/>
      <c r="G12" s="442"/>
      <c r="H12" s="93">
        <v>9.5</v>
      </c>
    </row>
    <row r="13" spans="4:8" ht="12.75">
      <c r="D13" s="391" t="s">
        <v>363</v>
      </c>
      <c r="E13" s="392"/>
      <c r="F13" s="392"/>
      <c r="G13" s="366"/>
      <c r="H13" s="94">
        <v>6</v>
      </c>
    </row>
    <row r="14" spans="4:8" ht="13.5" thickBot="1">
      <c r="D14" s="476" t="s">
        <v>227</v>
      </c>
      <c r="E14" s="477"/>
      <c r="F14" s="477"/>
      <c r="G14" s="478"/>
      <c r="H14" s="95">
        <f>SUM(H12:H13)</f>
        <v>15.5</v>
      </c>
    </row>
    <row r="16" spans="1:9" ht="12.75">
      <c r="A16" s="402" t="s">
        <v>424</v>
      </c>
      <c r="B16" s="402"/>
      <c r="C16" s="402"/>
      <c r="D16" s="402"/>
      <c r="E16" s="402"/>
      <c r="F16" s="402"/>
      <c r="G16" s="402"/>
      <c r="H16" s="402"/>
      <c r="I16" s="402"/>
    </row>
    <row r="17" spans="1:9" ht="12.75">
      <c r="A17" s="402"/>
      <c r="B17" s="402"/>
      <c r="C17" s="402"/>
      <c r="D17" s="402"/>
      <c r="E17" s="402"/>
      <c r="F17" s="402"/>
      <c r="G17" s="402"/>
      <c r="H17" s="402"/>
      <c r="I17" s="402"/>
    </row>
    <row r="18" spans="1:9" ht="12.75">
      <c r="A18" s="402"/>
      <c r="B18" s="402"/>
      <c r="C18" s="402"/>
      <c r="D18" s="402"/>
      <c r="E18" s="402"/>
      <c r="F18" s="402"/>
      <c r="G18" s="402"/>
      <c r="H18" s="402"/>
      <c r="I18" s="402"/>
    </row>
    <row r="19" spans="1:9" ht="12.75">
      <c r="A19" s="402"/>
      <c r="B19" s="402"/>
      <c r="C19" s="402"/>
      <c r="D19" s="402"/>
      <c r="E19" s="402"/>
      <c r="F19" s="402"/>
      <c r="G19" s="402"/>
      <c r="H19" s="402"/>
      <c r="I19" s="402"/>
    </row>
    <row r="21" ht="12.75">
      <c r="B21" s="96" t="s">
        <v>411</v>
      </c>
    </row>
    <row r="23" spans="2:6" ht="13.5" thickBot="1">
      <c r="B23" s="474" t="s">
        <v>191</v>
      </c>
      <c r="C23" s="474"/>
      <c r="D23" s="474"/>
      <c r="E23" s="474"/>
      <c r="F23" s="474"/>
    </row>
    <row r="24" spans="3:6" ht="12.75">
      <c r="C24" s="471" t="s">
        <v>425</v>
      </c>
      <c r="D24" s="97" t="s">
        <v>192</v>
      </c>
      <c r="E24" s="97">
        <v>15</v>
      </c>
      <c r="F24" s="98" t="s">
        <v>187</v>
      </c>
    </row>
    <row r="25" spans="3:6" ht="12.75">
      <c r="C25" s="472"/>
      <c r="D25" s="90" t="s">
        <v>193</v>
      </c>
      <c r="E25" s="90">
        <v>15</v>
      </c>
      <c r="F25" s="88" t="s">
        <v>187</v>
      </c>
    </row>
    <row r="26" spans="3:6" ht="12.75">
      <c r="C26" s="472"/>
      <c r="D26" s="90" t="s">
        <v>194</v>
      </c>
      <c r="E26" s="90">
        <v>23</v>
      </c>
      <c r="F26" s="88" t="s">
        <v>187</v>
      </c>
    </row>
    <row r="27" spans="3:6" ht="12.75">
      <c r="C27" s="472"/>
      <c r="D27" s="90" t="s">
        <v>195</v>
      </c>
      <c r="E27" s="90">
        <v>23</v>
      </c>
      <c r="F27" s="88" t="s">
        <v>187</v>
      </c>
    </row>
    <row r="28" spans="3:6" ht="12.75">
      <c r="C28" s="472"/>
      <c r="D28" s="90" t="s">
        <v>196</v>
      </c>
      <c r="E28" s="90">
        <v>23</v>
      </c>
      <c r="F28" s="88" t="s">
        <v>187</v>
      </c>
    </row>
    <row r="29" spans="3:6" ht="12.75">
      <c r="C29" s="472"/>
      <c r="D29" s="90" t="s">
        <v>197</v>
      </c>
      <c r="E29" s="90">
        <v>23</v>
      </c>
      <c r="F29" s="88" t="s">
        <v>187</v>
      </c>
    </row>
    <row r="30" spans="3:6" ht="12.75">
      <c r="C30" s="472"/>
      <c r="D30" s="90" t="s">
        <v>198</v>
      </c>
      <c r="E30" s="90">
        <v>23</v>
      </c>
      <c r="F30" s="88" t="s">
        <v>187</v>
      </c>
    </row>
    <row r="31" spans="3:6" ht="12.75">
      <c r="C31" s="472"/>
      <c r="D31" s="90" t="s">
        <v>199</v>
      </c>
      <c r="E31" s="90">
        <v>23</v>
      </c>
      <c r="F31" s="88" t="s">
        <v>187</v>
      </c>
    </row>
    <row r="32" spans="3:6" ht="12.75">
      <c r="C32" s="472"/>
      <c r="D32" s="90" t="s">
        <v>200</v>
      </c>
      <c r="E32" s="90">
        <v>23</v>
      </c>
      <c r="F32" s="88" t="s">
        <v>187</v>
      </c>
    </row>
    <row r="33" spans="3:6" ht="12.75">
      <c r="C33" s="472"/>
      <c r="D33" s="90" t="s">
        <v>201</v>
      </c>
      <c r="E33" s="90">
        <v>23</v>
      </c>
      <c r="F33" s="88" t="s">
        <v>187</v>
      </c>
    </row>
    <row r="34" spans="3:6" ht="12.75">
      <c r="C34" s="472"/>
      <c r="D34" s="90" t="s">
        <v>202</v>
      </c>
      <c r="E34" s="90">
        <v>23</v>
      </c>
      <c r="F34" s="88" t="s">
        <v>187</v>
      </c>
    </row>
    <row r="35" spans="3:6" ht="12.75">
      <c r="C35" s="472"/>
      <c r="D35" s="90" t="s">
        <v>203</v>
      </c>
      <c r="E35" s="90">
        <v>23</v>
      </c>
      <c r="F35" s="88" t="s">
        <v>187</v>
      </c>
    </row>
    <row r="36" spans="3:6" ht="13.5" thickBot="1">
      <c r="C36" s="473"/>
      <c r="D36" s="259" t="s">
        <v>204</v>
      </c>
      <c r="E36" s="286">
        <f>(SUM(E24:E35))/12</f>
        <v>21.666666666666668</v>
      </c>
      <c r="F36" s="120" t="s">
        <v>187</v>
      </c>
    </row>
    <row r="39" spans="1:9" ht="12.75">
      <c r="A39" s="402" t="s">
        <v>426</v>
      </c>
      <c r="B39" s="402"/>
      <c r="C39" s="402"/>
      <c r="D39" s="402"/>
      <c r="E39" s="402"/>
      <c r="F39" s="402"/>
      <c r="G39" s="402"/>
      <c r="H39" s="402"/>
      <c r="I39" s="402"/>
    </row>
    <row r="40" spans="1:9" ht="12.75">
      <c r="A40" s="402"/>
      <c r="B40" s="402"/>
      <c r="C40" s="402"/>
      <c r="D40" s="402"/>
      <c r="E40" s="402"/>
      <c r="F40" s="402"/>
      <c r="G40" s="402"/>
      <c r="H40" s="402"/>
      <c r="I40" s="402"/>
    </row>
    <row r="41" spans="1:9" ht="35.25" customHeight="1">
      <c r="A41" s="402"/>
      <c r="B41" s="402"/>
      <c r="C41" s="402"/>
      <c r="D41" s="402"/>
      <c r="E41" s="402"/>
      <c r="F41" s="402"/>
      <c r="G41" s="402"/>
      <c r="H41" s="402"/>
      <c r="I41" s="402"/>
    </row>
    <row r="43" spans="2:8" ht="30.75" customHeight="1">
      <c r="B43" s="468" t="s">
        <v>318</v>
      </c>
      <c r="C43" s="468"/>
      <c r="D43" s="468"/>
      <c r="E43" s="468"/>
      <c r="F43" s="468"/>
      <c r="G43" s="468"/>
      <c r="H43" s="468"/>
    </row>
    <row r="44" spans="2:8" ht="13.5" thickBot="1">
      <c r="B44" s="464"/>
      <c r="C44" s="464"/>
      <c r="D44" s="464"/>
      <c r="E44" s="464"/>
      <c r="F44" s="464"/>
      <c r="G44" s="464"/>
      <c r="H44" t="s">
        <v>406</v>
      </c>
    </row>
    <row r="45" spans="2:8" ht="12.75">
      <c r="B45" s="465" t="s">
        <v>225</v>
      </c>
      <c r="C45" s="466"/>
      <c r="D45" s="466"/>
      <c r="E45" s="466" t="s">
        <v>226</v>
      </c>
      <c r="F45" s="466"/>
      <c r="G45" s="466"/>
      <c r="H45" s="467"/>
    </row>
    <row r="46" spans="2:8" ht="12.75">
      <c r="B46" s="485"/>
      <c r="C46" s="481"/>
      <c r="D46" s="481"/>
      <c r="E46" s="481"/>
      <c r="F46" s="481"/>
      <c r="G46" s="481"/>
      <c r="H46" s="482"/>
    </row>
    <row r="47" spans="2:8" ht="12.75">
      <c r="B47" s="485"/>
      <c r="C47" s="481"/>
      <c r="D47" s="481"/>
      <c r="E47" s="481"/>
      <c r="F47" s="481"/>
      <c r="G47" s="481"/>
      <c r="H47" s="482"/>
    </row>
    <row r="48" spans="2:8" ht="12.75">
      <c r="B48" s="485"/>
      <c r="C48" s="481"/>
      <c r="D48" s="481"/>
      <c r="E48" s="481"/>
      <c r="F48" s="481"/>
      <c r="G48" s="481"/>
      <c r="H48" s="482"/>
    </row>
    <row r="49" spans="2:8" ht="12.75">
      <c r="B49" s="485"/>
      <c r="C49" s="481"/>
      <c r="D49" s="481"/>
      <c r="E49" s="481"/>
      <c r="F49" s="481"/>
      <c r="G49" s="481"/>
      <c r="H49" s="482"/>
    </row>
    <row r="50" spans="2:8" ht="13.5" thickBot="1">
      <c r="B50" s="479" t="s">
        <v>227</v>
      </c>
      <c r="C50" s="480"/>
      <c r="D50" s="480"/>
      <c r="E50" s="483">
        <f>SUM(E46:H49)</f>
        <v>0</v>
      </c>
      <c r="F50" s="483"/>
      <c r="G50" s="483"/>
      <c r="H50" s="484"/>
    </row>
  </sheetData>
  <sheetProtection/>
  <mergeCells count="32">
    <mergeCell ref="B50:D50"/>
    <mergeCell ref="E46:H46"/>
    <mergeCell ref="E47:H47"/>
    <mergeCell ref="E48:H48"/>
    <mergeCell ref="E49:H49"/>
    <mergeCell ref="E50:H50"/>
    <mergeCell ref="B46:D46"/>
    <mergeCell ref="B47:D47"/>
    <mergeCell ref="B48:D48"/>
    <mergeCell ref="B49:D49"/>
    <mergeCell ref="B2:I2"/>
    <mergeCell ref="D3:G3"/>
    <mergeCell ref="D4:G4"/>
    <mergeCell ref="D5:G5"/>
    <mergeCell ref="D14:G14"/>
    <mergeCell ref="D6:G6"/>
    <mergeCell ref="D7:G7"/>
    <mergeCell ref="D9:G9"/>
    <mergeCell ref="D10:G10"/>
    <mergeCell ref="D8:G8"/>
    <mergeCell ref="D13:G13"/>
    <mergeCell ref="D11:G11"/>
    <mergeCell ref="D12:G12"/>
    <mergeCell ref="A16:I19"/>
    <mergeCell ref="C24:C36"/>
    <mergeCell ref="B23:F23"/>
    <mergeCell ref="B44:D44"/>
    <mergeCell ref="B45:D45"/>
    <mergeCell ref="E44:G44"/>
    <mergeCell ref="E45:H45"/>
    <mergeCell ref="B43:H43"/>
    <mergeCell ref="A39:I41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paperSize="9" r:id="rId1"/>
  <headerFooter>
    <oddHeader>&amp;C10. sz. melléklet
a 1/2017. (II.16) önkormányzati rendelethez
Gölle Községi Önkormányzat 2017. évi létszám-előirányzata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24"/>
  <sheetViews>
    <sheetView view="pageLayout" workbookViewId="0" topLeftCell="A7">
      <selection activeCell="F8" sqref="F8"/>
    </sheetView>
  </sheetViews>
  <sheetFormatPr defaultColWidth="9.00390625" defaultRowHeight="12.75"/>
  <cols>
    <col min="1" max="1" width="40.125" style="166" customWidth="1"/>
    <col min="2" max="2" width="10.875" style="166" customWidth="1"/>
    <col min="3" max="16384" width="9.125" style="166" customWidth="1"/>
  </cols>
  <sheetData>
    <row r="3" spans="1:11" ht="31.5" customHeight="1">
      <c r="A3" s="486" t="s">
        <v>228</v>
      </c>
      <c r="B3" s="487"/>
      <c r="C3" s="487"/>
      <c r="D3" s="487"/>
      <c r="E3" s="487"/>
      <c r="K3" s="174"/>
    </row>
    <row r="4" ht="13.5" thickBot="1">
      <c r="B4" s="166" t="s">
        <v>298</v>
      </c>
    </row>
    <row r="5" spans="1:2" ht="13.5" thickBot="1">
      <c r="A5" s="168" t="s">
        <v>229</v>
      </c>
      <c r="B5" s="175">
        <v>2017</v>
      </c>
    </row>
    <row r="6" spans="1:2" ht="21" customHeight="1">
      <c r="A6" s="176" t="s">
        <v>230</v>
      </c>
      <c r="B6" s="253">
        <v>13400000</v>
      </c>
    </row>
    <row r="7" spans="1:2" ht="51">
      <c r="A7" s="177" t="s">
        <v>231</v>
      </c>
      <c r="B7" s="254">
        <v>0</v>
      </c>
    </row>
    <row r="8" spans="1:2" ht="25.5">
      <c r="A8" s="177" t="s">
        <v>232</v>
      </c>
      <c r="B8" s="254">
        <v>1700000</v>
      </c>
    </row>
    <row r="9" spans="1:2" ht="38.25">
      <c r="A9" s="177" t="s">
        <v>233</v>
      </c>
      <c r="B9" s="254">
        <v>0</v>
      </c>
    </row>
    <row r="10" spans="1:2" ht="12.75">
      <c r="A10" s="177" t="s">
        <v>234</v>
      </c>
      <c r="B10" s="254">
        <v>0</v>
      </c>
    </row>
    <row r="11" spans="1:2" ht="26.25" thickBot="1">
      <c r="A11" s="178" t="s">
        <v>235</v>
      </c>
      <c r="B11" s="255">
        <v>0</v>
      </c>
    </row>
    <row r="12" spans="1:2" ht="13.5" thickBot="1">
      <c r="A12" s="168" t="s">
        <v>227</v>
      </c>
      <c r="B12" s="256">
        <f>SUM(B6:B11)</f>
        <v>15100000</v>
      </c>
    </row>
    <row r="13" spans="1:2" ht="12.75">
      <c r="A13" s="180"/>
      <c r="B13" s="181"/>
    </row>
    <row r="14" ht="13.5" thickBot="1"/>
    <row r="15" spans="1:6" ht="13.5" thickBot="1">
      <c r="A15" s="182" t="s">
        <v>236</v>
      </c>
      <c r="B15" s="183">
        <v>2017</v>
      </c>
      <c r="C15" s="184">
        <v>2018</v>
      </c>
      <c r="D15" s="184">
        <v>2019</v>
      </c>
      <c r="E15" s="184">
        <v>2020</v>
      </c>
      <c r="F15" s="185">
        <v>2021</v>
      </c>
    </row>
    <row r="16" spans="1:6" ht="12.75">
      <c r="A16" s="186"/>
      <c r="B16" s="187"/>
      <c r="C16" s="188"/>
      <c r="D16" s="188"/>
      <c r="E16" s="188"/>
      <c r="F16" s="189"/>
    </row>
    <row r="17" spans="1:6" ht="12.75">
      <c r="A17" s="190" t="s">
        <v>237</v>
      </c>
      <c r="B17" s="244"/>
      <c r="C17" s="245">
        <v>0</v>
      </c>
      <c r="D17" s="245">
        <v>0</v>
      </c>
      <c r="E17" s="245">
        <v>0</v>
      </c>
      <c r="F17" s="246">
        <v>0</v>
      </c>
    </row>
    <row r="18" spans="1:6" ht="12.75">
      <c r="A18" s="190" t="s">
        <v>238</v>
      </c>
      <c r="B18" s="244">
        <v>0</v>
      </c>
      <c r="C18" s="245">
        <v>0</v>
      </c>
      <c r="D18" s="245">
        <v>0</v>
      </c>
      <c r="E18" s="245">
        <v>0</v>
      </c>
      <c r="F18" s="246">
        <v>0</v>
      </c>
    </row>
    <row r="19" spans="1:6" ht="12.75">
      <c r="A19" s="190" t="s">
        <v>239</v>
      </c>
      <c r="B19" s="244">
        <v>0</v>
      </c>
      <c r="C19" s="245">
        <v>0</v>
      </c>
      <c r="D19" s="245">
        <v>0</v>
      </c>
      <c r="E19" s="245">
        <v>0</v>
      </c>
      <c r="F19" s="246">
        <v>0</v>
      </c>
    </row>
    <row r="20" spans="1:6" ht="12.75">
      <c r="A20" s="190" t="s">
        <v>317</v>
      </c>
      <c r="B20" s="244">
        <v>0</v>
      </c>
      <c r="C20" s="245">
        <v>0</v>
      </c>
      <c r="D20" s="245">
        <v>0</v>
      </c>
      <c r="E20" s="245">
        <v>0</v>
      </c>
      <c r="F20" s="246">
        <v>0</v>
      </c>
    </row>
    <row r="21" spans="1:6" ht="25.5">
      <c r="A21" s="190" t="s">
        <v>240</v>
      </c>
      <c r="B21" s="244">
        <v>0</v>
      </c>
      <c r="C21" s="245">
        <v>0</v>
      </c>
      <c r="D21" s="245">
        <v>0</v>
      </c>
      <c r="E21" s="245">
        <v>0</v>
      </c>
      <c r="F21" s="246">
        <v>0</v>
      </c>
    </row>
    <row r="22" spans="1:6" ht="38.25">
      <c r="A22" s="190" t="s">
        <v>241</v>
      </c>
      <c r="B22" s="244">
        <v>0</v>
      </c>
      <c r="C22" s="245">
        <v>0</v>
      </c>
      <c r="D22" s="245">
        <v>0</v>
      </c>
      <c r="E22" s="245">
        <v>0</v>
      </c>
      <c r="F22" s="246">
        <v>0</v>
      </c>
    </row>
    <row r="23" spans="1:6" ht="51.75" thickBot="1">
      <c r="A23" s="191" t="s">
        <v>242</v>
      </c>
      <c r="B23" s="247">
        <v>0</v>
      </c>
      <c r="C23" s="248">
        <v>0</v>
      </c>
      <c r="D23" s="248">
        <v>0</v>
      </c>
      <c r="E23" s="248">
        <v>0</v>
      </c>
      <c r="F23" s="249">
        <v>0</v>
      </c>
    </row>
    <row r="24" spans="1:6" ht="13.5" thickBot="1">
      <c r="A24" s="168" t="s">
        <v>227</v>
      </c>
      <c r="B24" s="250">
        <f>SUM(B17:B23)</f>
        <v>0</v>
      </c>
      <c r="C24" s="251">
        <v>0</v>
      </c>
      <c r="D24" s="251">
        <v>0</v>
      </c>
      <c r="E24" s="251">
        <v>0</v>
      </c>
      <c r="F24" s="252">
        <v>0</v>
      </c>
    </row>
  </sheetData>
  <sheetProtection/>
  <mergeCells count="1">
    <mergeCell ref="A3:E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&amp;C13. sz. melléklet
a 1/2017. (II.16.) önkormányzati rendelethez
Gölle Községi Önkormányzat 2017. évi saját bevételek és fennálló kötelezettségek aránya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E27"/>
  <sheetViews>
    <sheetView view="pageLayout" zoomScale="90" zoomScalePageLayoutView="90" workbookViewId="0" topLeftCell="A1">
      <selection activeCell="A25" sqref="A25"/>
    </sheetView>
  </sheetViews>
  <sheetFormatPr defaultColWidth="9.00390625" defaultRowHeight="12.75"/>
  <cols>
    <col min="1" max="1" width="49.25390625" style="0" customWidth="1"/>
    <col min="2" max="2" width="13.375" style="0" customWidth="1"/>
    <col min="3" max="3" width="6.375" style="0" customWidth="1"/>
    <col min="4" max="4" width="49.25390625" style="0" customWidth="1"/>
    <col min="5" max="5" width="13.375" style="0" customWidth="1"/>
    <col min="6" max="9" width="9.00390625" style="0" customWidth="1"/>
    <col min="10" max="10" width="6.25390625" style="0" customWidth="1"/>
  </cols>
  <sheetData>
    <row r="2" spans="1:5" ht="19.5" customHeight="1" thickBot="1">
      <c r="A2" s="488" t="s">
        <v>243</v>
      </c>
      <c r="B2" s="488"/>
      <c r="C2" s="96"/>
      <c r="D2" s="488" t="s">
        <v>244</v>
      </c>
      <c r="E2" s="488"/>
    </row>
    <row r="3" spans="1:5" ht="19.5" customHeight="1" thickBot="1">
      <c r="A3" s="121" t="s">
        <v>245</v>
      </c>
      <c r="B3" s="192" t="s">
        <v>406</v>
      </c>
      <c r="C3" s="193"/>
      <c r="D3" s="194" t="s">
        <v>105</v>
      </c>
      <c r="E3" s="192" t="s">
        <v>406</v>
      </c>
    </row>
    <row r="4" spans="1:5" ht="19.5" customHeight="1">
      <c r="A4" s="195" t="s">
        <v>372</v>
      </c>
      <c r="B4" s="196">
        <v>20351146</v>
      </c>
      <c r="C4" s="193"/>
      <c r="D4" s="197" t="s">
        <v>247</v>
      </c>
      <c r="E4" s="198">
        <v>1464242</v>
      </c>
    </row>
    <row r="5" spans="1:5" ht="19.5" customHeight="1">
      <c r="A5" s="199" t="s">
        <v>359</v>
      </c>
      <c r="B5" s="200">
        <v>33342400</v>
      </c>
      <c r="C5" s="193"/>
      <c r="D5" s="201" t="s">
        <v>371</v>
      </c>
      <c r="E5" s="202">
        <v>3748100</v>
      </c>
    </row>
    <row r="6" spans="1:5" ht="19.5" customHeight="1">
      <c r="A6" s="199" t="s">
        <v>356</v>
      </c>
      <c r="B6" s="200">
        <v>4494577</v>
      </c>
      <c r="C6" s="193"/>
      <c r="D6" s="201" t="s">
        <v>248</v>
      </c>
      <c r="E6" s="202"/>
    </row>
    <row r="7" spans="1:5" ht="19.5" customHeight="1">
      <c r="A7" s="199" t="s">
        <v>334</v>
      </c>
      <c r="B7" s="200">
        <v>7772300</v>
      </c>
      <c r="C7" s="193"/>
      <c r="D7" s="201" t="s">
        <v>391</v>
      </c>
      <c r="E7" s="202">
        <v>69384977</v>
      </c>
    </row>
    <row r="8" spans="1:5" ht="19.5" customHeight="1">
      <c r="A8" s="199" t="s">
        <v>374</v>
      </c>
      <c r="B8" s="200">
        <v>2500000</v>
      </c>
      <c r="C8" s="193"/>
      <c r="D8" s="201" t="s">
        <v>440</v>
      </c>
      <c r="E8" s="202">
        <v>3148635</v>
      </c>
    </row>
    <row r="9" spans="1:5" ht="19.5" customHeight="1">
      <c r="A9" s="199" t="s">
        <v>387</v>
      </c>
      <c r="B9" s="200">
        <v>575833</v>
      </c>
      <c r="C9" s="193"/>
      <c r="D9" s="201"/>
      <c r="E9" s="202"/>
    </row>
    <row r="10" spans="1:5" ht="19.5" customHeight="1">
      <c r="A10" s="199" t="s">
        <v>373</v>
      </c>
      <c r="B10" s="200">
        <v>20423869</v>
      </c>
      <c r="C10" s="193"/>
      <c r="D10" s="201" t="s">
        <v>249</v>
      </c>
      <c r="E10" s="202">
        <v>36250563</v>
      </c>
    </row>
    <row r="11" spans="1:5" ht="19.5" customHeight="1">
      <c r="A11" s="199" t="s">
        <v>388</v>
      </c>
      <c r="B11" s="200">
        <v>9506146</v>
      </c>
      <c r="C11" s="193"/>
      <c r="D11" s="201" t="s">
        <v>138</v>
      </c>
      <c r="E11" s="202">
        <v>5810846</v>
      </c>
    </row>
    <row r="12" spans="1:5" ht="19.5" customHeight="1">
      <c r="A12" s="199" t="s">
        <v>389</v>
      </c>
      <c r="B12" s="200">
        <v>277950</v>
      </c>
      <c r="C12" s="193"/>
      <c r="D12" s="201" t="s">
        <v>139</v>
      </c>
      <c r="E12" s="202">
        <v>42127471</v>
      </c>
    </row>
    <row r="13" spans="1:5" ht="19.5" customHeight="1">
      <c r="A13" s="199" t="s">
        <v>390</v>
      </c>
      <c r="B13" s="200">
        <v>1200000</v>
      </c>
      <c r="C13" s="193"/>
      <c r="D13" s="201" t="s">
        <v>253</v>
      </c>
      <c r="E13" s="202">
        <v>13273847</v>
      </c>
    </row>
    <row r="14" spans="1:5" ht="19.5" customHeight="1">
      <c r="A14" s="199" t="s">
        <v>250</v>
      </c>
      <c r="B14" s="200">
        <v>1476710</v>
      </c>
      <c r="C14" s="193"/>
      <c r="D14" s="201" t="s">
        <v>254</v>
      </c>
      <c r="E14" s="202"/>
    </row>
    <row r="15" spans="1:5" ht="19.5" customHeight="1">
      <c r="A15" s="199" t="s">
        <v>251</v>
      </c>
      <c r="B15" s="200">
        <v>21366201</v>
      </c>
      <c r="C15" s="193"/>
      <c r="D15" s="201" t="s">
        <v>255</v>
      </c>
      <c r="E15" s="202"/>
    </row>
    <row r="16" spans="1:5" ht="19.5" customHeight="1" thickBot="1">
      <c r="A16" s="199" t="s">
        <v>252</v>
      </c>
      <c r="B16" s="200">
        <v>27090064</v>
      </c>
      <c r="C16" s="193"/>
      <c r="D16" s="203" t="s">
        <v>257</v>
      </c>
      <c r="E16" s="205">
        <f>SUM(E10:E15,E8,E7,E6,E5,E4)</f>
        <v>175208681</v>
      </c>
    </row>
    <row r="17" spans="1:5" ht="19.5" customHeight="1">
      <c r="A17" s="199" t="s">
        <v>438</v>
      </c>
      <c r="B17" s="200">
        <v>17274603</v>
      </c>
      <c r="C17" s="193"/>
      <c r="D17" s="330"/>
      <c r="E17" s="331"/>
    </row>
    <row r="18" spans="1:5" ht="15.75" thickBot="1">
      <c r="A18" s="199" t="s">
        <v>335</v>
      </c>
      <c r="B18" s="200">
        <v>6704996</v>
      </c>
      <c r="C18" s="193"/>
      <c r="D18" s="206"/>
      <c r="E18" s="287"/>
    </row>
    <row r="19" spans="1:5" ht="19.5" customHeight="1" thickBot="1">
      <c r="A19" s="203" t="s">
        <v>256</v>
      </c>
      <c r="B19" s="204">
        <f>SUM(B4:B18)</f>
        <v>174356795</v>
      </c>
      <c r="C19" s="193"/>
      <c r="D19" s="194" t="s">
        <v>259</v>
      </c>
      <c r="E19" s="192"/>
    </row>
    <row r="20" spans="1:5" ht="19.5" customHeight="1" thickBot="1">
      <c r="A20" s="206"/>
      <c r="B20" s="207"/>
      <c r="C20" s="193"/>
      <c r="D20" s="201" t="s">
        <v>399</v>
      </c>
      <c r="E20" s="202">
        <v>5643180</v>
      </c>
    </row>
    <row r="21" spans="1:5" ht="19.5" customHeight="1" thickBot="1">
      <c r="A21" s="121" t="s">
        <v>258</v>
      </c>
      <c r="B21" s="192" t="s">
        <v>246</v>
      </c>
      <c r="C21" s="193"/>
      <c r="D21" s="201" t="s">
        <v>403</v>
      </c>
      <c r="E21" s="202">
        <v>71275667</v>
      </c>
    </row>
    <row r="22" spans="1:5" ht="19.5" customHeight="1">
      <c r="A22" s="201" t="s">
        <v>349</v>
      </c>
      <c r="B22" s="202">
        <v>51114522</v>
      </c>
      <c r="C22" s="193"/>
      <c r="D22" s="201" t="s">
        <v>125</v>
      </c>
      <c r="E22" s="202"/>
    </row>
    <row r="23" spans="1:5" ht="13.5" customHeight="1" thickBot="1">
      <c r="A23" s="201" t="s">
        <v>261</v>
      </c>
      <c r="B23" s="202"/>
      <c r="C23" s="87"/>
      <c r="D23" s="203" t="s">
        <v>263</v>
      </c>
      <c r="E23" s="204">
        <f>SUM(E20:E22)</f>
        <v>76918847</v>
      </c>
    </row>
    <row r="24" spans="1:5" ht="16.5" customHeight="1" thickBot="1">
      <c r="A24" s="203" t="s">
        <v>262</v>
      </c>
      <c r="B24" s="204">
        <f>SUM(B22:B23)</f>
        <v>51114522</v>
      </c>
      <c r="C24" s="87"/>
      <c r="D24" s="208"/>
      <c r="E24" s="209"/>
    </row>
    <row r="25" spans="1:5" ht="16.5" customHeight="1">
      <c r="A25" s="208"/>
      <c r="B25" s="209"/>
      <c r="C25" s="87"/>
      <c r="D25" s="87" t="s">
        <v>265</v>
      </c>
      <c r="E25" s="210">
        <f>SUM(E16,E23)</f>
        <v>252127528</v>
      </c>
    </row>
    <row r="26" spans="1:5" ht="12.75">
      <c r="A26" s="87" t="s">
        <v>264</v>
      </c>
      <c r="B26" s="210">
        <f>SUM(B24,B19)</f>
        <v>225471317</v>
      </c>
      <c r="C26" s="87"/>
      <c r="D26" s="86"/>
      <c r="E26" s="212"/>
    </row>
    <row r="27" spans="1:2" ht="12.75">
      <c r="A27" s="89" t="s">
        <v>266</v>
      </c>
      <c r="B27" s="211">
        <v>-90292006</v>
      </c>
    </row>
  </sheetData>
  <sheetProtection/>
  <mergeCells count="2">
    <mergeCell ref="A2:B2"/>
    <mergeCell ref="D2:E2"/>
  </mergeCells>
  <printOptions/>
  <pageMargins left="0.7" right="0.7" top="0.75" bottom="0.75" header="0.3" footer="0.3"/>
  <pageSetup horizontalDpi="600" verticalDpi="600" orientation="landscape" paperSize="9" r:id="rId1"/>
  <headerFooter>
    <oddHeader>&amp;C5. sz. melléklet
a 3/2018.( V.30.)  rendelethez
Gölle Községi Önkormányzat 2017 évi mérlege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Körjegyzőség Gölle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User</cp:lastModifiedBy>
  <cp:lastPrinted>2018-05-31T13:40:01Z</cp:lastPrinted>
  <dcterms:created xsi:type="dcterms:W3CDTF">2012-02-20T08:52:32Z</dcterms:created>
  <dcterms:modified xsi:type="dcterms:W3CDTF">2018-05-31T14:43:40Z</dcterms:modified>
  <cp:category/>
  <cp:version/>
  <cp:contentType/>
  <cp:contentStatus/>
</cp:coreProperties>
</file>