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." sheetId="1" r:id="rId1"/>
    <sheet name="Munka2" sheetId="2" state="hidden" r:id="rId2"/>
    <sheet name="Munka3" sheetId="3" state="hidden" r:id="rId3"/>
    <sheet name="2." sheetId="4" r:id="rId4"/>
    <sheet name="3." sheetId="5" r:id="rId5"/>
    <sheet name="4." sheetId="6" r:id="rId6"/>
    <sheet name="5." sheetId="7" r:id="rId7"/>
    <sheet name="6." sheetId="8" r:id="rId8"/>
    <sheet name="7." sheetId="9" r:id="rId9"/>
    <sheet name="8." sheetId="10" r:id="rId10"/>
  </sheets>
  <definedNames>
    <definedName name="_xlnm.Print_Area" localSheetId="0">'1.'!$A$1:$E$34</definedName>
    <definedName name="_xlnm.Print_Area" localSheetId="6">'5.'!$A$1:$C$16</definedName>
    <definedName name="_xlnm.Print_Area" localSheetId="7">'6.'!$A$1:$C$12</definedName>
  </definedNames>
  <calcPr fullCalcOnLoad="1"/>
</workbook>
</file>

<file path=xl/sharedStrings.xml><?xml version="1.0" encoding="utf-8"?>
<sst xmlns="http://schemas.openxmlformats.org/spreadsheetml/2006/main" count="539" uniqueCount="319">
  <si>
    <r>
      <t xml:space="preserve">Harta Nagyközség Önkormányzata 2015. évi </t>
    </r>
    <r>
      <rPr>
        <b/>
        <u val="single"/>
        <sz val="11"/>
        <color indexed="8"/>
        <rFont val="Calibri"/>
        <family val="2"/>
      </rPr>
      <t>összevont</t>
    </r>
    <r>
      <rPr>
        <b/>
        <sz val="11"/>
        <color indexed="8"/>
        <rFont val="Calibri"/>
        <family val="2"/>
      </rPr>
      <t xml:space="preserve"> költségvetési mérlege közgazdasági tagolásban</t>
    </r>
  </si>
  <si>
    <t>B E V É T E L E K</t>
  </si>
  <si>
    <t>E Ft</t>
  </si>
  <si>
    <t>K I A D Á S O K</t>
  </si>
  <si>
    <t>1. sz. melléklet</t>
  </si>
  <si>
    <t>Sor-
szám</t>
  </si>
  <si>
    <t>Bevételi jogcím</t>
  </si>
  <si>
    <t>2015. évi előirányzat</t>
  </si>
  <si>
    <t>Kiadási jogcímek</t>
  </si>
  <si>
    <t>A</t>
  </si>
  <si>
    <t>B</t>
  </si>
  <si>
    <t>C</t>
  </si>
  <si>
    <t>D</t>
  </si>
  <si>
    <t>1</t>
  </si>
  <si>
    <t>1. Működési célú támogatások ÁH-n belülről</t>
  </si>
  <si>
    <t>1. Személyi juttatások</t>
  </si>
  <si>
    <t>2</t>
  </si>
  <si>
    <t xml:space="preserve">     1.1. Önkormányzatok működési támogatásai</t>
  </si>
  <si>
    <t>2. Munkaadókat terhelő járulékok és szoc. hozzájárulási adó</t>
  </si>
  <si>
    <t>3</t>
  </si>
  <si>
    <t xml:space="preserve">     1.2. Egyéb működési célú támogatások ÁH-n belülről</t>
  </si>
  <si>
    <t>3. Dologi kiadások</t>
  </si>
  <si>
    <t>4</t>
  </si>
  <si>
    <t>2. Felhalmozási célú támogatások ÁH-n belülről</t>
  </si>
  <si>
    <t>4. Ellátottak pénzbeli juttatásai</t>
  </si>
  <si>
    <t>5</t>
  </si>
  <si>
    <t>3. Közhatalmi bevételek</t>
  </si>
  <si>
    <t>5. Egyéb működési célú kiadások</t>
  </si>
  <si>
    <t>6</t>
  </si>
  <si>
    <t xml:space="preserve">     3.1. Vagyoni típusú adók</t>
  </si>
  <si>
    <t xml:space="preserve">     5.1. Elvonások és befizetések</t>
  </si>
  <si>
    <t>7</t>
  </si>
  <si>
    <t xml:space="preserve">     3.2. Termékek és szolgáltatások adói</t>
  </si>
  <si>
    <t xml:space="preserve">     5.2. Egyéb működési célú támogatások ÁH-n belülre</t>
  </si>
  <si>
    <t>8</t>
  </si>
  <si>
    <t xml:space="preserve">     3.3. Egyéb közhatalmi bevételek</t>
  </si>
  <si>
    <t xml:space="preserve">     5.3. Egyéb működési célú támogatások ÁH-n kívülre</t>
  </si>
  <si>
    <t>9</t>
  </si>
  <si>
    <t>4. Működési bevételek</t>
  </si>
  <si>
    <t xml:space="preserve">     5.4. Tartalékok</t>
  </si>
  <si>
    <t>10</t>
  </si>
  <si>
    <t>5. Felhalmozási bevételek</t>
  </si>
  <si>
    <t>6. Beruházások</t>
  </si>
  <si>
    <t>11</t>
  </si>
  <si>
    <t>6. Működési célú átvett pénzeszközök</t>
  </si>
  <si>
    <t>7. Felújítások</t>
  </si>
  <si>
    <t>12</t>
  </si>
  <si>
    <t>7. Felhalmozási célú átvett pénzeszközök</t>
  </si>
  <si>
    <t>8. Egyéb felhalmozási célú kiadások</t>
  </si>
  <si>
    <t>13</t>
  </si>
  <si>
    <t xml:space="preserve">     8.1. Egyéb felhalmozási célú támogatások ÁH-n belülre</t>
  </si>
  <si>
    <t>14</t>
  </si>
  <si>
    <t xml:space="preserve">     8.2. Egyéb felhalmozási célú támogatások ÁH-n kívülre</t>
  </si>
  <si>
    <t>15</t>
  </si>
  <si>
    <t>I. Működési költségvetés (1+3+4+6)</t>
  </si>
  <si>
    <t>I. Működési költségvetés (1+2+3+4+5)</t>
  </si>
  <si>
    <t>16</t>
  </si>
  <si>
    <t>II. Felhalmozási költségvetés (2+5+7)</t>
  </si>
  <si>
    <t>II. Felhalmozási költségvetés (6+7+8)</t>
  </si>
  <si>
    <t>A/ TÁRGYÉVI KÖLTSÉGVETÉSI BEVÉTELEK (I+II)</t>
  </si>
  <si>
    <t>A/ TÁRGYÉVI KÖLTSÉGVETÉSI KIADÁSOK (I+II)</t>
  </si>
  <si>
    <t>18</t>
  </si>
  <si>
    <t>Működési célú finanszírozási kiadás</t>
  </si>
  <si>
    <t>19</t>
  </si>
  <si>
    <t>Felhalmozási célú finanszírozási kiadás</t>
  </si>
  <si>
    <t>20</t>
  </si>
  <si>
    <t>B/ FINANSZÍROZÁSI CÉLÚ KIADÁSOK</t>
  </si>
  <si>
    <t>21</t>
  </si>
  <si>
    <t>B/ FINANSZÍROZÁSI BEVÉTELEK                                               HIÁNY FINANSZÍROZÁSÁNAK MÓDJA</t>
  </si>
  <si>
    <t>TÁRGYÉVI KÖLTSÉGVETÉSI BEVÉTELEK ÉS KIADÁSOK EGYENLEGE</t>
  </si>
  <si>
    <t>22</t>
  </si>
  <si>
    <t>III. Belső forrásból (Előző évi maradvány igénybevétele)</t>
  </si>
  <si>
    <t xml:space="preserve">    - működési célú</t>
  </si>
  <si>
    <t>23</t>
  </si>
  <si>
    <t>1. Költségvetési maradvány működési célra</t>
  </si>
  <si>
    <t xml:space="preserve">    - felhalmozási célú</t>
  </si>
  <si>
    <t>24</t>
  </si>
  <si>
    <t>2. Költségvetési maradvány felhalmozási célra</t>
  </si>
  <si>
    <t>25</t>
  </si>
  <si>
    <t>IV. Külső forrásból (Hitelek felvétele)</t>
  </si>
  <si>
    <t>26</t>
  </si>
  <si>
    <t>1. Működési célú hitel felvétel</t>
  </si>
  <si>
    <t>27</t>
  </si>
  <si>
    <t>2. Felhalmozási célú hitel felvétel</t>
  </si>
  <si>
    <t xml:space="preserve"> BEVÉTELEK ÖSSZESEN: (A+B)</t>
  </si>
  <si>
    <t xml:space="preserve"> KIADÁSOK ÖSSZESEN: (A+B)</t>
  </si>
  <si>
    <t>29</t>
  </si>
  <si>
    <t xml:space="preserve">    Működési célú bevételek</t>
  </si>
  <si>
    <t xml:space="preserve">    Működési célú kiadások</t>
  </si>
  <si>
    <t>30</t>
  </si>
  <si>
    <t>Felhalmozási célú bevételek</t>
  </si>
  <si>
    <t>Felhalmozási célú kiadások</t>
  </si>
  <si>
    <t>Harta Nagyközség Önkormányzata</t>
  </si>
  <si>
    <t>2015. évi költségvetése kiadásainak és bevételeinek előirányzata</t>
  </si>
  <si>
    <t>2.sz. melléklet</t>
  </si>
  <si>
    <t>Sorszám</t>
  </si>
  <si>
    <t>KIADÁSOK</t>
  </si>
  <si>
    <t>Eredeti előirányzat</t>
  </si>
  <si>
    <t>Kötelező feladatok</t>
  </si>
  <si>
    <t>Önként vállalt feladatok</t>
  </si>
  <si>
    <t>Állami feladatok</t>
  </si>
  <si>
    <t>Összesen</t>
  </si>
  <si>
    <t>E</t>
  </si>
  <si>
    <t xml:space="preserve"> I. MŰKÖDÉSI KIADÁSOK</t>
  </si>
  <si>
    <t>1.</t>
  </si>
  <si>
    <t>Személyi juttatások</t>
  </si>
  <si>
    <t>2.</t>
  </si>
  <si>
    <t>Munkáltatót terhelő járulékok</t>
  </si>
  <si>
    <t>3.</t>
  </si>
  <si>
    <t>Dologi kiadások</t>
  </si>
  <si>
    <t>3.1</t>
  </si>
  <si>
    <t>Készletbeszerzés</t>
  </si>
  <si>
    <t xml:space="preserve"> - Szakmai anyagok beszerzése</t>
  </si>
  <si>
    <t xml:space="preserve"> - Üzemeltetési anyagok beszerzése</t>
  </si>
  <si>
    <t>3.2</t>
  </si>
  <si>
    <t>Kommunikációs szolgáltatások</t>
  </si>
  <si>
    <t xml:space="preserve"> - Informatikai szolgáltatások igénybevétele</t>
  </si>
  <si>
    <t xml:space="preserve"> - Egyéb kommunikációs szolgáltatások</t>
  </si>
  <si>
    <t>3.3</t>
  </si>
  <si>
    <t>Szolgáltatási kiadások</t>
  </si>
  <si>
    <t xml:space="preserve"> - Közüzemi díjak</t>
  </si>
  <si>
    <t xml:space="preserve"> - Vásárolt élelmezés</t>
  </si>
  <si>
    <t xml:space="preserve"> - Bérleti és lízing díjak</t>
  </si>
  <si>
    <t xml:space="preserve"> - Karbantartási, kisjavítási szolgáltatások</t>
  </si>
  <si>
    <t xml:space="preserve"> - Közvetített szolgáltatások</t>
  </si>
  <si>
    <t xml:space="preserve"> - Szakmai tevékenységet segítő szolgáltatások</t>
  </si>
  <si>
    <t xml:space="preserve"> - Egyéb szolgáltatások</t>
  </si>
  <si>
    <t>3.4</t>
  </si>
  <si>
    <t>Kiküldetések, reklám- és propaganda kiadások</t>
  </si>
  <si>
    <t xml:space="preserve"> - Kiküldetések kiadásai</t>
  </si>
  <si>
    <t>3.5</t>
  </si>
  <si>
    <t>Különféle befizetések és egyéb dologi kiadások</t>
  </si>
  <si>
    <t xml:space="preserve"> - Működési célú előzetesen felszámított ÁFA</t>
  </si>
  <si>
    <t xml:space="preserve"> - Fizetendő ÁFA</t>
  </si>
  <si>
    <t xml:space="preserve"> - Egyéb dologi kiadások</t>
  </si>
  <si>
    <t>4.</t>
  </si>
  <si>
    <t>Ellátottak pénzbeli juttatásai</t>
  </si>
  <si>
    <t>4.1</t>
  </si>
  <si>
    <t>Betegséggel kapcsolatos ellátások</t>
  </si>
  <si>
    <t>4.2</t>
  </si>
  <si>
    <t>Foglalkoztatással, munkanélküliséggel kapcs.ellátások</t>
  </si>
  <si>
    <t>4.3</t>
  </si>
  <si>
    <t>Lakhatással kapcsolatos ellátások</t>
  </si>
  <si>
    <t>4.4</t>
  </si>
  <si>
    <t>Intézményi ellátottak pénzbeli juttatásai</t>
  </si>
  <si>
    <t>4.5</t>
  </si>
  <si>
    <t>Egyéb nem intézményi ellátások</t>
  </si>
  <si>
    <t>5.</t>
  </si>
  <si>
    <t>Egyéb működési célú kiadások</t>
  </si>
  <si>
    <t>5.1</t>
  </si>
  <si>
    <t>Egyéb működési célú támogatások áht. belülre</t>
  </si>
  <si>
    <t xml:space="preserve"> - Intézményfenntartó társulásnak átadott pée.</t>
  </si>
  <si>
    <t xml:space="preserve"> - Kliknek átadott pée.</t>
  </si>
  <si>
    <t>5.2</t>
  </si>
  <si>
    <t>Egyéb működési célú támogatások áht. kívülre</t>
  </si>
  <si>
    <t xml:space="preserve"> - Civil szervezetek támogatása</t>
  </si>
  <si>
    <t xml:space="preserve"> - Babakötvény</t>
  </si>
  <si>
    <t>5.3</t>
  </si>
  <si>
    <t>Tartalékok</t>
  </si>
  <si>
    <t>II. FELHALMOZÁSI KIADÁSOK</t>
  </si>
  <si>
    <t>Beruházások</t>
  </si>
  <si>
    <t>Felújítások</t>
  </si>
  <si>
    <t>Egyéb felhalmozási célú kiadások</t>
  </si>
  <si>
    <t xml:space="preserve"> - Felhalm. célú pénzeszköz átadás áht. belülre</t>
  </si>
  <si>
    <t xml:space="preserve"> - Felhalm. célú pénzeszköz átadás áht. kívülre</t>
  </si>
  <si>
    <t xml:space="preserve"> - Lakástámogatás</t>
  </si>
  <si>
    <t>A/KÖLTSÉGVETÉSI KIADÁSOK ÖSSZESEN</t>
  </si>
  <si>
    <t>III. FINANSZÍROZÁSI KIADÁSOK</t>
  </si>
  <si>
    <t>Központi, irányítószervi támogatás folyósítása</t>
  </si>
  <si>
    <t>B/FINANSZÍROZÁSI KIADÁSOK</t>
  </si>
  <si>
    <t>KIADÁSOK ÖSSZESEN (A+B)</t>
  </si>
  <si>
    <t>BEVÉTELEK</t>
  </si>
  <si>
    <t>I. MŰKÖDÉSI BEVÉTELEK</t>
  </si>
  <si>
    <t>Működési célú támogatások ÁH-n belülről</t>
  </si>
  <si>
    <t>1.1</t>
  </si>
  <si>
    <t>Önkormányzatok működési támogatásai</t>
  </si>
  <si>
    <t xml:space="preserve"> - Helyi önk.-ok működésének általános támogatása</t>
  </si>
  <si>
    <t xml:space="preserve"> - Települési önk.ok egyes köznevelési feladatainak tám</t>
  </si>
  <si>
    <t xml:space="preserve"> - Szoc.-is, gyermekjóléti és gyermekétkeztetési fel.tám</t>
  </si>
  <si>
    <t xml:space="preserve"> - Tel.önk.-ok kulturális feladatainak támogatása</t>
  </si>
  <si>
    <t>1.2</t>
  </si>
  <si>
    <t>Egyéb működési célú támogatások ÁH-n belülről</t>
  </si>
  <si>
    <t xml:space="preserve"> - OEP finanszírozás</t>
  </si>
  <si>
    <t xml:space="preserve"> - Dunatetétlen község társulási feladatok támogatása</t>
  </si>
  <si>
    <t xml:space="preserve"> - Építésügyi feladatok támogatása</t>
  </si>
  <si>
    <t xml:space="preserve"> - Rehab. pályázat támogatása</t>
  </si>
  <si>
    <t xml:space="preserve"> - Közfoglalkoztatási program támogatása</t>
  </si>
  <si>
    <t xml:space="preserve"> - DAOP Belvíz pályázat támogatása</t>
  </si>
  <si>
    <t>Közhatalmi bevételek</t>
  </si>
  <si>
    <t>2.1</t>
  </si>
  <si>
    <t>Vagyoni típusú adók</t>
  </si>
  <si>
    <t xml:space="preserve"> - Építményadó</t>
  </si>
  <si>
    <t>2.2</t>
  </si>
  <si>
    <t>Értékesítési és forgalmi adók</t>
  </si>
  <si>
    <t xml:space="preserve"> - Helyi iparűzési adó - állandó</t>
  </si>
  <si>
    <t xml:space="preserve"> - Helyi iparűzési adó - ideiglenes</t>
  </si>
  <si>
    <t>2.3</t>
  </si>
  <si>
    <t>Gépjárműadók</t>
  </si>
  <si>
    <t xml:space="preserve"> - Belföldi gjárművek adójának önk.-ot megillető része</t>
  </si>
  <si>
    <t>2.4</t>
  </si>
  <si>
    <t>Egyéb áruhasználati és szolgáltatási adók</t>
  </si>
  <si>
    <t xml:space="preserve"> - Tartózkodás után fizetett idegenforgalmi adó</t>
  </si>
  <si>
    <t xml:space="preserve"> - Talajterhelési díj</t>
  </si>
  <si>
    <t>2.5</t>
  </si>
  <si>
    <t>Egyéb közhatalmi bevételek</t>
  </si>
  <si>
    <t xml:space="preserve"> - Bírság, pótlék</t>
  </si>
  <si>
    <t>Működési bevételek</t>
  </si>
  <si>
    <t>Szolgáltatások ellenértéke</t>
  </si>
  <si>
    <t>Közvetített szolgáltatások ellenértéke</t>
  </si>
  <si>
    <t>Tulajdonosi bevételek</t>
  </si>
  <si>
    <t>Kiszámlázott ÁFA</t>
  </si>
  <si>
    <t>Egyéb működési bevételek</t>
  </si>
  <si>
    <t xml:space="preserve"> II. FELHALMOZÁSI BEVÉTELEK</t>
  </si>
  <si>
    <t>Felhalmozási célú támogatások ÁH-n belülről</t>
  </si>
  <si>
    <t>Egyéb felhalmozási célú támogatások ÁH-n belülről</t>
  </si>
  <si>
    <t xml:space="preserve"> - Zarándok pályázat</t>
  </si>
  <si>
    <t>Felhalmozási bevételek</t>
  </si>
  <si>
    <t>Ingatlanok értékesítése</t>
  </si>
  <si>
    <t xml:space="preserve"> - Kukásautó értékesítése</t>
  </si>
  <si>
    <t xml:space="preserve"> - Ingatlan értékesítés</t>
  </si>
  <si>
    <t xml:space="preserve"> - Közműfejlesztési hozzájárulás</t>
  </si>
  <si>
    <t>Felhalmozási célú átvett pénzeszközök</t>
  </si>
  <si>
    <t>Egyéb felhalmozási célú átvett pénzeszközök</t>
  </si>
  <si>
    <t xml:space="preserve"> - JETA Faluház pályázat</t>
  </si>
  <si>
    <t>A/KÖLTSÉGVETÉSI BEVÉTELEK ÖSSZESEN:</t>
  </si>
  <si>
    <t>III. FINANSZÍROZÁSI BEVÉTELEK</t>
  </si>
  <si>
    <t>Maradvány igénybevétele</t>
  </si>
  <si>
    <t>B/FINANSZÍROZÁSI BEVÉTELEK</t>
  </si>
  <si>
    <t>BEVÉTELEK ÖSSZESEN (A+B)</t>
  </si>
  <si>
    <t>Hartai Közös Önkormányzati Hivatal</t>
  </si>
  <si>
    <t>3.sz. melléklet</t>
  </si>
  <si>
    <t xml:space="preserve"> - Házasságkötési díj</t>
  </si>
  <si>
    <t xml:space="preserve"> - Telefon térítés</t>
  </si>
  <si>
    <t xml:space="preserve"> -Forgótőke elszámolás</t>
  </si>
  <si>
    <t>Harta Nagyközség Önkormányzata 2015. évben tervezett tartalékai</t>
  </si>
  <si>
    <t>4.sz.melléklet</t>
  </si>
  <si>
    <t>Általános tartalék</t>
  </si>
  <si>
    <t xml:space="preserve">2015. évi tervezett előirányzat </t>
  </si>
  <si>
    <t>Általános tartalék összesen:</t>
  </si>
  <si>
    <t>Pünkösdi rendezvény</t>
  </si>
  <si>
    <t>Egyesületek-vállalkozók napja</t>
  </si>
  <si>
    <t>Augusztus 20-i rendezvények</t>
  </si>
  <si>
    <t>Nyugdíjas nap</t>
  </si>
  <si>
    <t>Munkahely-teremtés</t>
  </si>
  <si>
    <t>KEOP Napelem pályázat</t>
  </si>
  <si>
    <t>Pályázati, fejlesztési tartalék</t>
  </si>
  <si>
    <t>Céltartalék összesen:</t>
  </si>
  <si>
    <t>TARTALÉKOK ÖSSZESEN:</t>
  </si>
  <si>
    <t>5.sz.melléklet</t>
  </si>
  <si>
    <t>Harta Nagyközség Önkormányzata 2015. évi beruházási kiadásainak előirányzata</t>
  </si>
  <si>
    <t>Beruházások  megnevezése</t>
  </si>
  <si>
    <t>Ingatlanok beszerzése, létesítése</t>
  </si>
  <si>
    <t xml:space="preserve">DAOP Belvíz pályázat </t>
  </si>
  <si>
    <t>Egyéb tárgyi eszközök beszerzése</t>
  </si>
  <si>
    <t>Védőnő - számítógép</t>
  </si>
  <si>
    <t>Védőnő - vérnyomásmérők</t>
  </si>
  <si>
    <t>Beruházási célú ÁFA</t>
  </si>
  <si>
    <t>BERUHÁZÁSOK ÖSSZESEN:</t>
  </si>
  <si>
    <t>6.sz.melléklet</t>
  </si>
  <si>
    <t>Harta Nagyközség Önkormányzata 2015. évi felújítási kiadásainak előirányzata</t>
  </si>
  <si>
    <t>Felújítás megnevezése</t>
  </si>
  <si>
    <t>Ingatlanok felújítása</t>
  </si>
  <si>
    <t>Kamerarendszer</t>
  </si>
  <si>
    <t>Felújítási célú ÁFA</t>
  </si>
  <si>
    <t>FELÚJÍTÁS ÖSSZESEN:</t>
  </si>
  <si>
    <t>Harta Nagyközség Önkormányzatának Európai uniós támogatással megvalósuló projektek bevételei, kiadásai, hozzájárulások</t>
  </si>
  <si>
    <t>7.sz.melléklet</t>
  </si>
  <si>
    <t>"A Magyar Zarándokút dél-alföldi szakaszának fejlesztése a kulturális-történelmi-szakrális örökség vallási célú hasznosításával, egységes kulturális tematikus út létrehozása az Ősi Árpád-kori út térségében"</t>
  </si>
  <si>
    <t>EU-s projekt megnevezése:</t>
  </si>
  <si>
    <t>Azonosító:</t>
  </si>
  <si>
    <t>DAOP-2.1.1/G-11-k2-2012-0001</t>
  </si>
  <si>
    <t>Ezer forintban</t>
  </si>
  <si>
    <t>Források</t>
  </si>
  <si>
    <t>2013.</t>
  </si>
  <si>
    <t>2014.</t>
  </si>
  <si>
    <t>2015.</t>
  </si>
  <si>
    <t>2015. után</t>
  </si>
  <si>
    <t>Saját erő</t>
  </si>
  <si>
    <t>- saját erőből központi támogatás</t>
  </si>
  <si>
    <t>EU-s forrás</t>
  </si>
  <si>
    <t>26 474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</si>
  <si>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</si>
  <si>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</si>
  <si>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</si>
  <si>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</si>
  <si>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</si>
  <si>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</si>
  <si>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1 298</t>
  </si>
  <si>
    <t>Beruházások, beszerzések</t>
  </si>
  <si>
    <t>Felújítás</t>
  </si>
  <si>
    <t>6 128</t>
  </si>
  <si>
    <t>Összesen:</t>
  </si>
  <si>
    <t>"Vízvédelmi rendszerek fejlesztése a Kalocsai kistérségben"</t>
  </si>
  <si>
    <t>DAOP-5.2.1/A-11-2011-0014</t>
  </si>
  <si>
    <t>Harta Nagyközség Önkormányzatának és intézményének engedélyezett létszámadata</t>
  </si>
  <si>
    <t>2015. január 1.</t>
  </si>
  <si>
    <t>8.sz. melléklet</t>
  </si>
  <si>
    <t>Intézmény neve</t>
  </si>
  <si>
    <t>Engedélyezett létszámkeret (fő)</t>
  </si>
  <si>
    <t>I.</t>
  </si>
  <si>
    <t>Hivatal Harta</t>
  </si>
  <si>
    <t>Hivatal Dunatetétlen</t>
  </si>
  <si>
    <t>Hartai Közös Önkormányzati Hivatal összesen:</t>
  </si>
  <si>
    <t>II.</t>
  </si>
  <si>
    <t>Önkormányzati feladatok</t>
  </si>
  <si>
    <t>Önkormányzati jogalkotás</t>
  </si>
  <si>
    <t>Város- és községgazdálkodás</t>
  </si>
  <si>
    <t>Háziorvosi szolgáltatás</t>
  </si>
  <si>
    <t>Védőnők</t>
  </si>
  <si>
    <t>Személyszállítás</t>
  </si>
  <si>
    <t>Zöldterületkezelés</t>
  </si>
  <si>
    <t>Útfenntartás</t>
  </si>
  <si>
    <t>Turizmus</t>
  </si>
  <si>
    <t>Temető</t>
  </si>
  <si>
    <t>Múzeum, Művelődési Ház</t>
  </si>
  <si>
    <t>Önkormányzati feladatok összesen:</t>
  </si>
  <si>
    <t>Közfoglalkoztatottak</t>
  </si>
  <si>
    <t>ÖNKORMÁNYZAT ÖSSZESEN:</t>
  </si>
  <si>
    <t>LÉTSZÁM MINDÖSSZESEN: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</si>
</sst>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\ _F_t_-;\-* #,##0.00\ _F_t_-;_-* \-??\ _F_t_-;_-@_-"/>
    <numFmt numFmtId="166" formatCode="_-* #,##0\ _F_t_-;\-* #,##0\ _F_t_-;_-* \-??\ _F_t_-;_-@_-"/>
    <numFmt numFmtId="167" formatCode="#,###"/>
    <numFmt numFmtId="168" formatCode="@"/>
    <numFmt numFmtId="169" formatCode="#,##0"/>
    <numFmt numFmtId="170" formatCode="0"/>
    <numFmt numFmtId="171" formatCode="#,##0.0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 CE"/>
      <family val="1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12"/>
      <name val="Times New Roman CE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 CE"/>
      <family val="2"/>
    </font>
    <font>
      <b/>
      <sz val="9"/>
      <name val="Times New Roman"/>
      <family val="1"/>
    </font>
    <font>
      <sz val="9"/>
      <name val="Arial CE"/>
      <family val="2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9"/>
      <name val="Arial CE"/>
      <family val="2"/>
    </font>
    <font>
      <b/>
      <sz val="11"/>
      <name val="Arial CE"/>
      <family val="2"/>
    </font>
    <font>
      <b/>
      <sz val="11"/>
      <name val="Times New Roman"/>
      <family val="1"/>
    </font>
    <font>
      <b/>
      <i/>
      <sz val="11"/>
      <name val="Arial CE"/>
      <family val="2"/>
    </font>
    <font>
      <b/>
      <sz val="13"/>
      <name val="Times New Roman"/>
      <family val="1"/>
    </font>
    <font>
      <sz val="13"/>
      <name val="Arial"/>
      <family val="2"/>
    </font>
    <font>
      <i/>
      <sz val="9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 CE"/>
      <family val="1"/>
    </font>
    <font>
      <b/>
      <sz val="12"/>
      <color indexed="8"/>
      <name val="Calibri"/>
      <family val="2"/>
    </font>
    <font>
      <b/>
      <sz val="10"/>
      <name val="Times New Roman CE"/>
      <family val="1"/>
    </font>
    <font>
      <b/>
      <sz val="14"/>
      <name val="Times New Roman CE"/>
      <family val="1"/>
    </font>
    <font>
      <sz val="14"/>
      <color indexed="8"/>
      <name val="Calibri"/>
      <family val="2"/>
    </font>
    <font>
      <b/>
      <i/>
      <sz val="14"/>
      <name val="Times New Roman CE"/>
      <family val="1"/>
    </font>
    <font>
      <i/>
      <sz val="14"/>
      <name val="Times New Roman CE"/>
      <family val="1"/>
    </font>
    <font>
      <sz val="14"/>
      <name val="Times New Roman CE"/>
      <family val="1"/>
    </font>
    <font>
      <sz val="12"/>
      <color indexed="8"/>
      <name val="Calibri"/>
      <family val="2"/>
    </font>
    <font>
      <b/>
      <sz val="12"/>
      <name val="Arial CE"/>
      <family val="2"/>
    </font>
    <font>
      <sz val="10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sz val="14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medium">
        <color indexed="63"/>
      </top>
      <bottom style="thin">
        <color indexed="63"/>
      </bottom>
    </border>
    <border>
      <left style="double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double">
        <color indexed="63"/>
      </left>
      <right style="double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34">
    <xf numFmtId="164" fontId="0" fillId="0" borderId="0" xfId="0" applyAlignment="1">
      <alignment/>
    </xf>
    <xf numFmtId="164" fontId="0" fillId="0" borderId="0" xfId="0" applyAlignment="1">
      <alignment horizontal="center" readingOrder="1"/>
    </xf>
    <xf numFmtId="166" fontId="0" fillId="0" borderId="0" xfId="15" applyNumberFormat="1" applyFont="1" applyFill="1" applyBorder="1" applyAlignment="1" applyProtection="1">
      <alignment horizontal="center"/>
      <protection/>
    </xf>
    <xf numFmtId="164" fontId="3" fillId="0" borderId="0" xfId="0" applyFont="1" applyBorder="1" applyAlignment="1">
      <alignment horizontal="center"/>
    </xf>
    <xf numFmtId="167" fontId="5" fillId="0" borderId="0" xfId="20" applyNumberFormat="1" applyFont="1" applyFill="1" applyBorder="1" applyAlignment="1" applyProtection="1">
      <alignment horizontal="center" vertical="center"/>
      <protection/>
    </xf>
    <xf numFmtId="164" fontId="6" fillId="0" borderId="0" xfId="0" applyFont="1" applyFill="1" applyBorder="1" applyAlignment="1" applyProtection="1">
      <alignment horizontal="center" readingOrder="1"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center"/>
      <protection/>
    </xf>
    <xf numFmtId="164" fontId="7" fillId="0" borderId="1" xfId="20" applyFont="1" applyFill="1" applyBorder="1" applyAlignment="1" applyProtection="1">
      <alignment horizontal="center" vertical="center" wrapText="1"/>
      <protection/>
    </xf>
    <xf numFmtId="164" fontId="8" fillId="0" borderId="2" xfId="20" applyFont="1" applyFill="1" applyBorder="1" applyAlignment="1" applyProtection="1">
      <alignment horizontal="center" vertical="center" wrapText="1"/>
      <protection/>
    </xf>
    <xf numFmtId="164" fontId="7" fillId="0" borderId="3" xfId="20" applyFont="1" applyFill="1" applyBorder="1" applyAlignment="1" applyProtection="1">
      <alignment horizontal="center" vertical="center" wrapText="1" readingOrder="1"/>
      <protection/>
    </xf>
    <xf numFmtId="164" fontId="7" fillId="0" borderId="4" xfId="20" applyFont="1" applyFill="1" applyBorder="1" applyAlignment="1" applyProtection="1">
      <alignment horizontal="center" vertical="center" wrapText="1" readingOrder="1"/>
      <protection/>
    </xf>
    <xf numFmtId="164" fontId="8" fillId="0" borderId="5" xfId="20" applyFont="1" applyFill="1" applyBorder="1" applyAlignment="1" applyProtection="1">
      <alignment horizontal="center" vertical="center" wrapText="1"/>
      <protection/>
    </xf>
    <xf numFmtId="164" fontId="8" fillId="0" borderId="6" xfId="20" applyFont="1" applyFill="1" applyBorder="1" applyAlignment="1" applyProtection="1">
      <alignment horizontal="center" vertical="center" wrapText="1"/>
      <protection/>
    </xf>
    <xf numFmtId="164" fontId="8" fillId="0" borderId="7" xfId="20" applyFont="1" applyFill="1" applyBorder="1" applyAlignment="1" applyProtection="1">
      <alignment horizontal="center" vertical="center" wrapText="1" readingOrder="1"/>
      <protection/>
    </xf>
    <xf numFmtId="164" fontId="8" fillId="0" borderId="8" xfId="20" applyFont="1" applyFill="1" applyBorder="1" applyAlignment="1" applyProtection="1">
      <alignment horizontal="center" vertical="center" wrapText="1" readingOrder="1"/>
      <protection/>
    </xf>
    <xf numFmtId="168" fontId="7" fillId="0" borderId="9" xfId="20" applyNumberFormat="1" applyFont="1" applyFill="1" applyBorder="1" applyAlignment="1" applyProtection="1">
      <alignment horizontal="center" vertical="center" wrapText="1"/>
      <protection/>
    </xf>
    <xf numFmtId="164" fontId="9" fillId="0" borderId="10" xfId="20" applyFont="1" applyFill="1" applyBorder="1" applyAlignment="1" applyProtection="1">
      <alignment horizontal="left" vertical="center" wrapText="1" indent="1"/>
      <protection/>
    </xf>
    <xf numFmtId="167" fontId="9" fillId="0" borderId="11" xfId="20" applyNumberFormat="1" applyFont="1" applyFill="1" applyBorder="1" applyAlignment="1" applyProtection="1">
      <alignment horizontal="right" vertical="center" wrapText="1" readingOrder="1"/>
      <protection locked="0"/>
    </xf>
    <xf numFmtId="167" fontId="9" fillId="0" borderId="12" xfId="20" applyNumberFormat="1" applyFont="1" applyFill="1" applyBorder="1" applyAlignment="1" applyProtection="1">
      <alignment horizontal="right" vertical="center" wrapText="1" readingOrder="1"/>
      <protection locked="0"/>
    </xf>
    <xf numFmtId="164" fontId="0" fillId="0" borderId="0" xfId="0" applyFont="1" applyAlignment="1">
      <alignment/>
    </xf>
    <xf numFmtId="164" fontId="9" fillId="0" borderId="12" xfId="20" applyNumberFormat="1" applyFont="1" applyFill="1" applyBorder="1" applyAlignment="1" applyProtection="1">
      <alignment horizontal="right" vertical="center" wrapText="1" readingOrder="1"/>
      <protection locked="0"/>
    </xf>
    <xf numFmtId="164" fontId="9" fillId="0" borderId="11" xfId="20" applyNumberFormat="1" applyFont="1" applyFill="1" applyBorder="1" applyAlignment="1" applyProtection="1">
      <alignment horizontal="right" vertical="center" wrapText="1" readingOrder="1"/>
      <protection locked="0"/>
    </xf>
    <xf numFmtId="169" fontId="9" fillId="0" borderId="12" xfId="20" applyNumberFormat="1" applyFont="1" applyFill="1" applyBorder="1" applyAlignment="1" applyProtection="1">
      <alignment horizontal="right" vertical="center" wrapText="1" readingOrder="1"/>
      <protection locked="0"/>
    </xf>
    <xf numFmtId="169" fontId="9" fillId="0" borderId="11" xfId="20" applyNumberFormat="1" applyFont="1" applyFill="1" applyBorder="1" applyAlignment="1" applyProtection="1">
      <alignment horizontal="right" vertical="center" wrapText="1" readingOrder="1"/>
      <protection locked="0"/>
    </xf>
    <xf numFmtId="164" fontId="7" fillId="0" borderId="10" xfId="20" applyFont="1" applyFill="1" applyBorder="1" applyAlignment="1" applyProtection="1">
      <alignment horizontal="left" vertical="center" wrapText="1" indent="1"/>
      <protection/>
    </xf>
    <xf numFmtId="167" fontId="7" fillId="0" borderId="11" xfId="20" applyNumberFormat="1" applyFont="1" applyFill="1" applyBorder="1" applyAlignment="1" applyProtection="1">
      <alignment horizontal="right" vertical="center" wrapText="1" readingOrder="1"/>
      <protection locked="0"/>
    </xf>
    <xf numFmtId="167" fontId="7" fillId="0" borderId="12" xfId="20" applyNumberFormat="1" applyFont="1" applyFill="1" applyBorder="1" applyAlignment="1" applyProtection="1">
      <alignment horizontal="right" vertical="center" wrapText="1" readingOrder="1"/>
      <protection locked="0"/>
    </xf>
    <xf numFmtId="164" fontId="7" fillId="2" borderId="9" xfId="20" applyFont="1" applyFill="1" applyBorder="1" applyAlignment="1" applyProtection="1">
      <alignment horizontal="center" vertical="center" wrapText="1"/>
      <protection/>
    </xf>
    <xf numFmtId="164" fontId="7" fillId="2" borderId="10" xfId="20" applyFont="1" applyFill="1" applyBorder="1" applyAlignment="1" applyProtection="1">
      <alignment horizontal="left" vertical="center" wrapText="1" indent="1"/>
      <protection/>
    </xf>
    <xf numFmtId="167" fontId="7" fillId="2" borderId="11" xfId="20" applyNumberFormat="1" applyFont="1" applyFill="1" applyBorder="1" applyAlignment="1" applyProtection="1">
      <alignment horizontal="right" vertical="center" wrapText="1" readingOrder="1"/>
      <protection/>
    </xf>
    <xf numFmtId="167" fontId="7" fillId="2" borderId="12" xfId="20" applyNumberFormat="1" applyFont="1" applyFill="1" applyBorder="1" applyAlignment="1" applyProtection="1">
      <alignment horizontal="right" vertical="center" wrapText="1" readingOrder="1"/>
      <protection/>
    </xf>
    <xf numFmtId="164" fontId="0" fillId="2" borderId="0" xfId="0" applyFill="1" applyAlignment="1">
      <alignment/>
    </xf>
    <xf numFmtId="164" fontId="10" fillId="0" borderId="10" xfId="20" applyFont="1" applyFill="1" applyBorder="1" applyAlignment="1" applyProtection="1">
      <alignment horizontal="left" vertical="center" wrapText="1" indent="1"/>
      <protection/>
    </xf>
    <xf numFmtId="167" fontId="9" fillId="0" borderId="11" xfId="20" applyNumberFormat="1" applyFont="1" applyFill="1" applyBorder="1" applyAlignment="1" applyProtection="1">
      <alignment horizontal="right" vertical="center" wrapText="1" readingOrder="1"/>
      <protection/>
    </xf>
    <xf numFmtId="164" fontId="9" fillId="0" borderId="13" xfId="20" applyFont="1" applyFill="1" applyBorder="1" applyAlignment="1" applyProtection="1">
      <alignment horizontal="left" vertical="center" wrapText="1" indent="6"/>
      <protection/>
    </xf>
    <xf numFmtId="164" fontId="9" fillId="0" borderId="10" xfId="20" applyFont="1" applyFill="1" applyBorder="1" applyAlignment="1" applyProtection="1">
      <alignment horizontal="left" vertical="center" wrapText="1" indent="2"/>
      <protection/>
    </xf>
    <xf numFmtId="164" fontId="9" fillId="0" borderId="10" xfId="20" applyFont="1" applyFill="1" applyBorder="1" applyAlignment="1" applyProtection="1">
      <alignment horizontal="left" vertical="center" wrapText="1" indent="6"/>
      <protection/>
    </xf>
    <xf numFmtId="164" fontId="7" fillId="2" borderId="12" xfId="20" applyNumberFormat="1" applyFont="1" applyFill="1" applyBorder="1" applyAlignment="1" applyProtection="1">
      <alignment horizontal="right" vertical="center" wrapText="1" readingOrder="1"/>
      <protection/>
    </xf>
    <xf numFmtId="164" fontId="7" fillId="0" borderId="10" xfId="20" applyFont="1" applyFill="1" applyBorder="1" applyAlignment="1" applyProtection="1">
      <alignment horizontal="left" vertical="center" wrapText="1" indent="2"/>
      <protection/>
    </xf>
    <xf numFmtId="167" fontId="7" fillId="2" borderId="12" xfId="20" applyNumberFormat="1" applyFont="1" applyFill="1" applyBorder="1" applyAlignment="1" applyProtection="1">
      <alignment horizontal="right" vertical="center" wrapText="1" readingOrder="1"/>
      <protection locked="0"/>
    </xf>
    <xf numFmtId="164" fontId="9" fillId="0" borderId="12" xfId="20" applyFont="1" applyFill="1" applyBorder="1" applyAlignment="1" applyProtection="1">
      <alignment horizontal="left" vertical="center" wrapText="1" indent="1"/>
      <protection/>
    </xf>
    <xf numFmtId="167" fontId="9" fillId="0" borderId="14" xfId="20" applyNumberFormat="1" applyFont="1" applyFill="1" applyBorder="1" applyAlignment="1" applyProtection="1">
      <alignment horizontal="right" vertical="center" wrapText="1" readingOrder="1"/>
      <protection locked="0"/>
    </xf>
    <xf numFmtId="169" fontId="7" fillId="0" borderId="11" xfId="20" applyNumberFormat="1" applyFont="1" applyFill="1" applyBorder="1" applyAlignment="1" applyProtection="1">
      <alignment horizontal="right" vertical="center" wrapText="1" readingOrder="1"/>
      <protection locked="0"/>
    </xf>
    <xf numFmtId="164" fontId="6" fillId="2" borderId="10" xfId="20" applyFont="1" applyFill="1" applyBorder="1" applyAlignment="1" applyProtection="1">
      <alignment horizontal="left" vertical="center" wrapText="1" indent="1"/>
      <protection/>
    </xf>
    <xf numFmtId="167" fontId="11" fillId="2" borderId="11" xfId="20" applyNumberFormat="1" applyFont="1" applyFill="1" applyBorder="1" applyAlignment="1" applyProtection="1">
      <alignment horizontal="right" vertical="center" wrapText="1" readingOrder="1"/>
      <protection/>
    </xf>
    <xf numFmtId="167" fontId="11" fillId="2" borderId="12" xfId="20" applyNumberFormat="1" applyFont="1" applyFill="1" applyBorder="1" applyAlignment="1" applyProtection="1">
      <alignment horizontal="right" vertical="center" wrapText="1" readingOrder="1"/>
      <protection/>
    </xf>
    <xf numFmtId="167" fontId="10" fillId="0" borderId="11" xfId="20" applyNumberFormat="1" applyFont="1" applyFill="1" applyBorder="1" applyAlignment="1" applyProtection="1">
      <alignment horizontal="right" vertical="center" wrapText="1" readingOrder="1"/>
      <protection/>
    </xf>
    <xf numFmtId="168" fontId="7" fillId="0" borderId="15" xfId="20" applyNumberFormat="1" applyFont="1" applyFill="1" applyBorder="1" applyAlignment="1" applyProtection="1">
      <alignment horizontal="center" vertical="center" wrapText="1"/>
      <protection/>
    </xf>
    <xf numFmtId="164" fontId="9" fillId="0" borderId="16" xfId="20" applyFont="1" applyFill="1" applyBorder="1" applyAlignment="1" applyProtection="1">
      <alignment horizontal="left" vertical="center" wrapText="1" indent="2"/>
      <protection/>
    </xf>
    <xf numFmtId="167" fontId="9" fillId="0" borderId="17" xfId="20" applyNumberFormat="1" applyFont="1" applyFill="1" applyBorder="1" applyAlignment="1" applyProtection="1">
      <alignment horizontal="right" vertical="center" wrapText="1" readingOrder="1"/>
      <protection locked="0"/>
    </xf>
    <xf numFmtId="164" fontId="12" fillId="0" borderId="0" xfId="0" applyFont="1" applyBorder="1" applyAlignment="1">
      <alignment/>
    </xf>
    <xf numFmtId="164" fontId="0" fillId="0" borderId="0" xfId="0" applyAlignment="1">
      <alignment/>
    </xf>
    <xf numFmtId="164" fontId="13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center" vertical="top"/>
    </xf>
    <xf numFmtId="164" fontId="13" fillId="0" borderId="18" xfId="0" applyFont="1" applyBorder="1" applyAlignment="1">
      <alignment horizontal="center" vertical="top"/>
    </xf>
    <xf numFmtId="164" fontId="14" fillId="0" borderId="18" xfId="0" applyFont="1" applyBorder="1" applyAlignment="1">
      <alignment horizontal="right" vertical="top"/>
    </xf>
    <xf numFmtId="164" fontId="1" fillId="0" borderId="10" xfId="0" applyFont="1" applyBorder="1" applyAlignment="1">
      <alignment vertical="center" textRotation="90"/>
    </xf>
    <xf numFmtId="164" fontId="1" fillId="0" borderId="0" xfId="0" applyFont="1" applyAlignment="1">
      <alignment/>
    </xf>
    <xf numFmtId="164" fontId="13" fillId="0" borderId="19" xfId="0" applyFont="1" applyBorder="1" applyAlignment="1">
      <alignment horizontal="center" vertical="center"/>
    </xf>
    <xf numFmtId="164" fontId="14" fillId="0" borderId="10" xfId="0" applyFont="1" applyBorder="1" applyAlignment="1">
      <alignment horizontal="center" vertical="center"/>
    </xf>
    <xf numFmtId="164" fontId="14" fillId="0" borderId="10" xfId="0" applyFont="1" applyBorder="1" applyAlignment="1">
      <alignment horizontal="center" vertical="center" wrapText="1"/>
    </xf>
    <xf numFmtId="164" fontId="14" fillId="0" borderId="13" xfId="0" applyFont="1" applyBorder="1" applyAlignment="1">
      <alignment horizontal="center" vertical="center" wrapText="1"/>
    </xf>
    <xf numFmtId="164" fontId="15" fillId="0" borderId="10" xfId="0" applyFont="1" applyBorder="1" applyAlignment="1">
      <alignment horizontal="center"/>
    </xf>
    <xf numFmtId="164" fontId="15" fillId="0" borderId="0" xfId="0" applyFont="1" applyAlignment="1">
      <alignment/>
    </xf>
    <xf numFmtId="164" fontId="16" fillId="0" borderId="10" xfId="0" applyFont="1" applyBorder="1" applyAlignment="1">
      <alignment vertical="center"/>
    </xf>
    <xf numFmtId="169" fontId="16" fillId="0" borderId="10" xfId="0" applyNumberFormat="1" applyFont="1" applyBorder="1" applyAlignment="1">
      <alignment/>
    </xf>
    <xf numFmtId="164" fontId="17" fillId="0" borderId="0" xfId="0" applyFont="1" applyAlignment="1">
      <alignment/>
    </xf>
    <xf numFmtId="164" fontId="18" fillId="0" borderId="10" xfId="0" applyFont="1" applyBorder="1" applyAlignment="1">
      <alignment horizontal="center"/>
    </xf>
    <xf numFmtId="164" fontId="12" fillId="0" borderId="10" xfId="0" applyFont="1" applyBorder="1" applyAlignment="1">
      <alignment/>
    </xf>
    <xf numFmtId="164" fontId="18" fillId="0" borderId="10" xfId="0" applyFont="1" applyBorder="1" applyAlignment="1">
      <alignment/>
    </xf>
    <xf numFmtId="169" fontId="19" fillId="0" borderId="10" xfId="0" applyNumberFormat="1" applyFont="1" applyBorder="1" applyAlignment="1">
      <alignment horizontal="right"/>
    </xf>
    <xf numFmtId="169" fontId="19" fillId="0" borderId="10" xfId="0" applyNumberFormat="1" applyFont="1" applyBorder="1" applyAlignment="1">
      <alignment/>
    </xf>
    <xf numFmtId="168" fontId="20" fillId="0" borderId="10" xfId="0" applyNumberFormat="1" applyFont="1" applyBorder="1" applyAlignment="1">
      <alignment/>
    </xf>
    <xf numFmtId="164" fontId="20" fillId="0" borderId="10" xfId="0" applyFont="1" applyBorder="1" applyAlignment="1">
      <alignment/>
    </xf>
    <xf numFmtId="169" fontId="21" fillId="0" borderId="10" xfId="0" applyNumberFormat="1" applyFont="1" applyBorder="1" applyAlignment="1">
      <alignment/>
    </xf>
    <xf numFmtId="168" fontId="12" fillId="0" borderId="10" xfId="0" applyNumberFormat="1" applyFont="1" applyBorder="1" applyAlignment="1">
      <alignment/>
    </xf>
    <xf numFmtId="169" fontId="22" fillId="0" borderId="10" xfId="0" applyNumberFormat="1" applyFont="1" applyBorder="1" applyAlignment="1">
      <alignment/>
    </xf>
    <xf numFmtId="168" fontId="20" fillId="0" borderId="10" xfId="0" applyNumberFormat="1" applyFont="1" applyBorder="1" applyAlignment="1">
      <alignment horizontal="center"/>
    </xf>
    <xf numFmtId="168" fontId="12" fillId="0" borderId="10" xfId="0" applyNumberFormat="1" applyFont="1" applyBorder="1" applyAlignment="1">
      <alignment horizontal="center"/>
    </xf>
    <xf numFmtId="164" fontId="12" fillId="0" borderId="10" xfId="0" applyFont="1" applyBorder="1" applyAlignment="1">
      <alignment horizontal="center"/>
    </xf>
    <xf numFmtId="164" fontId="23" fillId="0" borderId="13" xfId="0" applyFont="1" applyBorder="1" applyAlignment="1">
      <alignment vertical="center"/>
    </xf>
    <xf numFmtId="164" fontId="23" fillId="0" borderId="20" xfId="0" applyFont="1" applyBorder="1" applyAlignment="1">
      <alignment vertical="center"/>
    </xf>
    <xf numFmtId="164" fontId="23" fillId="0" borderId="19" xfId="0" applyFont="1" applyBorder="1" applyAlignment="1">
      <alignment vertical="center"/>
    </xf>
    <xf numFmtId="164" fontId="24" fillId="0" borderId="10" xfId="0" applyFont="1" applyBorder="1" applyAlignment="1">
      <alignment horizontal="center"/>
    </xf>
    <xf numFmtId="164" fontId="24" fillId="0" borderId="0" xfId="0" applyFont="1" applyAlignment="1">
      <alignment/>
    </xf>
    <xf numFmtId="164" fontId="25" fillId="0" borderId="0" xfId="0" applyFont="1" applyAlignment="1">
      <alignment/>
    </xf>
    <xf numFmtId="164" fontId="14" fillId="0" borderId="10" xfId="0" applyFont="1" applyBorder="1" applyAlignment="1">
      <alignment/>
    </xf>
    <xf numFmtId="169" fontId="26" fillId="0" borderId="10" xfId="0" applyNumberFormat="1" applyFont="1" applyBorder="1" applyAlignment="1">
      <alignment/>
    </xf>
    <xf numFmtId="164" fontId="27" fillId="0" borderId="0" xfId="0" applyFont="1" applyAlignment="1">
      <alignment/>
    </xf>
    <xf numFmtId="164" fontId="18" fillId="0" borderId="10" xfId="0" applyFont="1" applyBorder="1" applyAlignment="1">
      <alignment horizontal="center" vertical="center"/>
    </xf>
    <xf numFmtId="164" fontId="18" fillId="0" borderId="10" xfId="0" applyFont="1" applyBorder="1" applyAlignment="1">
      <alignment vertical="center"/>
    </xf>
    <xf numFmtId="164" fontId="18" fillId="0" borderId="19" xfId="0" applyFont="1" applyBorder="1" applyAlignment="1">
      <alignment vertical="center"/>
    </xf>
    <xf numFmtId="169" fontId="20" fillId="0" borderId="10" xfId="0" applyNumberFormat="1" applyFont="1" applyBorder="1" applyAlignment="1">
      <alignment/>
    </xf>
    <xf numFmtId="164" fontId="28" fillId="0" borderId="10" xfId="0" applyFont="1" applyBorder="1" applyAlignment="1">
      <alignment/>
    </xf>
    <xf numFmtId="164" fontId="29" fillId="0" borderId="0" xfId="0" applyFont="1" applyAlignment="1">
      <alignment/>
    </xf>
    <xf numFmtId="164" fontId="15" fillId="0" borderId="10" xfId="0" applyFont="1" applyBorder="1" applyAlignment="1">
      <alignment horizontal="center" vertical="center"/>
    </xf>
    <xf numFmtId="164" fontId="15" fillId="0" borderId="0" xfId="0" applyFont="1" applyAlignment="1">
      <alignment vertical="center"/>
    </xf>
    <xf numFmtId="164" fontId="23" fillId="0" borderId="10" xfId="0" applyFont="1" applyBorder="1" applyAlignment="1">
      <alignment vertical="center"/>
    </xf>
    <xf numFmtId="169" fontId="16" fillId="0" borderId="10" xfId="0" applyNumberFormat="1" applyFont="1" applyBorder="1" applyAlignment="1">
      <alignment vertical="center"/>
    </xf>
    <xf numFmtId="164" fontId="30" fillId="0" borderId="0" xfId="0" applyFont="1" applyAlignment="1">
      <alignment/>
    </xf>
    <xf numFmtId="164" fontId="18" fillId="0" borderId="10" xfId="0" applyFont="1" applyBorder="1" applyAlignment="1">
      <alignment/>
    </xf>
    <xf numFmtId="164" fontId="31" fillId="0" borderId="10" xfId="0" applyFont="1" applyBorder="1" applyAlignment="1">
      <alignment horizontal="center"/>
    </xf>
    <xf numFmtId="164" fontId="31" fillId="0" borderId="0" xfId="0" applyFont="1" applyAlignment="1">
      <alignment/>
    </xf>
    <xf numFmtId="169" fontId="14" fillId="0" borderId="10" xfId="0" applyNumberFormat="1" applyFont="1" applyBorder="1" applyAlignment="1">
      <alignment/>
    </xf>
    <xf numFmtId="169" fontId="20" fillId="0" borderId="10" xfId="0" applyNumberFormat="1" applyFont="1" applyBorder="1" applyAlignment="1">
      <alignment vertical="center"/>
    </xf>
    <xf numFmtId="164" fontId="32" fillId="0" borderId="0" xfId="0" applyFont="1" applyBorder="1" applyAlignment="1">
      <alignment horizontal="center" vertical="center"/>
    </xf>
    <xf numFmtId="164" fontId="32" fillId="0" borderId="0" xfId="0" applyFont="1" applyAlignment="1">
      <alignment/>
    </xf>
    <xf numFmtId="164" fontId="0" fillId="0" borderId="0" xfId="0" applyAlignment="1">
      <alignment horizontal="center"/>
    </xf>
    <xf numFmtId="164" fontId="32" fillId="0" borderId="0" xfId="0" applyFont="1" applyAlignment="1">
      <alignment horizontal="center"/>
    </xf>
    <xf numFmtId="164" fontId="1" fillId="0" borderId="0" xfId="0" applyFont="1" applyAlignment="1">
      <alignment horizontal="right"/>
    </xf>
    <xf numFmtId="164" fontId="26" fillId="0" borderId="10" xfId="0" applyFont="1" applyBorder="1" applyAlignment="1" applyProtection="1">
      <alignment horizontal="center" vertical="center" textRotation="90"/>
      <protection locked="0"/>
    </xf>
    <xf numFmtId="164" fontId="26" fillId="0" borderId="10" xfId="0" applyFont="1" applyBorder="1" applyAlignment="1">
      <alignment horizontal="center" vertical="center" wrapText="1"/>
    </xf>
    <xf numFmtId="164" fontId="26" fillId="0" borderId="10" xfId="0" applyFont="1" applyBorder="1" applyAlignment="1">
      <alignment horizontal="center" vertical="center"/>
    </xf>
    <xf numFmtId="164" fontId="33" fillId="0" borderId="10" xfId="0" applyFont="1" applyBorder="1" applyAlignment="1">
      <alignment horizontal="center"/>
    </xf>
    <xf numFmtId="164" fontId="34" fillId="0" borderId="10" xfId="0" applyFont="1" applyBorder="1" applyAlignment="1">
      <alignment horizontal="center"/>
    </xf>
    <xf numFmtId="169" fontId="34" fillId="0" borderId="10" xfId="0" applyNumberFormat="1" applyFont="1" applyBorder="1" applyAlignment="1">
      <alignment/>
    </xf>
    <xf numFmtId="169" fontId="34" fillId="0" borderId="10" xfId="0" applyNumberFormat="1" applyFont="1" applyBorder="1" applyAlignment="1">
      <alignment horizontal="right" vertical="center" wrapText="1"/>
    </xf>
    <xf numFmtId="164" fontId="26" fillId="0" borderId="10" xfId="0" applyFont="1" applyBorder="1" applyAlignment="1">
      <alignment horizontal="center"/>
    </xf>
    <xf numFmtId="169" fontId="26" fillId="0" borderId="10" xfId="0" applyNumberFormat="1" applyFont="1" applyBorder="1" applyAlignment="1">
      <alignment vertical="center" wrapText="1"/>
    </xf>
    <xf numFmtId="169" fontId="34" fillId="0" borderId="10" xfId="0" applyNumberFormat="1" applyFont="1" applyBorder="1" applyAlignment="1">
      <alignment horizontal="left"/>
    </xf>
    <xf numFmtId="169" fontId="34" fillId="0" borderId="10" xfId="0" applyNumberFormat="1" applyFont="1" applyBorder="1" applyAlignment="1">
      <alignment vertical="center" wrapText="1"/>
    </xf>
    <xf numFmtId="168" fontId="34" fillId="0" borderId="10" xfId="0" applyNumberFormat="1" applyFont="1" applyBorder="1" applyAlignment="1">
      <alignment horizontal="left"/>
    </xf>
    <xf numFmtId="164" fontId="34" fillId="0" borderId="10" xfId="0" applyFont="1" applyBorder="1" applyAlignment="1">
      <alignment vertical="center" wrapText="1"/>
    </xf>
    <xf numFmtId="169" fontId="35" fillId="0" borderId="10" xfId="0" applyNumberFormat="1" applyFont="1" applyBorder="1" applyAlignment="1">
      <alignment vertical="center" wrapText="1"/>
    </xf>
    <xf numFmtId="169" fontId="33" fillId="0" borderId="10" xfId="0" applyNumberFormat="1" applyFont="1" applyBorder="1" applyAlignment="1">
      <alignment/>
    </xf>
    <xf numFmtId="169" fontId="33" fillId="0" borderId="10" xfId="0" applyNumberFormat="1" applyFont="1" applyBorder="1" applyAlignment="1">
      <alignment/>
    </xf>
    <xf numFmtId="164" fontId="3" fillId="0" borderId="0" xfId="0" applyFont="1" applyAlignment="1">
      <alignment/>
    </xf>
    <xf numFmtId="167" fontId="0" fillId="0" borderId="0" xfId="0" applyNumberFormat="1" applyFill="1" applyAlignment="1">
      <alignment vertical="center" wrapText="1"/>
    </xf>
    <xf numFmtId="167" fontId="0" fillId="0" borderId="0" xfId="0" applyNumberFormat="1" applyFill="1" applyAlignment="1">
      <alignment horizontal="center" vertical="center" wrapText="1"/>
    </xf>
    <xf numFmtId="167" fontId="36" fillId="0" borderId="0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Alignment="1" applyProtection="1">
      <alignment horizontal="center" vertical="center" wrapText="1"/>
      <protection/>
    </xf>
    <xf numFmtId="167" fontId="37" fillId="0" borderId="0" xfId="0" applyNumberFormat="1" applyFont="1" applyFill="1" applyAlignment="1" applyProtection="1">
      <alignment horizontal="center" vertical="center" wrapText="1"/>
      <protection/>
    </xf>
    <xf numFmtId="167" fontId="5" fillId="0" borderId="21" xfId="0" applyNumberFormat="1" applyFont="1" applyFill="1" applyBorder="1" applyAlignment="1">
      <alignment horizontal="center" vertical="center" textRotation="90" wrapText="1"/>
    </xf>
    <xf numFmtId="167" fontId="5" fillId="0" borderId="21" xfId="0" applyNumberFormat="1" applyFont="1" applyFill="1" applyBorder="1" applyAlignment="1" applyProtection="1">
      <alignment horizontal="center" vertical="center" wrapText="1"/>
      <protection/>
    </xf>
    <xf numFmtId="167" fontId="5" fillId="0" borderId="22" xfId="0" applyNumberFormat="1" applyFont="1" applyFill="1" applyBorder="1" applyAlignment="1" applyProtection="1">
      <alignment horizontal="center" vertical="center" wrapText="1"/>
      <protection/>
    </xf>
    <xf numFmtId="167" fontId="38" fillId="0" borderId="0" xfId="0" applyNumberFormat="1" applyFont="1" applyFill="1" applyAlignment="1">
      <alignment horizontal="center" vertical="center" wrapText="1"/>
    </xf>
    <xf numFmtId="167" fontId="2" fillId="0" borderId="21" xfId="0" applyNumberFormat="1" applyFont="1" applyFill="1" applyBorder="1" applyAlignment="1" applyProtection="1">
      <alignment horizontal="center" vertical="center" wrapText="1"/>
      <protection/>
    </xf>
    <xf numFmtId="167" fontId="5" fillId="0" borderId="23" xfId="0" applyNumberFormat="1" applyFont="1" applyFill="1" applyBorder="1" applyAlignment="1" applyProtection="1">
      <alignment horizontal="center" vertical="center" wrapText="1"/>
      <protection/>
    </xf>
    <xf numFmtId="167" fontId="0" fillId="0" borderId="0" xfId="0" applyNumberFormat="1" applyFill="1" applyAlignment="1" applyProtection="1">
      <alignment vertical="center" wrapText="1"/>
      <protection/>
    </xf>
    <xf numFmtId="167" fontId="2" fillId="0" borderId="24" xfId="0" applyNumberFormat="1" applyFont="1" applyFill="1" applyBorder="1" applyAlignment="1">
      <alignment horizontal="center" vertical="center" wrapText="1"/>
    </xf>
    <xf numFmtId="167" fontId="5" fillId="0" borderId="25" xfId="0" applyNumberFormat="1" applyFont="1" applyFill="1" applyBorder="1" applyAlignment="1" applyProtection="1">
      <alignment horizontal="left" vertical="center" wrapText="1"/>
      <protection locked="0"/>
    </xf>
    <xf numFmtId="167" fontId="5" fillId="0" borderId="26" xfId="0" applyNumberFormat="1" applyFont="1" applyFill="1" applyBorder="1" applyAlignment="1" applyProtection="1">
      <alignment horizontal="right" vertical="center" wrapText="1"/>
      <protection locked="0"/>
    </xf>
    <xf numFmtId="167" fontId="2" fillId="0" borderId="26" xfId="0" applyNumberFormat="1" applyFont="1" applyFill="1" applyBorder="1" applyAlignment="1">
      <alignment horizontal="center" vertical="center" wrapText="1"/>
    </xf>
    <xf numFmtId="167" fontId="2" fillId="0" borderId="25" xfId="0" applyNumberFormat="1" applyFont="1" applyFill="1" applyBorder="1" applyAlignment="1" applyProtection="1">
      <alignment horizontal="left" vertical="center" wrapText="1"/>
      <protection locked="0"/>
    </xf>
    <xf numFmtId="167" fontId="2" fillId="0" borderId="26" xfId="0" applyNumberFormat="1" applyFont="1" applyFill="1" applyBorder="1" applyAlignment="1" applyProtection="1">
      <alignment horizontal="right" vertical="center" wrapText="1"/>
      <protection locked="0"/>
    </xf>
    <xf numFmtId="167" fontId="5" fillId="0" borderId="21" xfId="0" applyNumberFormat="1" applyFont="1" applyFill="1" applyBorder="1" applyAlignment="1">
      <alignment horizontal="center" vertical="center" wrapText="1"/>
    </xf>
    <xf numFmtId="167" fontId="5" fillId="0" borderId="27" xfId="0" applyNumberFormat="1" applyFont="1" applyFill="1" applyBorder="1" applyAlignment="1" applyProtection="1">
      <alignment horizontal="center" vertical="center" wrapText="1"/>
      <protection/>
    </xf>
    <xf numFmtId="167" fontId="5" fillId="0" borderId="21" xfId="0" applyNumberFormat="1" applyFont="1" applyFill="1" applyBorder="1" applyAlignment="1" applyProtection="1">
      <alignment horizontal="right" vertical="center" wrapText="1"/>
      <protection/>
    </xf>
    <xf numFmtId="167" fontId="38" fillId="0" borderId="0" xfId="0" applyNumberFormat="1" applyFont="1" applyFill="1" applyAlignment="1">
      <alignment vertical="center" wrapText="1"/>
    </xf>
    <xf numFmtId="167" fontId="5" fillId="0" borderId="28" xfId="0" applyNumberFormat="1" applyFont="1" applyFill="1" applyBorder="1" applyAlignment="1" applyProtection="1">
      <alignment horizontal="center" vertical="center" wrapText="1"/>
      <protection/>
    </xf>
    <xf numFmtId="167" fontId="5" fillId="0" borderId="29" xfId="0" applyNumberFormat="1" applyFont="1" applyFill="1" applyBorder="1" applyAlignment="1" applyProtection="1">
      <alignment horizontal="center" vertical="center" wrapText="1"/>
      <protection/>
    </xf>
    <xf numFmtId="167" fontId="2" fillId="0" borderId="30" xfId="0" applyNumberFormat="1" applyFont="1" applyFill="1" applyBorder="1" applyAlignment="1" applyProtection="1">
      <alignment horizontal="center" vertical="center" wrapText="1"/>
      <protection/>
    </xf>
    <xf numFmtId="167" fontId="5" fillId="0" borderId="31" xfId="0" applyNumberFormat="1" applyFont="1" applyFill="1" applyBorder="1" applyAlignment="1" applyProtection="1">
      <alignment horizontal="center" vertical="center" wrapText="1"/>
      <protection/>
    </xf>
    <xf numFmtId="167" fontId="5" fillId="0" borderId="32" xfId="0" applyNumberFormat="1" applyFont="1" applyFill="1" applyBorder="1" applyAlignment="1" applyProtection="1">
      <alignment horizontal="center" vertical="center" wrapText="1"/>
      <protection/>
    </xf>
    <xf numFmtId="167" fontId="5" fillId="0" borderId="33" xfId="0" applyNumberFormat="1" applyFont="1" applyFill="1" applyBorder="1" applyAlignment="1" applyProtection="1">
      <alignment horizontal="right" vertical="center" wrapText="1"/>
      <protection locked="0"/>
    </xf>
    <xf numFmtId="167" fontId="5" fillId="0" borderId="34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39" fillId="0" borderId="0" xfId="0" applyFont="1" applyFill="1" applyBorder="1" applyAlignment="1">
      <alignment horizontal="center" wrapText="1"/>
    </xf>
    <xf numFmtId="164" fontId="40" fillId="0" borderId="0" xfId="0" applyFont="1" applyFill="1" applyAlignment="1" applyProtection="1">
      <alignment/>
      <protection/>
    </xf>
    <xf numFmtId="164" fontId="41" fillId="0" borderId="0" xfId="0" applyFont="1" applyFill="1" applyBorder="1" applyAlignment="1" applyProtection="1">
      <alignment horizontal="right"/>
      <protection/>
    </xf>
    <xf numFmtId="164" fontId="40" fillId="0" borderId="0" xfId="0" applyFont="1" applyFill="1" applyAlignment="1">
      <alignment/>
    </xf>
    <xf numFmtId="164" fontId="40" fillId="0" borderId="0" xfId="0" applyFont="1" applyFill="1" applyBorder="1" applyAlignment="1" applyProtection="1">
      <alignment horizontal="left" vertical="center" wrapText="1"/>
      <protection/>
    </xf>
    <xf numFmtId="164" fontId="39" fillId="0" borderId="0" xfId="0" applyFont="1" applyFill="1" applyAlignment="1" applyProtection="1">
      <alignment/>
      <protection/>
    </xf>
    <xf numFmtId="164" fontId="42" fillId="0" borderId="0" xfId="0" applyFont="1" applyFill="1" applyBorder="1" applyAlignment="1" applyProtection="1">
      <alignment/>
      <protection/>
    </xf>
    <xf numFmtId="164" fontId="41" fillId="0" borderId="35" xfId="0" applyFont="1" applyFill="1" applyBorder="1" applyAlignment="1" applyProtection="1">
      <alignment horizontal="right"/>
      <protection/>
    </xf>
    <xf numFmtId="164" fontId="39" fillId="0" borderId="36" xfId="0" applyFont="1" applyFill="1" applyBorder="1" applyAlignment="1" applyProtection="1">
      <alignment vertical="center"/>
      <protection/>
    </xf>
    <xf numFmtId="164" fontId="39" fillId="0" borderId="37" xfId="0" applyFont="1" applyFill="1" applyBorder="1" applyAlignment="1" applyProtection="1">
      <alignment horizontal="center" vertical="center"/>
      <protection/>
    </xf>
    <xf numFmtId="164" fontId="39" fillId="0" borderId="38" xfId="0" applyFont="1" applyFill="1" applyBorder="1" applyAlignment="1" applyProtection="1">
      <alignment horizontal="center" vertical="center"/>
      <protection/>
    </xf>
    <xf numFmtId="164" fontId="39" fillId="0" borderId="39" xfId="0" applyFont="1" applyFill="1" applyBorder="1" applyAlignment="1" applyProtection="1">
      <alignment horizontal="center" vertical="center"/>
      <protection/>
    </xf>
    <xf numFmtId="168" fontId="43" fillId="0" borderId="1" xfId="0" applyNumberFormat="1" applyFont="1" applyFill="1" applyBorder="1" applyAlignment="1" applyProtection="1">
      <alignment vertical="center"/>
      <protection/>
    </xf>
    <xf numFmtId="169" fontId="43" fillId="0" borderId="2" xfId="0" applyNumberFormat="1" applyFont="1" applyFill="1" applyBorder="1" applyAlignment="1" applyProtection="1">
      <alignment vertical="center"/>
      <protection locked="0"/>
    </xf>
    <xf numFmtId="169" fontId="39" fillId="0" borderId="40" xfId="0" applyNumberFormat="1" applyFont="1" applyFill="1" applyBorder="1" applyAlignment="1" applyProtection="1">
      <alignment vertical="center"/>
      <protection/>
    </xf>
    <xf numFmtId="168" fontId="42" fillId="0" borderId="9" xfId="0" applyNumberFormat="1" applyFont="1" applyFill="1" applyBorder="1" applyAlignment="1" applyProtection="1">
      <alignment horizontal="left" vertical="center" indent="1"/>
      <protection/>
    </xf>
    <xf numFmtId="168" fontId="42" fillId="0" borderId="19" xfId="0" applyNumberFormat="1" applyFont="1" applyFill="1" applyBorder="1" applyAlignment="1" applyProtection="1">
      <alignment horizontal="left" vertical="center" indent="1"/>
      <protection/>
    </xf>
    <xf numFmtId="169" fontId="42" fillId="0" borderId="10" xfId="0" applyNumberFormat="1" applyFont="1" applyFill="1" applyBorder="1" applyAlignment="1" applyProtection="1">
      <alignment vertical="center"/>
      <protection locked="0"/>
    </xf>
    <xf numFmtId="169" fontId="41" fillId="0" borderId="41" xfId="0" applyNumberFormat="1" applyFont="1" applyFill="1" applyBorder="1" applyAlignment="1" applyProtection="1">
      <alignment vertical="center"/>
      <protection/>
    </xf>
    <xf numFmtId="168" fontId="43" fillId="0" borderId="9" xfId="0" applyNumberFormat="1" applyFont="1" applyFill="1" applyBorder="1" applyAlignment="1" applyProtection="1">
      <alignment vertical="center"/>
      <protection/>
    </xf>
    <xf numFmtId="168" fontId="43" fillId="0" borderId="19" xfId="0" applyNumberFormat="1" applyFont="1" applyFill="1" applyBorder="1" applyAlignment="1" applyProtection="1">
      <alignment horizontal="right" vertical="center"/>
      <protection/>
    </xf>
    <xf numFmtId="169" fontId="43" fillId="0" borderId="10" xfId="0" applyNumberFormat="1" applyFont="1" applyFill="1" applyBorder="1" applyAlignment="1" applyProtection="1">
      <alignment vertical="center"/>
      <protection locked="0"/>
    </xf>
    <xf numFmtId="169" fontId="39" fillId="0" borderId="41" xfId="0" applyNumberFormat="1" applyFont="1" applyFill="1" applyBorder="1" applyAlignment="1" applyProtection="1">
      <alignment vertical="center"/>
      <protection/>
    </xf>
    <xf numFmtId="168" fontId="43" fillId="0" borderId="19" xfId="0" applyNumberFormat="1" applyFont="1" applyFill="1" applyBorder="1" applyAlignment="1" applyProtection="1">
      <alignment vertical="center"/>
      <protection/>
    </xf>
    <xf numFmtId="168" fontId="43" fillId="0" borderId="42" xfId="0" applyNumberFormat="1" applyFont="1" applyFill="1" applyBorder="1" applyAlignment="1" applyProtection="1">
      <alignment vertical="center"/>
      <protection locked="0"/>
    </xf>
    <xf numFmtId="168" fontId="43" fillId="0" borderId="43" xfId="0" applyNumberFormat="1" applyFont="1" applyFill="1" applyBorder="1" applyAlignment="1" applyProtection="1">
      <alignment vertical="center"/>
      <protection locked="0"/>
    </xf>
    <xf numFmtId="169" fontId="43" fillId="0" borderId="44" xfId="0" applyNumberFormat="1" applyFont="1" applyFill="1" applyBorder="1" applyAlignment="1" applyProtection="1">
      <alignment vertical="center"/>
      <protection locked="0"/>
    </xf>
    <xf numFmtId="168" fontId="39" fillId="0" borderId="28" xfId="0" applyNumberFormat="1" applyFont="1" applyFill="1" applyBorder="1" applyAlignment="1" applyProtection="1">
      <alignment vertical="center"/>
      <protection/>
    </xf>
    <xf numFmtId="169" fontId="39" fillId="0" borderId="29" xfId="0" applyNumberFormat="1" applyFont="1" applyFill="1" applyBorder="1" applyAlignment="1" applyProtection="1">
      <alignment vertical="center"/>
      <protection/>
    </xf>
    <xf numFmtId="169" fontId="43" fillId="0" borderId="29" xfId="0" applyNumberFormat="1" applyFont="1" applyFill="1" applyBorder="1" applyAlignment="1" applyProtection="1">
      <alignment vertical="center"/>
      <protection/>
    </xf>
    <xf numFmtId="169" fontId="39" fillId="0" borderId="45" xfId="0" applyNumberFormat="1" applyFont="1" applyFill="1" applyBorder="1" applyAlignment="1" applyProtection="1">
      <alignment vertical="center"/>
      <protection/>
    </xf>
    <xf numFmtId="164" fontId="40" fillId="0" borderId="0" xfId="0" applyFont="1" applyFill="1" applyAlignment="1" applyProtection="1">
      <alignment vertical="center"/>
      <protection/>
    </xf>
    <xf numFmtId="168" fontId="43" fillId="0" borderId="46" xfId="0" applyNumberFormat="1" applyFont="1" applyFill="1" applyBorder="1" applyAlignment="1" applyProtection="1">
      <alignment horizontal="right" vertical="center"/>
      <protection/>
    </xf>
    <xf numFmtId="168" fontId="43" fillId="0" borderId="9" xfId="0" applyNumberFormat="1" applyFont="1" applyFill="1" applyBorder="1" applyAlignment="1" applyProtection="1">
      <alignment horizontal="left" vertical="center"/>
      <protection/>
    </xf>
    <xf numFmtId="169" fontId="43" fillId="0" borderId="19" xfId="0" applyNumberFormat="1" applyFont="1" applyFill="1" applyBorder="1" applyAlignment="1" applyProtection="1">
      <alignment horizontal="right" vertical="center"/>
      <protection/>
    </xf>
    <xf numFmtId="169" fontId="39" fillId="0" borderId="10" xfId="0" applyNumberFormat="1" applyFont="1" applyFill="1" applyBorder="1" applyAlignment="1" applyProtection="1">
      <alignment vertical="center"/>
      <protection locked="0"/>
    </xf>
    <xf numFmtId="168" fontId="43" fillId="0" borderId="9" xfId="0" applyNumberFormat="1" applyFont="1" applyFill="1" applyBorder="1" applyAlignment="1" applyProtection="1">
      <alignment vertical="center"/>
      <protection locked="0"/>
    </xf>
    <xf numFmtId="168" fontId="43" fillId="0" borderId="19" xfId="0" applyNumberFormat="1" applyFont="1" applyFill="1" applyBorder="1" applyAlignment="1" applyProtection="1">
      <alignment vertical="center"/>
      <protection locked="0"/>
    </xf>
    <xf numFmtId="169" fontId="39" fillId="0" borderId="44" xfId="0" applyNumberFormat="1" applyFont="1" applyFill="1" applyBorder="1" applyAlignment="1" applyProtection="1">
      <alignment vertical="center"/>
      <protection locked="0"/>
    </xf>
    <xf numFmtId="164" fontId="40" fillId="0" borderId="0" xfId="0" applyFont="1" applyBorder="1" applyAlignment="1">
      <alignment wrapText="1"/>
    </xf>
    <xf numFmtId="169" fontId="39" fillId="0" borderId="2" xfId="0" applyNumberFormat="1" applyFont="1" applyFill="1" applyBorder="1" applyAlignment="1" applyProtection="1">
      <alignment vertical="center"/>
      <protection locked="0"/>
    </xf>
    <xf numFmtId="169" fontId="41" fillId="0" borderId="10" xfId="0" applyNumberFormat="1" applyFont="1" applyFill="1" applyBorder="1" applyAlignment="1" applyProtection="1">
      <alignment vertical="center"/>
      <protection locked="0"/>
    </xf>
    <xf numFmtId="164" fontId="37" fillId="0" borderId="0" xfId="0" applyFont="1" applyBorder="1" applyAlignment="1">
      <alignment horizontal="right"/>
    </xf>
    <xf numFmtId="164" fontId="37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44" fillId="0" borderId="35" xfId="0" applyFont="1" applyBorder="1" applyAlignment="1">
      <alignment horizontal="right"/>
    </xf>
    <xf numFmtId="164" fontId="37" fillId="0" borderId="0" xfId="0" applyFont="1" applyAlignment="1">
      <alignment horizontal="right"/>
    </xf>
    <xf numFmtId="164" fontId="0" fillId="0" borderId="47" xfId="0" applyBorder="1" applyAlignment="1">
      <alignment/>
    </xf>
    <xf numFmtId="164" fontId="45" fillId="0" borderId="22" xfId="0" applyFont="1" applyBorder="1" applyAlignment="1">
      <alignment horizontal="center" vertical="center"/>
    </xf>
    <xf numFmtId="164" fontId="45" fillId="0" borderId="21" xfId="0" applyFont="1" applyBorder="1" applyAlignment="1">
      <alignment horizontal="center" vertical="center" wrapText="1"/>
    </xf>
    <xf numFmtId="164" fontId="0" fillId="0" borderId="48" xfId="0" applyBorder="1" applyAlignment="1">
      <alignment/>
    </xf>
    <xf numFmtId="164" fontId="0" fillId="0" borderId="49" xfId="0" applyBorder="1" applyAlignment="1">
      <alignment/>
    </xf>
    <xf numFmtId="164" fontId="31" fillId="0" borderId="48" xfId="0" applyFont="1" applyBorder="1" applyAlignment="1">
      <alignment/>
    </xf>
    <xf numFmtId="164" fontId="45" fillId="0" borderId="0" xfId="0" applyFont="1" applyBorder="1" applyAlignment="1">
      <alignment/>
    </xf>
    <xf numFmtId="170" fontId="45" fillId="0" borderId="30" xfId="0" applyNumberFormat="1" applyFont="1" applyBorder="1" applyAlignment="1" applyProtection="1">
      <alignment/>
      <protection locked="0"/>
    </xf>
    <xf numFmtId="164" fontId="46" fillId="0" borderId="48" xfId="0" applyFont="1" applyBorder="1" applyAlignment="1">
      <alignment/>
    </xf>
    <xf numFmtId="164" fontId="47" fillId="0" borderId="0" xfId="0" applyFont="1" applyBorder="1" applyAlignment="1">
      <alignment/>
    </xf>
    <xf numFmtId="170" fontId="47" fillId="0" borderId="24" xfId="0" applyNumberFormat="1" applyFont="1" applyBorder="1" applyAlignment="1" applyProtection="1">
      <alignment horizontal="center"/>
      <protection locked="0"/>
    </xf>
    <xf numFmtId="170" fontId="47" fillId="0" borderId="50" xfId="0" applyNumberFormat="1" applyFont="1" applyBorder="1" applyAlignment="1" applyProtection="1">
      <alignment horizontal="center"/>
      <protection locked="0"/>
    </xf>
    <xf numFmtId="164" fontId="46" fillId="0" borderId="27" xfId="0" applyFont="1" applyBorder="1" applyAlignment="1">
      <alignment/>
    </xf>
    <xf numFmtId="164" fontId="45" fillId="0" borderId="51" xfId="0" applyFont="1" applyBorder="1" applyAlignment="1">
      <alignment/>
    </xf>
    <xf numFmtId="170" fontId="45" fillId="0" borderId="21" xfId="0" applyNumberFormat="1" applyFont="1" applyBorder="1" applyAlignment="1">
      <alignment horizontal="center"/>
    </xf>
    <xf numFmtId="170" fontId="45" fillId="0" borderId="30" xfId="0" applyNumberFormat="1" applyFont="1" applyBorder="1" applyAlignment="1">
      <alignment horizontal="center"/>
    </xf>
    <xf numFmtId="170" fontId="45" fillId="0" borderId="24" xfId="0" applyNumberFormat="1" applyFont="1" applyBorder="1" applyAlignment="1">
      <alignment horizontal="center"/>
    </xf>
    <xf numFmtId="170" fontId="47" fillId="0" borderId="24" xfId="0" applyNumberFormat="1" applyFont="1" applyBorder="1" applyAlignment="1">
      <alignment horizontal="center"/>
    </xf>
    <xf numFmtId="164" fontId="0" fillId="0" borderId="48" xfId="0" applyFont="1" applyBorder="1" applyAlignment="1">
      <alignment/>
    </xf>
    <xf numFmtId="170" fontId="47" fillId="0" borderId="50" xfId="0" applyNumberFormat="1" applyFont="1" applyBorder="1" applyAlignment="1">
      <alignment horizontal="center"/>
    </xf>
    <xf numFmtId="164" fontId="48" fillId="0" borderId="27" xfId="0" applyFont="1" applyBorder="1" applyAlignment="1">
      <alignment vertical="center"/>
    </xf>
    <xf numFmtId="164" fontId="45" fillId="0" borderId="51" xfId="0" applyFont="1" applyBorder="1" applyAlignment="1">
      <alignment vertical="center"/>
    </xf>
    <xf numFmtId="170" fontId="48" fillId="0" borderId="21" xfId="0" applyNumberFormat="1" applyFont="1" applyBorder="1" applyAlignment="1">
      <alignment horizontal="center" vertical="center"/>
    </xf>
    <xf numFmtId="171" fontId="48" fillId="0" borderId="0" xfId="0" applyNumberFormat="1" applyFont="1" applyAlignment="1">
      <alignment horizontal="center" vertical="center"/>
    </xf>
    <xf numFmtId="164" fontId="49" fillId="0" borderId="0" xfId="0" applyFont="1" applyAlignment="1">
      <alignment/>
    </xf>
    <xf numFmtId="164" fontId="50" fillId="0" borderId="51" xfId="0" applyFont="1" applyBorder="1" applyAlignment="1">
      <alignment vertical="center"/>
    </xf>
    <xf numFmtId="170" fontId="50" fillId="0" borderId="21" xfId="0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_KVRENMUNKA" xfId="20"/>
  </cellStyles>
  <dxfs count="1">
    <dxf>
      <font>
        <b val="0"/>
        <sz val="11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SheetLayoutView="100" workbookViewId="0" topLeftCell="B1">
      <selection activeCell="A1" sqref="A1"/>
    </sheetView>
  </sheetViews>
  <sheetFormatPr defaultColWidth="9.140625" defaultRowHeight="15"/>
  <cols>
    <col min="2" max="2" width="48.00390625" style="0" customWidth="1"/>
    <col min="3" max="3" width="14.57421875" style="1" customWidth="1"/>
    <col min="4" max="4" width="43.00390625" style="2" customWidth="1"/>
    <col min="5" max="5" width="13.140625" style="2" customWidth="1"/>
  </cols>
  <sheetData>
    <row r="1" spans="1:5" ht="13.5" customHeight="1">
      <c r="A1" s="3" t="s">
        <v>0</v>
      </c>
      <c r="B1" s="3"/>
      <c r="C1" s="3"/>
      <c r="D1" s="3"/>
      <c r="E1" s="3"/>
    </row>
    <row r="2" spans="1:5" ht="18" customHeight="1">
      <c r="A2" s="4" t="s">
        <v>1</v>
      </c>
      <c r="B2" s="4"/>
      <c r="C2" s="5" t="s">
        <v>2</v>
      </c>
      <c r="D2" s="6" t="s">
        <v>3</v>
      </c>
      <c r="E2" s="7" t="s">
        <v>4</v>
      </c>
    </row>
    <row r="3" spans="1:5" ht="22.5" customHeight="1">
      <c r="A3" s="8" t="s">
        <v>5</v>
      </c>
      <c r="B3" s="9" t="s">
        <v>6</v>
      </c>
      <c r="C3" s="10" t="s">
        <v>7</v>
      </c>
      <c r="D3" s="9" t="s">
        <v>8</v>
      </c>
      <c r="E3" s="11" t="s">
        <v>7</v>
      </c>
    </row>
    <row r="4" spans="1:5" ht="11.25" customHeight="1">
      <c r="A4" s="12"/>
      <c r="B4" s="13" t="s">
        <v>9</v>
      </c>
      <c r="C4" s="14" t="s">
        <v>10</v>
      </c>
      <c r="D4" s="13" t="s">
        <v>11</v>
      </c>
      <c r="E4" s="15" t="s">
        <v>12</v>
      </c>
    </row>
    <row r="5" spans="1:5" ht="15" customHeight="1">
      <c r="A5" s="16" t="s">
        <v>13</v>
      </c>
      <c r="B5" s="17" t="s">
        <v>14</v>
      </c>
      <c r="C5" s="18">
        <f>SUM(C6+C7)</f>
        <v>235686</v>
      </c>
      <c r="D5" s="17" t="s">
        <v>15</v>
      </c>
      <c r="E5" s="19">
        <v>100684</v>
      </c>
    </row>
    <row r="6" spans="1:5" ht="15" customHeight="1">
      <c r="A6" s="16" t="s">
        <v>16</v>
      </c>
      <c r="B6" s="17" t="s">
        <v>17</v>
      </c>
      <c r="C6" s="18">
        <v>192143</v>
      </c>
      <c r="D6" s="17" t="s">
        <v>18</v>
      </c>
      <c r="E6" s="19">
        <v>26258</v>
      </c>
    </row>
    <row r="7" spans="1:5" ht="15" customHeight="1">
      <c r="A7" s="16" t="s">
        <v>19</v>
      </c>
      <c r="B7" s="17" t="s">
        <v>20</v>
      </c>
      <c r="C7" s="18">
        <v>43543</v>
      </c>
      <c r="D7" s="17" t="s">
        <v>21</v>
      </c>
      <c r="E7" s="19">
        <v>78586</v>
      </c>
    </row>
    <row r="8" spans="1:5" s="20" customFormat="1" ht="13.5" customHeight="1">
      <c r="A8" s="16" t="s">
        <v>22</v>
      </c>
      <c r="B8" s="17" t="s">
        <v>23</v>
      </c>
      <c r="C8" s="18">
        <v>33998</v>
      </c>
      <c r="D8" s="17" t="s">
        <v>24</v>
      </c>
      <c r="E8" s="19">
        <v>20005</v>
      </c>
    </row>
    <row r="9" spans="1:5" ht="12.75" customHeight="1">
      <c r="A9" s="16" t="s">
        <v>25</v>
      </c>
      <c r="B9" s="17" t="s">
        <v>26</v>
      </c>
      <c r="C9" s="18">
        <f>SUM(C10:C12)</f>
        <v>94450</v>
      </c>
      <c r="D9" s="17" t="s">
        <v>27</v>
      </c>
      <c r="E9" s="19">
        <f>SUM(E10:E13)</f>
        <v>171486</v>
      </c>
    </row>
    <row r="10" spans="1:5" ht="12" customHeight="1">
      <c r="A10" s="16" t="s">
        <v>28</v>
      </c>
      <c r="B10" s="17" t="s">
        <v>29</v>
      </c>
      <c r="C10" s="18">
        <v>9500</v>
      </c>
      <c r="D10" s="17" t="s">
        <v>30</v>
      </c>
      <c r="E10" s="21">
        <v>0</v>
      </c>
    </row>
    <row r="11" spans="1:5" ht="12" customHeight="1">
      <c r="A11" s="16" t="s">
        <v>31</v>
      </c>
      <c r="B11" s="17" t="s">
        <v>32</v>
      </c>
      <c r="C11" s="18">
        <v>84200</v>
      </c>
      <c r="D11" s="17" t="s">
        <v>33</v>
      </c>
      <c r="E11" s="19">
        <v>111781</v>
      </c>
    </row>
    <row r="12" spans="1:5" ht="12.75" customHeight="1">
      <c r="A12" s="16" t="s">
        <v>34</v>
      </c>
      <c r="B12" s="17" t="s">
        <v>35</v>
      </c>
      <c r="C12" s="18">
        <v>750</v>
      </c>
      <c r="D12" s="17" t="s">
        <v>36</v>
      </c>
      <c r="E12" s="19">
        <v>7400</v>
      </c>
    </row>
    <row r="13" spans="1:5" ht="14.25" customHeight="1">
      <c r="A13" s="16" t="s">
        <v>37</v>
      </c>
      <c r="B13" s="17" t="s">
        <v>38</v>
      </c>
      <c r="C13" s="18">
        <v>11429</v>
      </c>
      <c r="D13" s="17" t="s">
        <v>39</v>
      </c>
      <c r="E13" s="19">
        <v>52305</v>
      </c>
    </row>
    <row r="14" spans="1:5" ht="13.5" customHeight="1">
      <c r="A14" s="16" t="s">
        <v>40</v>
      </c>
      <c r="B14" s="17" t="s">
        <v>41</v>
      </c>
      <c r="C14" s="22">
        <v>610</v>
      </c>
      <c r="D14" s="17" t="s">
        <v>42</v>
      </c>
      <c r="E14" s="23">
        <v>27460</v>
      </c>
    </row>
    <row r="15" spans="1:5" ht="14.25" customHeight="1">
      <c r="A15" s="16" t="s">
        <v>43</v>
      </c>
      <c r="B15" s="17" t="s">
        <v>44</v>
      </c>
      <c r="C15" s="22">
        <v>0</v>
      </c>
      <c r="D15" s="17" t="s">
        <v>45</v>
      </c>
      <c r="E15" s="23">
        <v>857</v>
      </c>
    </row>
    <row r="16" spans="1:5" ht="13.5" customHeight="1">
      <c r="A16" s="16" t="s">
        <v>46</v>
      </c>
      <c r="B16" s="17" t="s">
        <v>47</v>
      </c>
      <c r="C16" s="24">
        <v>5996</v>
      </c>
      <c r="D16" s="17" t="s">
        <v>48</v>
      </c>
      <c r="E16" s="19">
        <f>SUM(E17+E18)</f>
        <v>1009</v>
      </c>
    </row>
    <row r="17" spans="1:5" ht="13.5" customHeight="1">
      <c r="A17" s="16" t="s">
        <v>49</v>
      </c>
      <c r="B17" s="17"/>
      <c r="C17" s="18"/>
      <c r="D17" s="17" t="s">
        <v>50</v>
      </c>
      <c r="E17" s="21">
        <v>0</v>
      </c>
    </row>
    <row r="18" spans="1:5" ht="13.5" customHeight="1">
      <c r="A18" s="16" t="s">
        <v>51</v>
      </c>
      <c r="B18" s="17"/>
      <c r="C18" s="18"/>
      <c r="D18" s="17" t="s">
        <v>52</v>
      </c>
      <c r="E18" s="19">
        <v>1009</v>
      </c>
    </row>
    <row r="19" spans="1:5" ht="12.75" customHeight="1">
      <c r="A19" s="16" t="s">
        <v>53</v>
      </c>
      <c r="B19" s="25" t="s">
        <v>54</v>
      </c>
      <c r="C19" s="26">
        <f>SUM(C5+C9+C13+C15)</f>
        <v>341565</v>
      </c>
      <c r="D19" s="25" t="s">
        <v>55</v>
      </c>
      <c r="E19" s="27">
        <f>SUM(E5:E9)</f>
        <v>397019</v>
      </c>
    </row>
    <row r="20" spans="1:5" ht="13.5" customHeight="1">
      <c r="A20" s="16" t="s">
        <v>56</v>
      </c>
      <c r="B20" s="25" t="s">
        <v>57</v>
      </c>
      <c r="C20" s="26">
        <f>SUM(C8+C14+C16)</f>
        <v>40604</v>
      </c>
      <c r="D20" s="25" t="s">
        <v>58</v>
      </c>
      <c r="E20" s="27">
        <f>SUM(E14:E16)</f>
        <v>29326</v>
      </c>
    </row>
    <row r="21" spans="1:5" s="32" customFormat="1" ht="12.75" customHeight="1">
      <c r="A21" s="28">
        <v>17</v>
      </c>
      <c r="B21" s="29" t="s">
        <v>59</v>
      </c>
      <c r="C21" s="30">
        <f>SUM(C19+C20)</f>
        <v>382169</v>
      </c>
      <c r="D21" s="29" t="s">
        <v>60</v>
      </c>
      <c r="E21" s="31">
        <f>SUM(E19+E20)</f>
        <v>426345</v>
      </c>
    </row>
    <row r="22" spans="1:5" ht="14.25" customHeight="1">
      <c r="A22" s="16" t="s">
        <v>61</v>
      </c>
      <c r="B22" s="33"/>
      <c r="C22" s="34"/>
      <c r="D22" s="35" t="s">
        <v>62</v>
      </c>
      <c r="E22" s="23">
        <v>0</v>
      </c>
    </row>
    <row r="23" spans="1:5" ht="13.5" customHeight="1">
      <c r="A23" s="16" t="s">
        <v>63</v>
      </c>
      <c r="B23" s="36"/>
      <c r="C23" s="18"/>
      <c r="D23" s="37" t="s">
        <v>64</v>
      </c>
      <c r="E23" s="21">
        <v>0</v>
      </c>
    </row>
    <row r="24" spans="1:5" ht="13.5" customHeight="1">
      <c r="A24" s="16" t="s">
        <v>65</v>
      </c>
      <c r="B24" s="36"/>
      <c r="C24" s="18"/>
      <c r="D24" s="29" t="s">
        <v>66</v>
      </c>
      <c r="E24" s="38">
        <v>0</v>
      </c>
    </row>
    <row r="25" spans="1:5" ht="20.25" customHeight="1">
      <c r="A25" s="16" t="s">
        <v>67</v>
      </c>
      <c r="B25" s="39" t="s">
        <v>68</v>
      </c>
      <c r="C25" s="26">
        <v>44176</v>
      </c>
      <c r="D25" s="29" t="s">
        <v>69</v>
      </c>
      <c r="E25" s="40">
        <f>SUM(C21-E21)</f>
        <v>-44176</v>
      </c>
    </row>
    <row r="26" spans="1:5" ht="15.75" customHeight="1">
      <c r="A26" s="16" t="s">
        <v>70</v>
      </c>
      <c r="B26" s="39" t="s">
        <v>71</v>
      </c>
      <c r="C26" s="26">
        <f>SUM(C27+C28)</f>
        <v>44176</v>
      </c>
      <c r="D26" s="41" t="s">
        <v>72</v>
      </c>
      <c r="E26" s="42">
        <f aca="true" t="shared" si="0" ref="E26:E27">SUM(C19-E19)</f>
        <v>-55454</v>
      </c>
    </row>
    <row r="27" spans="1:5" ht="12.75" customHeight="1">
      <c r="A27" s="16" t="s">
        <v>73</v>
      </c>
      <c r="B27" s="36" t="s">
        <v>74</v>
      </c>
      <c r="C27" s="18">
        <v>44176</v>
      </c>
      <c r="D27" s="17" t="s">
        <v>75</v>
      </c>
      <c r="E27" s="19">
        <f t="shared" si="0"/>
        <v>11278</v>
      </c>
    </row>
    <row r="28" spans="1:5" ht="12.75" customHeight="1">
      <c r="A28" s="16" t="s">
        <v>76</v>
      </c>
      <c r="B28" s="36" t="s">
        <v>77</v>
      </c>
      <c r="C28" s="34">
        <v>0</v>
      </c>
      <c r="D28" s="17"/>
      <c r="E28" s="19"/>
    </row>
    <row r="29" spans="1:5" ht="12.75" customHeight="1">
      <c r="A29" s="16" t="s">
        <v>78</v>
      </c>
      <c r="B29" s="39" t="s">
        <v>79</v>
      </c>
      <c r="C29" s="43">
        <v>0</v>
      </c>
      <c r="D29" s="17"/>
      <c r="E29" s="19"/>
    </row>
    <row r="30" spans="1:5" ht="15.75" customHeight="1">
      <c r="A30" s="16" t="s">
        <v>80</v>
      </c>
      <c r="B30" s="36" t="s">
        <v>81</v>
      </c>
      <c r="C30" s="24">
        <v>0</v>
      </c>
      <c r="D30" s="17"/>
      <c r="E30" s="19"/>
    </row>
    <row r="31" spans="1:5" ht="12.75" customHeight="1">
      <c r="A31" s="16" t="s">
        <v>82</v>
      </c>
      <c r="B31" s="36" t="s">
        <v>83</v>
      </c>
      <c r="C31" s="24">
        <v>0</v>
      </c>
      <c r="D31" s="17"/>
      <c r="E31" s="19"/>
    </row>
    <row r="32" spans="1:5" s="32" customFormat="1" ht="13.5" customHeight="1">
      <c r="A32" s="28">
        <v>28</v>
      </c>
      <c r="B32" s="44" t="s">
        <v>84</v>
      </c>
      <c r="C32" s="45">
        <f>SUM(C21+C25)</f>
        <v>426345</v>
      </c>
      <c r="D32" s="44" t="s">
        <v>85</v>
      </c>
      <c r="E32" s="46">
        <f>SUM(E21+E24)</f>
        <v>426345</v>
      </c>
    </row>
    <row r="33" spans="1:5" ht="13.5" customHeight="1">
      <c r="A33" s="16" t="s">
        <v>86</v>
      </c>
      <c r="B33" s="17" t="s">
        <v>87</v>
      </c>
      <c r="C33" s="47">
        <f aca="true" t="shared" si="1" ref="C33:C34">SUM(C19+C27)</f>
        <v>385741</v>
      </c>
      <c r="D33" s="17" t="s">
        <v>88</v>
      </c>
      <c r="E33" s="19">
        <f aca="true" t="shared" si="2" ref="E33:E34">SUM(E19+E22)</f>
        <v>397019</v>
      </c>
    </row>
    <row r="34" spans="1:5" ht="13.5" customHeight="1">
      <c r="A34" s="48" t="s">
        <v>89</v>
      </c>
      <c r="B34" s="49" t="s">
        <v>90</v>
      </c>
      <c r="C34" s="50">
        <f t="shared" si="1"/>
        <v>40604</v>
      </c>
      <c r="D34" s="49" t="s">
        <v>91</v>
      </c>
      <c r="E34" s="50">
        <f t="shared" si="2"/>
        <v>29326</v>
      </c>
    </row>
    <row r="35" ht="12.75" customHeight="1"/>
    <row r="38" ht="15.75"/>
  </sheetData>
  <sheetProtection selectLockedCells="1" selectUnlockedCells="1"/>
  <mergeCells count="2">
    <mergeCell ref="A1:E1"/>
    <mergeCell ref="A2:B2"/>
  </mergeCells>
  <printOptions horizontalCentered="1" verticalCentered="1"/>
  <pageMargins left="0.2361111111111111" right="0.2361111111111111" top="0.7479166666666667" bottom="0.7479166666666667" header="0.5118055555555555" footer="0.5118055555555555"/>
  <pageSetup firstPageNumber="14" useFirstPageNumber="1" horizontalDpi="300" verticalDpi="300" orientation="landscape" paperSize="9" scale="8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2" sqref="A2"/>
    </sheetView>
  </sheetViews>
  <sheetFormatPr defaultColWidth="9.140625" defaultRowHeight="15"/>
  <cols>
    <col min="1" max="1" width="4.8515625" style="0" customWidth="1"/>
    <col min="2" max="2" width="54.57421875" style="0" customWidth="1"/>
    <col min="3" max="3" width="15.57421875" style="0" customWidth="1"/>
    <col min="4" max="4" width="0" style="0" hidden="1" customWidth="1"/>
    <col min="5" max="5" width="7.140625" style="0" customWidth="1"/>
    <col min="6" max="6" width="10.8515625" style="0" customWidth="1"/>
    <col min="7" max="7" width="5.00390625" style="0" customWidth="1"/>
    <col min="8" max="8" width="7.421875" style="0" customWidth="1"/>
  </cols>
  <sheetData>
    <row r="1" spans="7:8" ht="34.5" customHeight="1">
      <c r="G1" s="201"/>
      <c r="H1" s="201"/>
    </row>
    <row r="2" spans="1:8" ht="15.75" customHeight="1">
      <c r="A2" s="202" t="s">
        <v>294</v>
      </c>
      <c r="B2" s="202"/>
      <c r="C2" s="202"/>
      <c r="D2" s="202"/>
      <c r="E2" s="202"/>
      <c r="F2" s="202"/>
      <c r="G2" s="202"/>
      <c r="H2" s="202"/>
    </row>
    <row r="3" spans="1:8" ht="15">
      <c r="A3" s="202"/>
      <c r="B3" s="202"/>
      <c r="C3" s="202"/>
      <c r="D3" s="202"/>
      <c r="E3" s="202"/>
      <c r="F3" s="202"/>
      <c r="G3" s="202"/>
      <c r="H3" s="202"/>
    </row>
    <row r="4" spans="1:8" ht="26.25" customHeight="1">
      <c r="A4" s="203" t="s">
        <v>295</v>
      </c>
      <c r="B4" s="203"/>
      <c r="C4" s="203"/>
      <c r="D4" s="203"/>
      <c r="E4" s="203"/>
      <c r="F4" s="203"/>
      <c r="G4" s="201"/>
      <c r="H4" s="201"/>
    </row>
    <row r="5" spans="1:8" ht="26.25" customHeight="1">
      <c r="A5" s="204"/>
      <c r="B5" s="52"/>
      <c r="C5" s="205" t="s">
        <v>296</v>
      </c>
      <c r="D5" s="205"/>
      <c r="E5" s="205"/>
      <c r="F5" s="205"/>
      <c r="G5" s="206"/>
      <c r="H5" s="206"/>
    </row>
    <row r="6" spans="1:8" ht="30.75" customHeight="1">
      <c r="A6" s="207"/>
      <c r="B6" s="208" t="s">
        <v>297</v>
      </c>
      <c r="C6" s="209" t="s">
        <v>298</v>
      </c>
      <c r="D6" s="209"/>
      <c r="E6" s="209"/>
      <c r="F6" s="209"/>
      <c r="G6" s="209"/>
      <c r="H6" s="209"/>
    </row>
    <row r="7" spans="1:8" ht="30.75" customHeight="1">
      <c r="A7" s="210"/>
      <c r="B7" s="208"/>
      <c r="C7" s="209"/>
      <c r="D7" s="209"/>
      <c r="E7" s="209"/>
      <c r="F7" s="209"/>
      <c r="G7" s="209"/>
      <c r="H7" s="209"/>
    </row>
    <row r="8" spans="1:8" ht="21" customHeight="1">
      <c r="A8" s="211"/>
      <c r="B8" s="208"/>
      <c r="C8" s="209"/>
      <c r="D8" s="209"/>
      <c r="E8" s="209"/>
      <c r="F8" s="209"/>
      <c r="G8" s="209"/>
      <c r="H8" s="209"/>
    </row>
    <row r="9" spans="1:8" s="103" customFormat="1" ht="27.75" customHeight="1">
      <c r="A9" s="212" t="s">
        <v>299</v>
      </c>
      <c r="B9" s="213" t="s">
        <v>229</v>
      </c>
      <c r="C9" s="214"/>
      <c r="D9" s="214"/>
      <c r="E9" s="214"/>
      <c r="F9" s="214"/>
      <c r="G9" s="214"/>
      <c r="H9" s="214"/>
    </row>
    <row r="10" spans="1:8" s="103" customFormat="1" ht="24" customHeight="1">
      <c r="A10" s="215"/>
      <c r="B10" s="216" t="s">
        <v>300</v>
      </c>
      <c r="C10" s="217">
        <v>13</v>
      </c>
      <c r="D10" s="217"/>
      <c r="E10" s="217"/>
      <c r="F10" s="217"/>
      <c r="G10" s="217"/>
      <c r="H10" s="217"/>
    </row>
    <row r="11" spans="1:8" s="103" customFormat="1" ht="25.5" customHeight="1">
      <c r="A11" s="215"/>
      <c r="B11" s="216" t="s">
        <v>301</v>
      </c>
      <c r="C11" s="218">
        <v>2</v>
      </c>
      <c r="D11" s="218"/>
      <c r="E11" s="218"/>
      <c r="F11" s="218"/>
      <c r="G11" s="218"/>
      <c r="H11" s="218"/>
    </row>
    <row r="12" spans="1:8" s="103" customFormat="1" ht="25.5" customHeight="1">
      <c r="A12" s="219"/>
      <c r="B12" s="220" t="s">
        <v>302</v>
      </c>
      <c r="C12" s="221">
        <f>SUM(C10:C11)</f>
        <v>15</v>
      </c>
      <c r="D12" s="221"/>
      <c r="E12" s="221"/>
      <c r="F12" s="221"/>
      <c r="G12" s="221"/>
      <c r="H12" s="221"/>
    </row>
    <row r="13" spans="1:8" s="103" customFormat="1" ht="25.5" customHeight="1">
      <c r="A13" s="215"/>
      <c r="B13" s="213"/>
      <c r="C13" s="222"/>
      <c r="D13" s="222"/>
      <c r="E13" s="222"/>
      <c r="F13" s="222"/>
      <c r="G13" s="222"/>
      <c r="H13" s="222"/>
    </row>
    <row r="14" spans="1:8" s="103" customFormat="1" ht="27.75" customHeight="1">
      <c r="A14" s="212" t="s">
        <v>303</v>
      </c>
      <c r="B14" s="213" t="s">
        <v>304</v>
      </c>
      <c r="C14" s="223"/>
      <c r="D14" s="223"/>
      <c r="E14" s="223"/>
      <c r="F14" s="223"/>
      <c r="G14" s="223"/>
      <c r="H14" s="223"/>
    </row>
    <row r="15" spans="1:8" ht="15.75" customHeight="1">
      <c r="A15" s="210"/>
      <c r="B15" s="216" t="s">
        <v>305</v>
      </c>
      <c r="C15" s="224">
        <v>1</v>
      </c>
      <c r="D15" s="224"/>
      <c r="E15" s="224"/>
      <c r="F15" s="224"/>
      <c r="G15" s="224"/>
      <c r="H15" s="224"/>
    </row>
    <row r="16" spans="1:8" ht="15.75" customHeight="1">
      <c r="A16" s="210"/>
      <c r="B16" s="216" t="s">
        <v>306</v>
      </c>
      <c r="C16" s="224">
        <v>9</v>
      </c>
      <c r="D16" s="224"/>
      <c r="E16" s="224"/>
      <c r="F16" s="224"/>
      <c r="G16" s="224"/>
      <c r="H16" s="224"/>
    </row>
    <row r="17" spans="1:8" ht="15.75" customHeight="1">
      <c r="A17" s="210"/>
      <c r="B17" s="216" t="s">
        <v>307</v>
      </c>
      <c r="C17" s="224">
        <v>2</v>
      </c>
      <c r="D17" s="224"/>
      <c r="E17" s="224"/>
      <c r="F17" s="224"/>
      <c r="G17" s="224"/>
      <c r="H17" s="224"/>
    </row>
    <row r="18" spans="1:8" ht="15.75" customHeight="1">
      <c r="A18" s="210"/>
      <c r="B18" s="216" t="s">
        <v>308</v>
      </c>
      <c r="C18" s="224">
        <v>2</v>
      </c>
      <c r="D18" s="224"/>
      <c r="E18" s="224"/>
      <c r="F18" s="224"/>
      <c r="G18" s="224"/>
      <c r="H18" s="224"/>
    </row>
    <row r="19" spans="1:8" ht="15.75" customHeight="1">
      <c r="A19" s="210"/>
      <c r="B19" s="216" t="s">
        <v>309</v>
      </c>
      <c r="C19" s="224">
        <v>1</v>
      </c>
      <c r="D19" s="224"/>
      <c r="E19" s="224"/>
      <c r="F19" s="224"/>
      <c r="G19" s="224"/>
      <c r="H19" s="224"/>
    </row>
    <row r="20" spans="1:8" ht="15.75" customHeight="1">
      <c r="A20" s="210"/>
      <c r="B20" s="216" t="s">
        <v>310</v>
      </c>
      <c r="C20" s="224">
        <v>3</v>
      </c>
      <c r="D20" s="224"/>
      <c r="E20" s="224"/>
      <c r="F20" s="224"/>
      <c r="G20" s="224"/>
      <c r="H20" s="224"/>
    </row>
    <row r="21" spans="1:8" ht="15.75" customHeight="1">
      <c r="A21" s="210"/>
      <c r="B21" s="216" t="s">
        <v>311</v>
      </c>
      <c r="C21" s="224">
        <v>1</v>
      </c>
      <c r="D21" s="224"/>
      <c r="E21" s="224"/>
      <c r="F21" s="224"/>
      <c r="G21" s="224"/>
      <c r="H21" s="224"/>
    </row>
    <row r="22" spans="1:8" ht="15.75" customHeight="1">
      <c r="A22" s="210"/>
      <c r="B22" s="216" t="s">
        <v>312</v>
      </c>
      <c r="C22" s="224">
        <v>1</v>
      </c>
      <c r="D22" s="224"/>
      <c r="E22" s="224"/>
      <c r="F22" s="224"/>
      <c r="G22" s="224"/>
      <c r="H22" s="224"/>
    </row>
    <row r="23" spans="1:8" ht="15.75" customHeight="1">
      <c r="A23" s="210"/>
      <c r="B23" s="216" t="s">
        <v>313</v>
      </c>
      <c r="C23" s="224">
        <v>1</v>
      </c>
      <c r="D23" s="224"/>
      <c r="E23" s="224"/>
      <c r="F23" s="224"/>
      <c r="G23" s="224"/>
      <c r="H23" s="224"/>
    </row>
    <row r="24" spans="1:8" ht="15.75" customHeight="1">
      <c r="A24" s="210"/>
      <c r="B24" s="216" t="s">
        <v>314</v>
      </c>
      <c r="C24" s="224">
        <v>1</v>
      </c>
      <c r="D24" s="224"/>
      <c r="E24" s="224"/>
      <c r="F24" s="224"/>
      <c r="G24" s="224"/>
      <c r="H24" s="224"/>
    </row>
    <row r="25" spans="1:8" ht="20.25" customHeight="1">
      <c r="A25" s="210"/>
      <c r="B25" s="213" t="s">
        <v>315</v>
      </c>
      <c r="C25" s="223">
        <f>SUM(C15:F24)</f>
        <v>22</v>
      </c>
      <c r="D25" s="223"/>
      <c r="E25" s="223"/>
      <c r="F25" s="223"/>
      <c r="G25" s="223"/>
      <c r="H25" s="223"/>
    </row>
    <row r="26" spans="1:8" s="20" customFormat="1" ht="16.5" customHeight="1">
      <c r="A26" s="225"/>
      <c r="B26" s="216" t="s">
        <v>316</v>
      </c>
      <c r="C26" s="226">
        <v>6</v>
      </c>
      <c r="D26" s="226"/>
      <c r="E26" s="226"/>
      <c r="F26" s="226"/>
      <c r="G26" s="226"/>
      <c r="H26" s="226"/>
    </row>
    <row r="27" spans="1:9" s="231" customFormat="1" ht="18" customHeight="1">
      <c r="A27" s="227"/>
      <c r="B27" s="228" t="s">
        <v>317</v>
      </c>
      <c r="C27" s="229">
        <f>SUM(C25:F26)</f>
        <v>28</v>
      </c>
      <c r="D27" s="229"/>
      <c r="E27" s="229"/>
      <c r="F27" s="229"/>
      <c r="G27" s="229"/>
      <c r="H27" s="229"/>
      <c r="I27" s="230"/>
    </row>
    <row r="28" spans="1:8" ht="15">
      <c r="A28" s="207"/>
      <c r="B28" s="232" t="s">
        <v>318</v>
      </c>
      <c r="C28" s="233">
        <f>SUM(C12+C27)</f>
        <v>43</v>
      </c>
      <c r="D28" s="233"/>
      <c r="E28" s="233"/>
      <c r="F28" s="233"/>
      <c r="G28" s="233"/>
      <c r="H28" s="233"/>
    </row>
    <row r="29" spans="1:8" ht="15.75">
      <c r="A29" s="211"/>
      <c r="B29" s="232"/>
      <c r="C29" s="233"/>
      <c r="D29" s="233"/>
      <c r="E29" s="233"/>
      <c r="F29" s="233"/>
      <c r="G29" s="233"/>
      <c r="H29" s="233"/>
    </row>
    <row r="33" ht="15.75"/>
  </sheetData>
  <sheetProtection selectLockedCells="1" selectUnlockedCells="1"/>
  <mergeCells count="28">
    <mergeCell ref="G1:H1"/>
    <mergeCell ref="A2:H3"/>
    <mergeCell ref="A4:F4"/>
    <mergeCell ref="G4:H4"/>
    <mergeCell ref="C5:F5"/>
    <mergeCell ref="B6:B8"/>
    <mergeCell ref="C6:H8"/>
    <mergeCell ref="C9:H9"/>
    <mergeCell ref="C10:H10"/>
    <mergeCell ref="C11:H11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24:H24"/>
    <mergeCell ref="C25:H25"/>
    <mergeCell ref="C26:H26"/>
    <mergeCell ref="C27:H27"/>
    <mergeCell ref="B28:B29"/>
    <mergeCell ref="C28:H29"/>
  </mergeCells>
  <printOptions/>
  <pageMargins left="0.7" right="0.7" top="0.75" bottom="0.75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1"/>
  <sheetViews>
    <sheetView workbookViewId="0" topLeftCell="A1">
      <selection activeCell="H2" sqref="H2"/>
    </sheetView>
  </sheetViews>
  <sheetFormatPr defaultColWidth="9.140625" defaultRowHeight="15"/>
  <cols>
    <col min="1" max="1" width="3.8515625" style="0" customWidth="1"/>
    <col min="2" max="7" width="0" style="0" hidden="1" customWidth="1"/>
    <col min="8" max="8" width="3.57421875" style="0" customWidth="1"/>
    <col min="9" max="9" width="4.421875" style="0" customWidth="1"/>
    <col min="10" max="10" width="37.57421875" style="0" customWidth="1"/>
    <col min="11" max="11" width="10.140625" style="0" customWidth="1"/>
    <col min="12" max="12" width="10.00390625" style="0" customWidth="1"/>
    <col min="13" max="13" width="8.7109375" style="0" customWidth="1"/>
    <col min="14" max="14" width="9.8515625" style="0" customWidth="1"/>
  </cols>
  <sheetData>
    <row r="1" spans="8:15" ht="15">
      <c r="H1" s="51"/>
      <c r="I1" s="51"/>
      <c r="J1" s="51"/>
      <c r="K1" s="51"/>
      <c r="L1" s="51"/>
      <c r="M1" s="51"/>
      <c r="N1" s="51"/>
      <c r="O1" s="52"/>
    </row>
    <row r="2" spans="8:14" s="52" customFormat="1" ht="19.5" customHeight="1">
      <c r="H2" s="53" t="s">
        <v>92</v>
      </c>
      <c r="I2" s="53"/>
      <c r="J2" s="53"/>
      <c r="K2" s="53"/>
      <c r="L2" s="53"/>
      <c r="M2" s="53"/>
      <c r="N2" s="53"/>
    </row>
    <row r="3" spans="8:14" ht="15.75">
      <c r="H3" s="54" t="s">
        <v>93</v>
      </c>
      <c r="I3" s="54"/>
      <c r="J3" s="54"/>
      <c r="K3" s="54"/>
      <c r="L3" s="54"/>
      <c r="M3" s="54"/>
      <c r="N3" s="54"/>
    </row>
    <row r="4" spans="8:14" ht="20.25" customHeight="1">
      <c r="H4" s="55"/>
      <c r="I4" s="55"/>
      <c r="J4" s="55"/>
      <c r="K4" s="55" t="s">
        <v>2</v>
      </c>
      <c r="L4" s="55"/>
      <c r="M4" s="56" t="s">
        <v>94</v>
      </c>
      <c r="N4" s="56"/>
    </row>
    <row r="5" spans="1:14" s="58" customFormat="1" ht="14.25" customHeight="1">
      <c r="A5" s="57" t="s">
        <v>95</v>
      </c>
      <c r="H5" s="59" t="s">
        <v>96</v>
      </c>
      <c r="I5" s="59"/>
      <c r="J5" s="59"/>
      <c r="K5" s="60" t="s">
        <v>97</v>
      </c>
      <c r="L5" s="60"/>
      <c r="M5" s="60"/>
      <c r="N5" s="60"/>
    </row>
    <row r="6" spans="1:14" s="58" customFormat="1" ht="38.25">
      <c r="A6" s="57"/>
      <c r="H6" s="59"/>
      <c r="I6" s="59"/>
      <c r="J6" s="59"/>
      <c r="K6" s="61" t="s">
        <v>98</v>
      </c>
      <c r="L6" s="61" t="s">
        <v>99</v>
      </c>
      <c r="M6" s="62" t="s">
        <v>100</v>
      </c>
      <c r="N6" s="61" t="s">
        <v>101</v>
      </c>
    </row>
    <row r="7" spans="1:14" s="58" customFormat="1" ht="14.25">
      <c r="A7" s="57"/>
      <c r="H7" s="60" t="s">
        <v>9</v>
      </c>
      <c r="I7" s="60"/>
      <c r="J7" s="60"/>
      <c r="K7" s="61" t="s">
        <v>10</v>
      </c>
      <c r="L7" s="61" t="s">
        <v>11</v>
      </c>
      <c r="M7" s="62" t="s">
        <v>12</v>
      </c>
      <c r="N7" s="61" t="s">
        <v>102</v>
      </c>
    </row>
    <row r="8" spans="1:14" s="64" customFormat="1" ht="12">
      <c r="A8" s="63">
        <v>1</v>
      </c>
      <c r="H8" s="65" t="s">
        <v>103</v>
      </c>
      <c r="I8" s="65"/>
      <c r="J8" s="65"/>
      <c r="K8" s="66">
        <f>SUM(K9+K10+K11+K32+K38)</f>
        <v>302052</v>
      </c>
      <c r="L8" s="66">
        <f>SUM(L9+L10+L11+L32+L38)</f>
        <v>30445</v>
      </c>
      <c r="M8" s="66">
        <f>SUM(M9:M38)</f>
        <v>0</v>
      </c>
      <c r="N8" s="66">
        <f>SUM(N9+N10+N11+N32+N38)</f>
        <v>332497</v>
      </c>
    </row>
    <row r="9" spans="1:14" s="67" customFormat="1" ht="12">
      <c r="A9" s="63">
        <v>2</v>
      </c>
      <c r="H9" s="68" t="s">
        <v>104</v>
      </c>
      <c r="I9" s="69"/>
      <c r="J9" s="70" t="s">
        <v>105</v>
      </c>
      <c r="K9" s="71">
        <v>55161</v>
      </c>
      <c r="L9" s="72">
        <v>2615</v>
      </c>
      <c r="M9" s="72">
        <v>0</v>
      </c>
      <c r="N9" s="72">
        <f aca="true" t="shared" si="0" ref="N9:N10">SUM(K9:M9)</f>
        <v>57776</v>
      </c>
    </row>
    <row r="10" spans="1:14" s="67" customFormat="1" ht="12">
      <c r="A10" s="63">
        <v>3</v>
      </c>
      <c r="H10" s="68" t="s">
        <v>106</v>
      </c>
      <c r="I10" s="69"/>
      <c r="J10" s="70" t="s">
        <v>107</v>
      </c>
      <c r="K10" s="72">
        <v>13734</v>
      </c>
      <c r="L10" s="72">
        <v>700</v>
      </c>
      <c r="M10" s="72">
        <v>0</v>
      </c>
      <c r="N10" s="72">
        <f t="shared" si="0"/>
        <v>14434</v>
      </c>
    </row>
    <row r="11" spans="1:14" s="67" customFormat="1" ht="12">
      <c r="A11" s="63">
        <v>4</v>
      </c>
      <c r="H11" s="68" t="s">
        <v>108</v>
      </c>
      <c r="I11" s="69"/>
      <c r="J11" s="70" t="s">
        <v>109</v>
      </c>
      <c r="K11" s="72">
        <f>SUM(K12+K15+K18+K26+K28)</f>
        <v>50351</v>
      </c>
      <c r="L11" s="72">
        <f>SUM(L12+L15+L18+L26+L28)</f>
        <v>18445</v>
      </c>
      <c r="M11" s="72">
        <v>0</v>
      </c>
      <c r="N11" s="72">
        <f>SUM(N12+N15+N18+N26+N28)</f>
        <v>68796</v>
      </c>
    </row>
    <row r="12" spans="1:14" s="67" customFormat="1" ht="12">
      <c r="A12" s="63">
        <v>5</v>
      </c>
      <c r="H12" s="69"/>
      <c r="I12" s="73" t="s">
        <v>110</v>
      </c>
      <c r="J12" s="74" t="s">
        <v>111</v>
      </c>
      <c r="K12" s="75">
        <f>SUM(K13+K14)</f>
        <v>12028</v>
      </c>
      <c r="L12" s="75">
        <f>SUM(L13+L14)</f>
        <v>4008</v>
      </c>
      <c r="M12" s="75">
        <f>SUM(M13+M14)</f>
        <v>0</v>
      </c>
      <c r="N12" s="75">
        <f>SUM(N13+N14)</f>
        <v>16036</v>
      </c>
    </row>
    <row r="13" spans="1:14" s="67" customFormat="1" ht="12">
      <c r="A13" s="63">
        <v>6</v>
      </c>
      <c r="H13" s="69"/>
      <c r="I13" s="76"/>
      <c r="J13" s="69" t="s">
        <v>112</v>
      </c>
      <c r="K13" s="77">
        <v>586</v>
      </c>
      <c r="L13" s="77">
        <v>0</v>
      </c>
      <c r="M13" s="77">
        <v>0</v>
      </c>
      <c r="N13" s="77">
        <f aca="true" t="shared" si="1" ref="N13:N14">SUM(K13:M13)</f>
        <v>586</v>
      </c>
    </row>
    <row r="14" spans="1:14" s="67" customFormat="1" ht="12">
      <c r="A14" s="63">
        <v>7</v>
      </c>
      <c r="H14" s="69"/>
      <c r="I14" s="76"/>
      <c r="J14" s="69" t="s">
        <v>113</v>
      </c>
      <c r="K14" s="77">
        <v>11442</v>
      </c>
      <c r="L14" s="77">
        <v>4008</v>
      </c>
      <c r="M14" s="77">
        <v>0</v>
      </c>
      <c r="N14" s="77">
        <f t="shared" si="1"/>
        <v>15450</v>
      </c>
    </row>
    <row r="15" spans="1:14" s="67" customFormat="1" ht="12">
      <c r="A15" s="63">
        <v>8</v>
      </c>
      <c r="H15" s="69"/>
      <c r="I15" s="78" t="s">
        <v>114</v>
      </c>
      <c r="J15" s="74" t="s">
        <v>115</v>
      </c>
      <c r="K15" s="75">
        <f>SUM(K16+K17)</f>
        <v>1255</v>
      </c>
      <c r="L15" s="75">
        <f>SUM(L16+L17)</f>
        <v>50</v>
      </c>
      <c r="M15" s="75">
        <f>SUM(M16+M17)</f>
        <v>0</v>
      </c>
      <c r="N15" s="75">
        <f>SUM(N16+N17)</f>
        <v>1305</v>
      </c>
    </row>
    <row r="16" spans="1:14" s="67" customFormat="1" ht="12">
      <c r="A16" s="63">
        <v>9</v>
      </c>
      <c r="H16" s="69"/>
      <c r="I16" s="79"/>
      <c r="J16" s="69" t="s">
        <v>116</v>
      </c>
      <c r="K16" s="77">
        <v>823</v>
      </c>
      <c r="L16" s="77">
        <v>0</v>
      </c>
      <c r="M16" s="77">
        <v>0</v>
      </c>
      <c r="N16" s="77">
        <f aca="true" t="shared" si="2" ref="N16:N17">SUM(K16:M16)</f>
        <v>823</v>
      </c>
    </row>
    <row r="17" spans="1:14" s="67" customFormat="1" ht="12">
      <c r="A17" s="63">
        <v>10</v>
      </c>
      <c r="H17" s="69"/>
      <c r="I17" s="79"/>
      <c r="J17" s="69" t="s">
        <v>117</v>
      </c>
      <c r="K17" s="77">
        <v>432</v>
      </c>
      <c r="L17" s="77">
        <v>50</v>
      </c>
      <c r="M17" s="77">
        <v>0</v>
      </c>
      <c r="N17" s="77">
        <f t="shared" si="2"/>
        <v>482</v>
      </c>
    </row>
    <row r="18" spans="1:14" s="67" customFormat="1" ht="12">
      <c r="A18" s="63">
        <v>11</v>
      </c>
      <c r="H18" s="69"/>
      <c r="I18" s="78" t="s">
        <v>118</v>
      </c>
      <c r="J18" s="74" t="s">
        <v>119</v>
      </c>
      <c r="K18" s="75">
        <f>SUM(K19:K25)</f>
        <v>26332</v>
      </c>
      <c r="L18" s="75">
        <f>SUM(L19:L25)</f>
        <v>4318</v>
      </c>
      <c r="M18" s="75">
        <f>SUM(M19:M25)</f>
        <v>0</v>
      </c>
      <c r="N18" s="75">
        <f>SUM(N19:N25)</f>
        <v>30650</v>
      </c>
    </row>
    <row r="19" spans="1:14" s="67" customFormat="1" ht="12">
      <c r="A19" s="63">
        <v>12</v>
      </c>
      <c r="H19" s="69"/>
      <c r="I19" s="79"/>
      <c r="J19" s="69" t="s">
        <v>120</v>
      </c>
      <c r="K19" s="77">
        <v>8950</v>
      </c>
      <c r="L19" s="77">
        <v>2130</v>
      </c>
      <c r="M19" s="77">
        <v>0</v>
      </c>
      <c r="N19" s="77">
        <f aca="true" t="shared" si="3" ref="N19:N27">SUM(K19:M19)</f>
        <v>11080</v>
      </c>
    </row>
    <row r="20" spans="1:14" s="67" customFormat="1" ht="12">
      <c r="A20" s="63">
        <v>13</v>
      </c>
      <c r="H20" s="69"/>
      <c r="I20" s="79"/>
      <c r="J20" s="69" t="s">
        <v>121</v>
      </c>
      <c r="K20" s="77">
        <v>206</v>
      </c>
      <c r="L20" s="77">
        <v>0</v>
      </c>
      <c r="M20" s="77">
        <v>0</v>
      </c>
      <c r="N20" s="77">
        <f t="shared" si="3"/>
        <v>206</v>
      </c>
    </row>
    <row r="21" spans="1:14" s="67" customFormat="1" ht="12">
      <c r="A21" s="63">
        <v>14</v>
      </c>
      <c r="H21" s="69"/>
      <c r="I21" s="79"/>
      <c r="J21" s="69" t="s">
        <v>122</v>
      </c>
      <c r="K21" s="77">
        <v>1553</v>
      </c>
      <c r="L21" s="77">
        <v>0</v>
      </c>
      <c r="M21" s="77">
        <v>0</v>
      </c>
      <c r="N21" s="77">
        <f t="shared" si="3"/>
        <v>1553</v>
      </c>
    </row>
    <row r="22" spans="1:14" s="67" customFormat="1" ht="12">
      <c r="A22" s="63">
        <v>15</v>
      </c>
      <c r="H22" s="69"/>
      <c r="I22" s="79"/>
      <c r="J22" s="69" t="s">
        <v>123</v>
      </c>
      <c r="K22" s="77">
        <v>1491</v>
      </c>
      <c r="L22" s="77">
        <v>600</v>
      </c>
      <c r="M22" s="77">
        <v>0</v>
      </c>
      <c r="N22" s="77">
        <f t="shared" si="3"/>
        <v>2091</v>
      </c>
    </row>
    <row r="23" spans="1:14" s="67" customFormat="1" ht="12">
      <c r="A23" s="63">
        <v>16</v>
      </c>
      <c r="H23" s="69"/>
      <c r="I23" s="79"/>
      <c r="J23" s="69" t="s">
        <v>124</v>
      </c>
      <c r="K23" s="77">
        <v>235</v>
      </c>
      <c r="L23" s="77">
        <v>150</v>
      </c>
      <c r="M23" s="77">
        <v>0</v>
      </c>
      <c r="N23" s="77">
        <f t="shared" si="3"/>
        <v>385</v>
      </c>
    </row>
    <row r="24" spans="1:14" s="67" customFormat="1" ht="12">
      <c r="A24" s="63">
        <v>17</v>
      </c>
      <c r="H24" s="69"/>
      <c r="I24" s="79"/>
      <c r="J24" s="69" t="s">
        <v>125</v>
      </c>
      <c r="K24" s="77">
        <v>3800</v>
      </c>
      <c r="L24" s="77">
        <v>813</v>
      </c>
      <c r="M24" s="77">
        <v>0</v>
      </c>
      <c r="N24" s="77">
        <f t="shared" si="3"/>
        <v>4613</v>
      </c>
    </row>
    <row r="25" spans="1:14" s="67" customFormat="1" ht="12">
      <c r="A25" s="63">
        <v>18</v>
      </c>
      <c r="H25" s="69"/>
      <c r="I25" s="79"/>
      <c r="J25" s="69" t="s">
        <v>126</v>
      </c>
      <c r="K25" s="77">
        <v>10097</v>
      </c>
      <c r="L25" s="77">
        <v>625</v>
      </c>
      <c r="M25" s="77">
        <v>0</v>
      </c>
      <c r="N25" s="77">
        <f t="shared" si="3"/>
        <v>10722</v>
      </c>
    </row>
    <row r="26" spans="1:14" s="67" customFormat="1" ht="12">
      <c r="A26" s="63">
        <v>19</v>
      </c>
      <c r="H26" s="69"/>
      <c r="I26" s="78" t="s">
        <v>127</v>
      </c>
      <c r="J26" s="74" t="s">
        <v>128</v>
      </c>
      <c r="K26" s="75">
        <v>500</v>
      </c>
      <c r="L26" s="75">
        <v>0</v>
      </c>
      <c r="M26" s="75">
        <v>0</v>
      </c>
      <c r="N26" s="75">
        <f t="shared" si="3"/>
        <v>500</v>
      </c>
    </row>
    <row r="27" spans="1:14" s="67" customFormat="1" ht="12">
      <c r="A27" s="63">
        <v>20</v>
      </c>
      <c r="H27" s="69"/>
      <c r="I27" s="79"/>
      <c r="J27" s="69" t="s">
        <v>129</v>
      </c>
      <c r="K27" s="77">
        <v>500</v>
      </c>
      <c r="L27" s="77">
        <v>0</v>
      </c>
      <c r="M27" s="77">
        <v>0</v>
      </c>
      <c r="N27" s="77">
        <f t="shared" si="3"/>
        <v>500</v>
      </c>
    </row>
    <row r="28" spans="1:14" s="67" customFormat="1" ht="12">
      <c r="A28" s="63">
        <v>21</v>
      </c>
      <c r="H28" s="69"/>
      <c r="I28" s="78" t="s">
        <v>130</v>
      </c>
      <c r="J28" s="74" t="s">
        <v>131</v>
      </c>
      <c r="K28" s="75">
        <f>SUM(K29:K31)</f>
        <v>10236</v>
      </c>
      <c r="L28" s="75">
        <f>SUM(L29:L31)</f>
        <v>10069</v>
      </c>
      <c r="M28" s="75">
        <f>SUM(M29:M31)</f>
        <v>0</v>
      </c>
      <c r="N28" s="75">
        <f>SUM(N29:N31)</f>
        <v>20305</v>
      </c>
    </row>
    <row r="29" spans="1:14" s="67" customFormat="1" ht="12">
      <c r="A29" s="63">
        <v>22</v>
      </c>
      <c r="H29" s="69"/>
      <c r="I29" s="79"/>
      <c r="J29" s="69" t="s">
        <v>132</v>
      </c>
      <c r="K29" s="77">
        <v>8761</v>
      </c>
      <c r="L29" s="77">
        <v>2258</v>
      </c>
      <c r="M29" s="77">
        <v>0</v>
      </c>
      <c r="N29" s="77">
        <f aca="true" t="shared" si="4" ref="N29:N31">SUM(K29:M29)</f>
        <v>11019</v>
      </c>
    </row>
    <row r="30" spans="1:14" s="67" customFormat="1" ht="12">
      <c r="A30" s="63">
        <v>23</v>
      </c>
      <c r="H30" s="69"/>
      <c r="I30" s="79"/>
      <c r="J30" s="69" t="s">
        <v>133</v>
      </c>
      <c r="K30" s="77">
        <v>0</v>
      </c>
      <c r="L30" s="77">
        <v>7347</v>
      </c>
      <c r="M30" s="77">
        <v>0</v>
      </c>
      <c r="N30" s="77">
        <f t="shared" si="4"/>
        <v>7347</v>
      </c>
    </row>
    <row r="31" spans="1:14" s="67" customFormat="1" ht="12">
      <c r="A31" s="63">
        <v>24</v>
      </c>
      <c r="H31" s="69"/>
      <c r="I31" s="79"/>
      <c r="J31" s="69" t="s">
        <v>134</v>
      </c>
      <c r="K31" s="77">
        <v>1475</v>
      </c>
      <c r="L31" s="77">
        <v>464</v>
      </c>
      <c r="M31" s="77">
        <v>0</v>
      </c>
      <c r="N31" s="77">
        <f t="shared" si="4"/>
        <v>1939</v>
      </c>
    </row>
    <row r="32" spans="1:14" s="67" customFormat="1" ht="12">
      <c r="A32" s="63">
        <v>25</v>
      </c>
      <c r="H32" s="68" t="s">
        <v>135</v>
      </c>
      <c r="I32" s="70"/>
      <c r="J32" s="70" t="s">
        <v>136</v>
      </c>
      <c r="K32" s="72">
        <f>SUM(K33:K37)</f>
        <v>18720</v>
      </c>
      <c r="L32" s="72">
        <f>SUM(L33:L37)</f>
        <v>1285</v>
      </c>
      <c r="M32" s="72">
        <v>0</v>
      </c>
      <c r="N32" s="72">
        <f>SUM(N33:N37)</f>
        <v>20005</v>
      </c>
    </row>
    <row r="33" spans="1:14" s="67" customFormat="1" ht="12">
      <c r="A33" s="63">
        <v>26</v>
      </c>
      <c r="H33" s="80"/>
      <c r="I33" s="78" t="s">
        <v>137</v>
      </c>
      <c r="J33" s="74" t="s">
        <v>138</v>
      </c>
      <c r="K33" s="75">
        <v>89</v>
      </c>
      <c r="L33" s="75">
        <v>0</v>
      </c>
      <c r="M33" s="75">
        <v>0</v>
      </c>
      <c r="N33" s="75">
        <f aca="true" t="shared" si="5" ref="N33:N37">SUM(K33:M33)</f>
        <v>89</v>
      </c>
    </row>
    <row r="34" spans="1:14" s="67" customFormat="1" ht="12">
      <c r="A34" s="63">
        <v>27</v>
      </c>
      <c r="H34" s="80"/>
      <c r="I34" s="78" t="s">
        <v>139</v>
      </c>
      <c r="J34" s="74" t="s">
        <v>140</v>
      </c>
      <c r="K34" s="75">
        <v>375</v>
      </c>
      <c r="L34" s="75">
        <v>0</v>
      </c>
      <c r="M34" s="75">
        <v>0</v>
      </c>
      <c r="N34" s="75">
        <f t="shared" si="5"/>
        <v>375</v>
      </c>
    </row>
    <row r="35" spans="1:14" s="67" customFormat="1" ht="12">
      <c r="A35" s="63">
        <v>28</v>
      </c>
      <c r="H35" s="80"/>
      <c r="I35" s="78" t="s">
        <v>141</v>
      </c>
      <c r="J35" s="74" t="s">
        <v>142</v>
      </c>
      <c r="K35" s="75">
        <v>165</v>
      </c>
      <c r="L35" s="75">
        <v>0</v>
      </c>
      <c r="M35" s="75">
        <v>0</v>
      </c>
      <c r="N35" s="75">
        <f t="shared" si="5"/>
        <v>165</v>
      </c>
    </row>
    <row r="36" spans="1:14" s="67" customFormat="1" ht="12">
      <c r="A36" s="63">
        <v>29</v>
      </c>
      <c r="H36" s="80"/>
      <c r="I36" s="78" t="s">
        <v>143</v>
      </c>
      <c r="J36" s="74" t="s">
        <v>144</v>
      </c>
      <c r="K36" s="75">
        <v>0</v>
      </c>
      <c r="L36" s="75">
        <v>744</v>
      </c>
      <c r="M36" s="75">
        <v>0</v>
      </c>
      <c r="N36" s="75">
        <f t="shared" si="5"/>
        <v>744</v>
      </c>
    </row>
    <row r="37" spans="1:14" s="67" customFormat="1" ht="12">
      <c r="A37" s="63">
        <v>30</v>
      </c>
      <c r="H37" s="80"/>
      <c r="I37" s="78" t="s">
        <v>145</v>
      </c>
      <c r="J37" s="74" t="s">
        <v>146</v>
      </c>
      <c r="K37" s="75">
        <v>18091</v>
      </c>
      <c r="L37" s="75">
        <v>541</v>
      </c>
      <c r="M37" s="75">
        <v>0</v>
      </c>
      <c r="N37" s="75">
        <f t="shared" si="5"/>
        <v>18632</v>
      </c>
    </row>
    <row r="38" spans="1:14" s="67" customFormat="1" ht="13.5">
      <c r="A38" s="63">
        <v>31</v>
      </c>
      <c r="H38" s="68" t="s">
        <v>147</v>
      </c>
      <c r="I38" s="68"/>
      <c r="J38" s="70" t="s">
        <v>148</v>
      </c>
      <c r="K38" s="72">
        <f>SUM(K39+K42+K45)</f>
        <v>164086</v>
      </c>
      <c r="L38" s="72">
        <f>SUM(L39+L42+L45)</f>
        <v>7400</v>
      </c>
      <c r="M38" s="72">
        <f>SUM(M39:M45)</f>
        <v>0</v>
      </c>
      <c r="N38" s="72">
        <f>SUM(N39+N42+N45)</f>
        <v>171486</v>
      </c>
    </row>
    <row r="39" spans="1:14" s="67" customFormat="1" ht="12">
      <c r="A39" s="63">
        <v>32</v>
      </c>
      <c r="H39" s="80"/>
      <c r="I39" s="78" t="s">
        <v>149</v>
      </c>
      <c r="J39" s="74" t="s">
        <v>150</v>
      </c>
      <c r="K39" s="75">
        <f>SUM(K40+K41)</f>
        <v>111781</v>
      </c>
      <c r="L39" s="75">
        <f>SUM(L40+L41)</f>
        <v>0</v>
      </c>
      <c r="M39" s="75">
        <f>SUM(M40+M41)</f>
        <v>0</v>
      </c>
      <c r="N39" s="75">
        <f>SUM(N40+N41)</f>
        <v>111781</v>
      </c>
    </row>
    <row r="40" spans="1:14" s="67" customFormat="1" ht="12">
      <c r="A40" s="63">
        <v>33</v>
      </c>
      <c r="H40" s="80"/>
      <c r="I40" s="80"/>
      <c r="J40" s="69" t="s">
        <v>151</v>
      </c>
      <c r="K40" s="77">
        <v>110062</v>
      </c>
      <c r="L40" s="77">
        <v>0</v>
      </c>
      <c r="M40" s="77">
        <v>0</v>
      </c>
      <c r="N40" s="77">
        <f aca="true" t="shared" si="6" ref="N40:N41">SUM(K40:M40)</f>
        <v>110062</v>
      </c>
    </row>
    <row r="41" spans="1:14" s="67" customFormat="1" ht="12">
      <c r="A41" s="63">
        <v>34</v>
      </c>
      <c r="H41" s="80"/>
      <c r="I41" s="80"/>
      <c r="J41" s="69" t="s">
        <v>152</v>
      </c>
      <c r="K41" s="77">
        <v>1719</v>
      </c>
      <c r="L41" s="77">
        <v>0</v>
      </c>
      <c r="M41" s="77">
        <v>0</v>
      </c>
      <c r="N41" s="77">
        <f t="shared" si="6"/>
        <v>1719</v>
      </c>
    </row>
    <row r="42" spans="1:14" s="67" customFormat="1" ht="12">
      <c r="A42" s="63">
        <v>35</v>
      </c>
      <c r="H42" s="80"/>
      <c r="I42" s="78" t="s">
        <v>153</v>
      </c>
      <c r="J42" s="74" t="s">
        <v>154</v>
      </c>
      <c r="K42" s="75">
        <f>SUM(K43+K44)</f>
        <v>0</v>
      </c>
      <c r="L42" s="75">
        <f>SUM(L43+L44)</f>
        <v>7400</v>
      </c>
      <c r="M42" s="75">
        <f>SUM(M43+M44)</f>
        <v>0</v>
      </c>
      <c r="N42" s="75">
        <f>SUM(N43+N44)</f>
        <v>7400</v>
      </c>
    </row>
    <row r="43" spans="1:14" s="67" customFormat="1" ht="12">
      <c r="A43" s="63">
        <v>36</v>
      </c>
      <c r="H43" s="80"/>
      <c r="I43" s="80"/>
      <c r="J43" s="69" t="s">
        <v>155</v>
      </c>
      <c r="K43" s="77">
        <v>0</v>
      </c>
      <c r="L43" s="77">
        <v>7000</v>
      </c>
      <c r="M43" s="77">
        <v>0</v>
      </c>
      <c r="N43" s="77">
        <f aca="true" t="shared" si="7" ref="N43:N45">SUM(K43:M43)</f>
        <v>7000</v>
      </c>
    </row>
    <row r="44" spans="1:14" s="67" customFormat="1" ht="12">
      <c r="A44" s="63">
        <v>37</v>
      </c>
      <c r="H44" s="80"/>
      <c r="I44" s="80"/>
      <c r="J44" s="69" t="s">
        <v>156</v>
      </c>
      <c r="K44" s="77">
        <v>0</v>
      </c>
      <c r="L44" s="77">
        <v>400</v>
      </c>
      <c r="M44" s="77">
        <v>0</v>
      </c>
      <c r="N44" s="77">
        <f t="shared" si="7"/>
        <v>400</v>
      </c>
    </row>
    <row r="45" spans="1:14" s="67" customFormat="1" ht="12">
      <c r="A45" s="63">
        <v>38</v>
      </c>
      <c r="H45" s="80"/>
      <c r="I45" s="78" t="s">
        <v>157</v>
      </c>
      <c r="J45" s="74" t="s">
        <v>158</v>
      </c>
      <c r="K45" s="75">
        <v>52305</v>
      </c>
      <c r="L45" s="75">
        <v>0</v>
      </c>
      <c r="M45" s="75">
        <v>0</v>
      </c>
      <c r="N45" s="75">
        <f t="shared" si="7"/>
        <v>52305</v>
      </c>
    </row>
    <row r="46" spans="1:14" s="64" customFormat="1" ht="12">
      <c r="A46" s="63">
        <v>39</v>
      </c>
      <c r="H46" s="81" t="s">
        <v>159</v>
      </c>
      <c r="I46" s="82"/>
      <c r="J46" s="83"/>
      <c r="K46" s="66">
        <f>SUM(K47:K49)</f>
        <v>1316</v>
      </c>
      <c r="L46" s="66">
        <f>SUM(L47:L49)</f>
        <v>28010</v>
      </c>
      <c r="M46" s="66">
        <f>SUM(M47:M49)</f>
        <v>0</v>
      </c>
      <c r="N46" s="66">
        <f>SUM(N47:N49)</f>
        <v>29326</v>
      </c>
    </row>
    <row r="47" spans="1:14" s="85" customFormat="1" ht="12">
      <c r="A47" s="84">
        <v>40</v>
      </c>
      <c r="H47" s="68" t="s">
        <v>104</v>
      </c>
      <c r="I47" s="70"/>
      <c r="J47" s="70" t="s">
        <v>160</v>
      </c>
      <c r="K47" s="72">
        <v>250</v>
      </c>
      <c r="L47" s="72">
        <v>27210</v>
      </c>
      <c r="M47" s="72">
        <v>0</v>
      </c>
      <c r="N47" s="72">
        <f aca="true" t="shared" si="8" ref="N47:N52">SUM(K47:M47)</f>
        <v>27460</v>
      </c>
    </row>
    <row r="48" spans="1:14" s="85" customFormat="1" ht="12">
      <c r="A48" s="84">
        <v>41</v>
      </c>
      <c r="H48" s="68" t="s">
        <v>106</v>
      </c>
      <c r="I48" s="70"/>
      <c r="J48" s="70" t="s">
        <v>161</v>
      </c>
      <c r="K48" s="72">
        <v>857</v>
      </c>
      <c r="L48" s="72">
        <v>0</v>
      </c>
      <c r="M48" s="72">
        <v>0</v>
      </c>
      <c r="N48" s="72">
        <f t="shared" si="8"/>
        <v>857</v>
      </c>
    </row>
    <row r="49" spans="1:14" s="85" customFormat="1" ht="12">
      <c r="A49" s="84">
        <v>42</v>
      </c>
      <c r="H49" s="68" t="s">
        <v>108</v>
      </c>
      <c r="I49" s="70"/>
      <c r="J49" s="70" t="s">
        <v>162</v>
      </c>
      <c r="K49" s="72">
        <f>SUM(K50:K52)</f>
        <v>209</v>
      </c>
      <c r="L49" s="72">
        <f>SUM(L50:L52)</f>
        <v>800</v>
      </c>
      <c r="M49" s="72">
        <f>SUM(M50:M52)</f>
        <v>0</v>
      </c>
      <c r="N49" s="72">
        <f t="shared" si="8"/>
        <v>1009</v>
      </c>
    </row>
    <row r="50" spans="1:14" s="67" customFormat="1" ht="12">
      <c r="A50" s="63">
        <v>43</v>
      </c>
      <c r="H50" s="69"/>
      <c r="I50" s="78" t="s">
        <v>110</v>
      </c>
      <c r="J50" s="74" t="s">
        <v>163</v>
      </c>
      <c r="K50" s="75">
        <v>0</v>
      </c>
      <c r="L50" s="75">
        <v>0</v>
      </c>
      <c r="M50" s="75">
        <v>0</v>
      </c>
      <c r="N50" s="75">
        <f t="shared" si="8"/>
        <v>0</v>
      </c>
    </row>
    <row r="51" spans="1:14" s="67" customFormat="1" ht="12">
      <c r="A51" s="63">
        <v>44</v>
      </c>
      <c r="H51" s="69"/>
      <c r="I51" s="78" t="s">
        <v>114</v>
      </c>
      <c r="J51" s="74" t="s">
        <v>164</v>
      </c>
      <c r="K51" s="75">
        <v>209</v>
      </c>
      <c r="L51" s="75">
        <v>0</v>
      </c>
      <c r="M51" s="75">
        <v>0</v>
      </c>
      <c r="N51" s="75">
        <f t="shared" si="8"/>
        <v>209</v>
      </c>
    </row>
    <row r="52" spans="1:14" s="67" customFormat="1" ht="12">
      <c r="A52" s="63">
        <v>45</v>
      </c>
      <c r="H52" s="69"/>
      <c r="I52" s="78" t="s">
        <v>118</v>
      </c>
      <c r="J52" s="74" t="s">
        <v>165</v>
      </c>
      <c r="K52" s="75">
        <v>0</v>
      </c>
      <c r="L52" s="75">
        <v>800</v>
      </c>
      <c r="M52" s="75">
        <v>0</v>
      </c>
      <c r="N52" s="75">
        <f t="shared" si="8"/>
        <v>800</v>
      </c>
    </row>
    <row r="53" spans="1:14" s="86" customFormat="1" ht="15">
      <c r="A53" s="63">
        <v>46</v>
      </c>
      <c r="H53" s="87" t="s">
        <v>166</v>
      </c>
      <c r="I53" s="87"/>
      <c r="J53" s="87"/>
      <c r="K53" s="88">
        <f>SUM(K8,K46,)</f>
        <v>303368</v>
      </c>
      <c r="L53" s="88">
        <f>SUM(L8,L46,)</f>
        <v>58455</v>
      </c>
      <c r="M53" s="88">
        <f>SUM(M8,M46,)</f>
        <v>0</v>
      </c>
      <c r="N53" s="88">
        <f>SUM(N8,N46,)</f>
        <v>361823</v>
      </c>
    </row>
    <row r="54" spans="1:14" s="86" customFormat="1" ht="15">
      <c r="A54" s="63">
        <v>47</v>
      </c>
      <c r="H54" s="81" t="s">
        <v>167</v>
      </c>
      <c r="I54" s="82"/>
      <c r="J54" s="83"/>
      <c r="K54" s="88"/>
      <c r="L54" s="88"/>
      <c r="M54" s="88"/>
      <c r="N54" s="88"/>
    </row>
    <row r="55" spans="1:14" s="89" customFormat="1" ht="14.25">
      <c r="A55" s="84">
        <v>48</v>
      </c>
      <c r="H55" s="90" t="s">
        <v>104</v>
      </c>
      <c r="I55" s="91"/>
      <c r="J55" s="92" t="s">
        <v>168</v>
      </c>
      <c r="K55" s="93">
        <v>64298</v>
      </c>
      <c r="L55" s="93">
        <v>0</v>
      </c>
      <c r="M55" s="93">
        <v>0</v>
      </c>
      <c r="N55" s="93">
        <f>SUM(K55:M55)</f>
        <v>64298</v>
      </c>
    </row>
    <row r="56" spans="1:14" s="86" customFormat="1" ht="15">
      <c r="A56" s="63">
        <v>49</v>
      </c>
      <c r="H56" s="87" t="s">
        <v>169</v>
      </c>
      <c r="I56" s="87"/>
      <c r="J56" s="87"/>
      <c r="K56" s="88">
        <v>64298</v>
      </c>
      <c r="L56" s="88">
        <v>0</v>
      </c>
      <c r="M56" s="88">
        <v>0</v>
      </c>
      <c r="N56" s="88">
        <v>64298</v>
      </c>
    </row>
    <row r="57" spans="1:14" s="86" customFormat="1" ht="16.5">
      <c r="A57" s="63">
        <v>50</v>
      </c>
      <c r="H57" s="94" t="s">
        <v>170</v>
      </c>
      <c r="I57" s="94"/>
      <c r="J57" s="94"/>
      <c r="K57" s="88">
        <f>SUM(K53+K56)</f>
        <v>367666</v>
      </c>
      <c r="L57" s="88">
        <f>SUM(L53+L56)</f>
        <v>58455</v>
      </c>
      <c r="M57" s="88">
        <f>SUM(M53+M56)</f>
        <v>0</v>
      </c>
      <c r="N57" s="88">
        <f>SUM(N53+N56)</f>
        <v>426121</v>
      </c>
    </row>
    <row r="58" spans="1:14" s="86" customFormat="1" ht="15">
      <c r="A58" s="57" t="s">
        <v>95</v>
      </c>
      <c r="B58" s="58"/>
      <c r="C58" s="58"/>
      <c r="D58" s="58"/>
      <c r="E58" s="58"/>
      <c r="F58" s="58"/>
      <c r="G58" s="58"/>
      <c r="H58" s="59" t="s">
        <v>171</v>
      </c>
      <c r="I58" s="59"/>
      <c r="J58" s="59"/>
      <c r="K58" s="60" t="s">
        <v>97</v>
      </c>
      <c r="L58" s="60"/>
      <c r="M58" s="60"/>
      <c r="N58" s="60"/>
    </row>
    <row r="59" spans="1:14" s="95" customFormat="1" ht="38.25">
      <c r="A59" s="57"/>
      <c r="B59" s="58"/>
      <c r="C59" s="58"/>
      <c r="D59" s="58"/>
      <c r="E59" s="58"/>
      <c r="F59" s="58"/>
      <c r="G59" s="58"/>
      <c r="H59" s="59"/>
      <c r="I59" s="59"/>
      <c r="J59" s="59"/>
      <c r="K59" s="61" t="s">
        <v>98</v>
      </c>
      <c r="L59" s="61" t="s">
        <v>99</v>
      </c>
      <c r="M59" s="62" t="s">
        <v>100</v>
      </c>
      <c r="N59" s="61" t="s">
        <v>101</v>
      </c>
    </row>
    <row r="60" spans="1:14" s="95" customFormat="1" ht="16.5">
      <c r="A60" s="57"/>
      <c r="B60" s="58"/>
      <c r="C60" s="58"/>
      <c r="D60" s="58"/>
      <c r="E60" s="58"/>
      <c r="F60" s="58"/>
      <c r="G60" s="58"/>
      <c r="H60" s="60" t="s">
        <v>9</v>
      </c>
      <c r="I60" s="60"/>
      <c r="J60" s="60"/>
      <c r="K60" s="61" t="s">
        <v>10</v>
      </c>
      <c r="L60" s="61" t="s">
        <v>11</v>
      </c>
      <c r="M60" s="62" t="s">
        <v>12</v>
      </c>
      <c r="N60" s="61" t="s">
        <v>102</v>
      </c>
    </row>
    <row r="61" spans="1:14" s="97" customFormat="1" ht="12">
      <c r="A61" s="96">
        <v>1</v>
      </c>
      <c r="H61" s="98" t="s">
        <v>172</v>
      </c>
      <c r="I61" s="98"/>
      <c r="J61" s="98"/>
      <c r="K61" s="99">
        <f>SUM(K62+K75+K88)</f>
        <v>329212</v>
      </c>
      <c r="L61" s="99">
        <f>SUM(L62+L75+L88)</f>
        <v>12193</v>
      </c>
      <c r="M61" s="99">
        <f>SUM(M62+M75+M88)</f>
        <v>0</v>
      </c>
      <c r="N61" s="99">
        <f>SUM(N62+N75+N88)</f>
        <v>341405</v>
      </c>
    </row>
    <row r="62" spans="1:14" s="85" customFormat="1" ht="12">
      <c r="A62" s="84">
        <v>2</v>
      </c>
      <c r="H62" s="68" t="s">
        <v>104</v>
      </c>
      <c r="I62" s="70"/>
      <c r="J62" s="70" t="s">
        <v>173</v>
      </c>
      <c r="K62" s="72">
        <f>SUM(K63+K68)</f>
        <v>232494</v>
      </c>
      <c r="L62" s="72">
        <f>SUM(L63+L68)</f>
        <v>3192</v>
      </c>
      <c r="M62" s="72">
        <f>SUM(M63:M76)</f>
        <v>0</v>
      </c>
      <c r="N62" s="72">
        <f>SUM(K62:M62)</f>
        <v>235686</v>
      </c>
    </row>
    <row r="63" spans="1:14" s="100" customFormat="1" ht="13.5">
      <c r="A63" s="63">
        <v>3</v>
      </c>
      <c r="H63" s="74"/>
      <c r="I63" s="78" t="s">
        <v>174</v>
      </c>
      <c r="J63" s="74" t="s">
        <v>175</v>
      </c>
      <c r="K63" s="75">
        <f>SUM(K64:K67)</f>
        <v>192143</v>
      </c>
      <c r="L63" s="75">
        <f>SUM(L64:L67)</f>
        <v>0</v>
      </c>
      <c r="M63" s="75">
        <f>SUM(M64:M67)</f>
        <v>0</v>
      </c>
      <c r="N63" s="75">
        <f>SUM(N64:N67)</f>
        <v>192143</v>
      </c>
    </row>
    <row r="64" spans="1:14" s="100" customFormat="1" ht="12">
      <c r="A64" s="63">
        <v>4</v>
      </c>
      <c r="H64" s="74"/>
      <c r="I64" s="78"/>
      <c r="J64" s="69" t="s">
        <v>176</v>
      </c>
      <c r="K64" s="75">
        <v>81174</v>
      </c>
      <c r="L64" s="75">
        <v>0</v>
      </c>
      <c r="M64" s="75">
        <v>0</v>
      </c>
      <c r="N64" s="75">
        <f aca="true" t="shared" si="9" ref="N64:N67">SUM(K64:M64)</f>
        <v>81174</v>
      </c>
    </row>
    <row r="65" spans="1:14" s="100" customFormat="1" ht="12">
      <c r="A65" s="63">
        <v>5</v>
      </c>
      <c r="H65" s="74"/>
      <c r="I65" s="78"/>
      <c r="J65" s="69" t="s">
        <v>177</v>
      </c>
      <c r="K65" s="75">
        <v>73334</v>
      </c>
      <c r="L65" s="75">
        <v>0</v>
      </c>
      <c r="M65" s="75">
        <v>0</v>
      </c>
      <c r="N65" s="75">
        <f t="shared" si="9"/>
        <v>73334</v>
      </c>
    </row>
    <row r="66" spans="1:14" s="100" customFormat="1" ht="12">
      <c r="A66" s="63">
        <v>6</v>
      </c>
      <c r="H66" s="74"/>
      <c r="I66" s="78"/>
      <c r="J66" s="69" t="s">
        <v>178</v>
      </c>
      <c r="K66" s="75">
        <v>33561</v>
      </c>
      <c r="L66" s="75">
        <v>0</v>
      </c>
      <c r="M66" s="75">
        <v>0</v>
      </c>
      <c r="N66" s="75">
        <f t="shared" si="9"/>
        <v>33561</v>
      </c>
    </row>
    <row r="67" spans="1:14" s="100" customFormat="1" ht="12">
      <c r="A67" s="63">
        <v>7</v>
      </c>
      <c r="H67" s="74"/>
      <c r="I67" s="78"/>
      <c r="J67" s="69" t="s">
        <v>179</v>
      </c>
      <c r="K67" s="75">
        <v>4074</v>
      </c>
      <c r="L67" s="75">
        <v>0</v>
      </c>
      <c r="M67" s="75">
        <v>0</v>
      </c>
      <c r="N67" s="75">
        <f t="shared" si="9"/>
        <v>4074</v>
      </c>
    </row>
    <row r="68" spans="1:14" s="100" customFormat="1" ht="12">
      <c r="A68" s="63">
        <v>8</v>
      </c>
      <c r="H68" s="74"/>
      <c r="I68" s="78" t="s">
        <v>180</v>
      </c>
      <c r="J68" s="74" t="s">
        <v>181</v>
      </c>
      <c r="K68" s="75">
        <f>SUM(K69:K74)</f>
        <v>40351</v>
      </c>
      <c r="L68" s="75">
        <f>SUM(L69:L74)</f>
        <v>3192</v>
      </c>
      <c r="M68" s="75">
        <f>SUM(M69:M74)</f>
        <v>0</v>
      </c>
      <c r="N68" s="75">
        <f>SUM(N69:N74)</f>
        <v>43543</v>
      </c>
    </row>
    <row r="69" spans="1:14" s="100" customFormat="1" ht="12">
      <c r="A69" s="63">
        <v>9</v>
      </c>
      <c r="H69" s="74"/>
      <c r="I69" s="78"/>
      <c r="J69" s="69" t="s">
        <v>182</v>
      </c>
      <c r="K69" s="77">
        <v>24770</v>
      </c>
      <c r="L69" s="77">
        <v>0</v>
      </c>
      <c r="M69" s="77">
        <v>0</v>
      </c>
      <c r="N69" s="77">
        <f aca="true" t="shared" si="10" ref="N69:N74">SUM(K69:L69)</f>
        <v>24770</v>
      </c>
    </row>
    <row r="70" spans="1:14" s="100" customFormat="1" ht="12">
      <c r="A70" s="63">
        <v>10</v>
      </c>
      <c r="H70" s="74"/>
      <c r="I70" s="78"/>
      <c r="J70" s="69" t="s">
        <v>183</v>
      </c>
      <c r="K70" s="77">
        <v>4916</v>
      </c>
      <c r="L70" s="77">
        <v>0</v>
      </c>
      <c r="M70" s="77">
        <v>0</v>
      </c>
      <c r="N70" s="77">
        <f t="shared" si="10"/>
        <v>4916</v>
      </c>
    </row>
    <row r="71" spans="1:14" s="100" customFormat="1" ht="12">
      <c r="A71" s="63">
        <v>11</v>
      </c>
      <c r="H71" s="74"/>
      <c r="I71" s="78"/>
      <c r="J71" s="69" t="s">
        <v>184</v>
      </c>
      <c r="K71" s="77">
        <v>0</v>
      </c>
      <c r="L71" s="77">
        <v>2160</v>
      </c>
      <c r="M71" s="77">
        <v>0</v>
      </c>
      <c r="N71" s="77">
        <f t="shared" si="10"/>
        <v>2160</v>
      </c>
    </row>
    <row r="72" spans="1:14" s="100" customFormat="1" ht="12">
      <c r="A72" s="63">
        <v>12</v>
      </c>
      <c r="H72" s="74"/>
      <c r="I72" s="78"/>
      <c r="J72" s="69" t="s">
        <v>185</v>
      </c>
      <c r="K72" s="77">
        <v>1634</v>
      </c>
      <c r="L72" s="77">
        <v>0</v>
      </c>
      <c r="M72" s="77">
        <v>0</v>
      </c>
      <c r="N72" s="77">
        <f t="shared" si="10"/>
        <v>1634</v>
      </c>
    </row>
    <row r="73" spans="1:14" s="100" customFormat="1" ht="12">
      <c r="A73" s="63">
        <v>13</v>
      </c>
      <c r="H73" s="74"/>
      <c r="I73" s="78"/>
      <c r="J73" s="69" t="s">
        <v>186</v>
      </c>
      <c r="K73" s="77">
        <v>9031</v>
      </c>
      <c r="L73" s="77">
        <v>0</v>
      </c>
      <c r="M73" s="77">
        <v>0</v>
      </c>
      <c r="N73" s="77">
        <f t="shared" si="10"/>
        <v>9031</v>
      </c>
    </row>
    <row r="74" spans="1:14" s="100" customFormat="1" ht="12">
      <c r="A74" s="63">
        <v>14</v>
      </c>
      <c r="H74" s="74"/>
      <c r="I74" s="78"/>
      <c r="J74" s="69" t="s">
        <v>187</v>
      </c>
      <c r="K74" s="77">
        <v>0</v>
      </c>
      <c r="L74" s="77">
        <v>1032</v>
      </c>
      <c r="M74" s="77">
        <v>0</v>
      </c>
      <c r="N74" s="77">
        <f t="shared" si="10"/>
        <v>1032</v>
      </c>
    </row>
    <row r="75" spans="1:14" s="85" customFormat="1" ht="12">
      <c r="A75" s="63">
        <v>15</v>
      </c>
      <c r="H75" s="68" t="s">
        <v>106</v>
      </c>
      <c r="I75" s="68"/>
      <c r="J75" s="70" t="s">
        <v>188</v>
      </c>
      <c r="K75" s="72">
        <f>SUM(K76+K78+K81+K83+K86)</f>
        <v>94400</v>
      </c>
      <c r="L75" s="72">
        <f>SUM(L76+L78+L81+L83+L86)</f>
        <v>0</v>
      </c>
      <c r="M75" s="72">
        <f>SUM(M76+M78+M81+M83+M86)</f>
        <v>0</v>
      </c>
      <c r="N75" s="72">
        <f>SUM(N76+N78+N81+N83+N86)</f>
        <v>94400</v>
      </c>
    </row>
    <row r="76" spans="1:14" s="100" customFormat="1" ht="12">
      <c r="A76" s="63">
        <v>16</v>
      </c>
      <c r="H76" s="74"/>
      <c r="I76" s="78" t="s">
        <v>189</v>
      </c>
      <c r="J76" s="74" t="s">
        <v>190</v>
      </c>
      <c r="K76" s="75">
        <v>9500</v>
      </c>
      <c r="L76" s="75">
        <v>0</v>
      </c>
      <c r="M76" s="75">
        <v>0</v>
      </c>
      <c r="N76" s="75">
        <f>SUM(K76:L76)</f>
        <v>9500</v>
      </c>
    </row>
    <row r="77" spans="1:14" s="67" customFormat="1" ht="12">
      <c r="A77" s="63">
        <v>17</v>
      </c>
      <c r="H77" s="69"/>
      <c r="I77" s="80"/>
      <c r="J77" s="69" t="s">
        <v>191</v>
      </c>
      <c r="K77" s="77">
        <v>9500</v>
      </c>
      <c r="L77" s="77">
        <v>0</v>
      </c>
      <c r="M77" s="77">
        <v>0</v>
      </c>
      <c r="N77" s="77">
        <f aca="true" t="shared" si="11" ref="N77:N80">SUM(K77:M77)</f>
        <v>9500</v>
      </c>
    </row>
    <row r="78" spans="1:14" s="67" customFormat="1" ht="12">
      <c r="A78" s="63">
        <v>18</v>
      </c>
      <c r="H78" s="69"/>
      <c r="I78" s="78" t="s">
        <v>192</v>
      </c>
      <c r="J78" s="74" t="s">
        <v>193</v>
      </c>
      <c r="K78" s="75">
        <f>SUM(K79+K80)</f>
        <v>72100</v>
      </c>
      <c r="L78" s="75">
        <f>SUM(L79:L81)</f>
        <v>0</v>
      </c>
      <c r="M78" s="75">
        <f>SUM(M79:M81)</f>
        <v>0</v>
      </c>
      <c r="N78" s="75">
        <f t="shared" si="11"/>
        <v>72100</v>
      </c>
    </row>
    <row r="79" spans="1:14" s="67" customFormat="1" ht="12">
      <c r="A79" s="63">
        <v>19</v>
      </c>
      <c r="H79" s="69"/>
      <c r="I79" s="80"/>
      <c r="J79" s="69" t="s">
        <v>194</v>
      </c>
      <c r="K79" s="77">
        <v>72000</v>
      </c>
      <c r="L79" s="77">
        <v>0</v>
      </c>
      <c r="M79" s="77">
        <v>0</v>
      </c>
      <c r="N79" s="77">
        <f t="shared" si="11"/>
        <v>72000</v>
      </c>
    </row>
    <row r="80" spans="1:14" s="67" customFormat="1" ht="12">
      <c r="A80" s="63">
        <v>20</v>
      </c>
      <c r="H80" s="69"/>
      <c r="I80" s="80"/>
      <c r="J80" s="69" t="s">
        <v>195</v>
      </c>
      <c r="K80" s="77">
        <v>100</v>
      </c>
      <c r="L80" s="77">
        <v>0</v>
      </c>
      <c r="M80" s="77">
        <v>0</v>
      </c>
      <c r="N80" s="77">
        <f t="shared" si="11"/>
        <v>100</v>
      </c>
    </row>
    <row r="81" spans="1:14" s="67" customFormat="1" ht="12">
      <c r="A81" s="63">
        <v>21</v>
      </c>
      <c r="H81" s="69"/>
      <c r="I81" s="78" t="s">
        <v>196</v>
      </c>
      <c r="J81" s="74" t="s">
        <v>197</v>
      </c>
      <c r="K81" s="75">
        <v>12000</v>
      </c>
      <c r="L81" s="75"/>
      <c r="M81" s="75"/>
      <c r="N81" s="75">
        <f>SUM(K81:L81)</f>
        <v>12000</v>
      </c>
    </row>
    <row r="82" spans="1:14" s="67" customFormat="1" ht="12">
      <c r="A82" s="63">
        <v>22</v>
      </c>
      <c r="H82" s="69"/>
      <c r="I82" s="78"/>
      <c r="J82" s="69" t="s">
        <v>198</v>
      </c>
      <c r="K82" s="77">
        <v>12000</v>
      </c>
      <c r="L82" s="77">
        <v>0</v>
      </c>
      <c r="M82" s="77">
        <v>0</v>
      </c>
      <c r="N82" s="77">
        <f>SUM(K82:M82)</f>
        <v>12000</v>
      </c>
    </row>
    <row r="83" spans="1:14" s="67" customFormat="1" ht="12">
      <c r="A83" s="63">
        <v>23</v>
      </c>
      <c r="H83" s="69"/>
      <c r="I83" s="78" t="s">
        <v>199</v>
      </c>
      <c r="J83" s="74" t="s">
        <v>200</v>
      </c>
      <c r="K83" s="75">
        <f>SUM(K84+K85)</f>
        <v>100</v>
      </c>
      <c r="L83" s="75">
        <f>SUM(L84+L85)</f>
        <v>0</v>
      </c>
      <c r="M83" s="75">
        <f>SUM(M84+M85)</f>
        <v>0</v>
      </c>
      <c r="N83" s="75">
        <f>SUM(N84+N85)</f>
        <v>100</v>
      </c>
    </row>
    <row r="84" spans="1:14" s="67" customFormat="1" ht="12">
      <c r="A84" s="63">
        <v>24</v>
      </c>
      <c r="H84" s="69"/>
      <c r="I84" s="78"/>
      <c r="J84" s="69" t="s">
        <v>201</v>
      </c>
      <c r="K84" s="77">
        <v>50</v>
      </c>
      <c r="L84" s="77">
        <v>0</v>
      </c>
      <c r="M84" s="77">
        <v>0</v>
      </c>
      <c r="N84" s="77">
        <f aca="true" t="shared" si="12" ref="N84:N87">SUM(K84:M84)</f>
        <v>50</v>
      </c>
    </row>
    <row r="85" spans="1:14" s="67" customFormat="1" ht="12">
      <c r="A85" s="63">
        <v>25</v>
      </c>
      <c r="H85" s="69"/>
      <c r="I85" s="78"/>
      <c r="J85" s="69" t="s">
        <v>202</v>
      </c>
      <c r="K85" s="77">
        <v>50</v>
      </c>
      <c r="L85" s="77">
        <v>0</v>
      </c>
      <c r="M85" s="77">
        <v>0</v>
      </c>
      <c r="N85" s="77">
        <f t="shared" si="12"/>
        <v>50</v>
      </c>
    </row>
    <row r="86" spans="1:14" s="67" customFormat="1" ht="12">
      <c r="A86" s="63">
        <v>26</v>
      </c>
      <c r="H86" s="69"/>
      <c r="I86" s="78" t="s">
        <v>203</v>
      </c>
      <c r="J86" s="74" t="s">
        <v>204</v>
      </c>
      <c r="K86" s="75">
        <v>700</v>
      </c>
      <c r="L86" s="75">
        <v>0</v>
      </c>
      <c r="M86" s="75">
        <v>0</v>
      </c>
      <c r="N86" s="75">
        <f t="shared" si="12"/>
        <v>700</v>
      </c>
    </row>
    <row r="87" spans="1:14" s="67" customFormat="1" ht="12">
      <c r="A87" s="63">
        <v>27</v>
      </c>
      <c r="H87" s="69"/>
      <c r="I87" s="78"/>
      <c r="J87" s="69" t="s">
        <v>205</v>
      </c>
      <c r="K87" s="77">
        <v>700</v>
      </c>
      <c r="L87" s="77">
        <v>0</v>
      </c>
      <c r="M87" s="77">
        <v>0</v>
      </c>
      <c r="N87" s="77">
        <f t="shared" si="12"/>
        <v>700</v>
      </c>
    </row>
    <row r="88" spans="1:14" s="85" customFormat="1" ht="12">
      <c r="A88" s="63">
        <v>28</v>
      </c>
      <c r="H88" s="68" t="s">
        <v>108</v>
      </c>
      <c r="I88" s="68"/>
      <c r="J88" s="70" t="s">
        <v>206</v>
      </c>
      <c r="K88" s="72">
        <f>SUM(K89:K93)</f>
        <v>2318</v>
      </c>
      <c r="L88" s="72">
        <f>SUM(L89:L93)</f>
        <v>9001</v>
      </c>
      <c r="M88" s="72">
        <f>SUM(M89:M93)</f>
        <v>0</v>
      </c>
      <c r="N88" s="72">
        <f>SUM(N89:N93)</f>
        <v>11319</v>
      </c>
    </row>
    <row r="89" spans="1:14" s="67" customFormat="1" ht="12">
      <c r="A89" s="63">
        <v>29</v>
      </c>
      <c r="H89" s="69"/>
      <c r="I89" s="78" t="s">
        <v>110</v>
      </c>
      <c r="J89" s="74" t="s">
        <v>207</v>
      </c>
      <c r="K89" s="75">
        <v>1070</v>
      </c>
      <c r="L89" s="75">
        <v>5050</v>
      </c>
      <c r="M89" s="75">
        <v>0</v>
      </c>
      <c r="N89" s="75">
        <f>SUM(K89:M89)</f>
        <v>6120</v>
      </c>
    </row>
    <row r="90" spans="1:14" s="67" customFormat="1" ht="12">
      <c r="A90" s="63">
        <v>30</v>
      </c>
      <c r="H90" s="69"/>
      <c r="I90" s="78" t="s">
        <v>114</v>
      </c>
      <c r="J90" s="74" t="s">
        <v>208</v>
      </c>
      <c r="K90" s="75">
        <v>256</v>
      </c>
      <c r="L90" s="75">
        <v>190</v>
      </c>
      <c r="M90" s="75">
        <v>0</v>
      </c>
      <c r="N90" s="75">
        <f aca="true" t="shared" si="13" ref="N90:N93">SUM(K90:L90)</f>
        <v>446</v>
      </c>
    </row>
    <row r="91" spans="1:14" s="67" customFormat="1" ht="12">
      <c r="A91" s="63">
        <v>31</v>
      </c>
      <c r="H91" s="69"/>
      <c r="I91" s="78" t="s">
        <v>118</v>
      </c>
      <c r="J91" s="74" t="s">
        <v>209</v>
      </c>
      <c r="K91" s="75">
        <v>900</v>
      </c>
      <c r="L91" s="75">
        <v>2609</v>
      </c>
      <c r="M91" s="75">
        <v>0</v>
      </c>
      <c r="N91" s="75">
        <f t="shared" si="13"/>
        <v>3509</v>
      </c>
    </row>
    <row r="92" spans="1:14" s="67" customFormat="1" ht="12">
      <c r="A92" s="63">
        <v>32</v>
      </c>
      <c r="H92" s="69"/>
      <c r="I92" s="78" t="s">
        <v>127</v>
      </c>
      <c r="J92" s="74" t="s">
        <v>210</v>
      </c>
      <c r="K92" s="75">
        <v>57</v>
      </c>
      <c r="L92" s="75">
        <v>1144</v>
      </c>
      <c r="M92" s="75">
        <v>0</v>
      </c>
      <c r="N92" s="75">
        <f t="shared" si="13"/>
        <v>1201</v>
      </c>
    </row>
    <row r="93" spans="1:14" s="67" customFormat="1" ht="12">
      <c r="A93" s="63">
        <v>33</v>
      </c>
      <c r="H93" s="69"/>
      <c r="I93" s="78" t="s">
        <v>130</v>
      </c>
      <c r="J93" s="74" t="s">
        <v>211</v>
      </c>
      <c r="K93" s="75">
        <v>35</v>
      </c>
      <c r="L93" s="75">
        <v>8</v>
      </c>
      <c r="M93" s="75">
        <v>0</v>
      </c>
      <c r="N93" s="75">
        <f t="shared" si="13"/>
        <v>43</v>
      </c>
    </row>
    <row r="94" spans="1:14" s="64" customFormat="1" ht="12">
      <c r="A94" s="63">
        <v>34</v>
      </c>
      <c r="H94" s="98" t="s">
        <v>212</v>
      </c>
      <c r="I94" s="98"/>
      <c r="J94" s="98"/>
      <c r="K94" s="66">
        <f>SUM(K95+K99+K104)</f>
        <v>250</v>
      </c>
      <c r="L94" s="66">
        <f>SUM(L95+L99+L104)</f>
        <v>40354</v>
      </c>
      <c r="M94" s="66">
        <f>SUM(M95+M99+M104)</f>
        <v>0</v>
      </c>
      <c r="N94" s="66">
        <f>SUM(N95+N99+N104)</f>
        <v>40604</v>
      </c>
    </row>
    <row r="95" spans="1:14" s="67" customFormat="1" ht="12">
      <c r="A95" s="63">
        <v>35</v>
      </c>
      <c r="H95" s="68" t="s">
        <v>104</v>
      </c>
      <c r="I95" s="69"/>
      <c r="J95" s="101" t="s">
        <v>213</v>
      </c>
      <c r="K95" s="72">
        <v>0</v>
      </c>
      <c r="L95" s="72">
        <v>33998</v>
      </c>
      <c r="M95" s="72">
        <v>0</v>
      </c>
      <c r="N95" s="72">
        <f>SUM(K95:L95)</f>
        <v>33998</v>
      </c>
    </row>
    <row r="96" spans="1:14" s="100" customFormat="1" ht="12">
      <c r="A96" s="63">
        <v>36</v>
      </c>
      <c r="H96" s="74"/>
      <c r="I96" s="78" t="s">
        <v>174</v>
      </c>
      <c r="J96" s="74" t="s">
        <v>214</v>
      </c>
      <c r="K96" s="75">
        <f>SUM(K97+K98)</f>
        <v>0</v>
      </c>
      <c r="L96" s="75">
        <f>SUM(L97+L98)</f>
        <v>33998</v>
      </c>
      <c r="M96" s="75">
        <f>SUM(M97+M98)</f>
        <v>0</v>
      </c>
      <c r="N96" s="75">
        <f>SUM(N97+N98)</f>
        <v>33998</v>
      </c>
    </row>
    <row r="97" spans="1:14" s="67" customFormat="1" ht="12">
      <c r="A97" s="63">
        <v>37</v>
      </c>
      <c r="H97" s="69"/>
      <c r="I97" s="69"/>
      <c r="J97" s="69" t="s">
        <v>215</v>
      </c>
      <c r="K97" s="77">
        <v>0</v>
      </c>
      <c r="L97" s="77">
        <v>2043</v>
      </c>
      <c r="M97" s="77">
        <v>0</v>
      </c>
      <c r="N97" s="77">
        <f aca="true" t="shared" si="14" ref="N97:N98">SUM(K97:L97)</f>
        <v>2043</v>
      </c>
    </row>
    <row r="98" spans="1:14" s="67" customFormat="1" ht="12">
      <c r="A98" s="63">
        <v>38</v>
      </c>
      <c r="H98" s="69"/>
      <c r="I98" s="69"/>
      <c r="J98" s="69" t="s">
        <v>187</v>
      </c>
      <c r="K98" s="77">
        <v>0</v>
      </c>
      <c r="L98" s="77">
        <v>31955</v>
      </c>
      <c r="M98" s="77">
        <v>0</v>
      </c>
      <c r="N98" s="77">
        <f t="shared" si="14"/>
        <v>31955</v>
      </c>
    </row>
    <row r="99" spans="1:14" s="85" customFormat="1" ht="12">
      <c r="A99" s="63">
        <v>39</v>
      </c>
      <c r="H99" s="68" t="s">
        <v>106</v>
      </c>
      <c r="I99" s="70"/>
      <c r="J99" s="70" t="s">
        <v>216</v>
      </c>
      <c r="K99" s="72">
        <v>250</v>
      </c>
      <c r="L99" s="72">
        <v>360</v>
      </c>
      <c r="M99" s="72">
        <f>SUM(M100:M103)</f>
        <v>0</v>
      </c>
      <c r="N99" s="72">
        <f>SUM(K99:M99)</f>
        <v>610</v>
      </c>
    </row>
    <row r="100" spans="1:14" s="67" customFormat="1" ht="12">
      <c r="A100" s="63">
        <v>40</v>
      </c>
      <c r="H100" s="69"/>
      <c r="I100" s="78" t="s">
        <v>189</v>
      </c>
      <c r="J100" s="74" t="s">
        <v>217</v>
      </c>
      <c r="K100" s="77">
        <f>SUM(K101:K103)</f>
        <v>250</v>
      </c>
      <c r="L100" s="77">
        <f>SUM(L101:L103)</f>
        <v>360</v>
      </c>
      <c r="M100" s="77">
        <f>SUM(M101:M103)</f>
        <v>0</v>
      </c>
      <c r="N100" s="77">
        <f>SUM(N101:N103)</f>
        <v>610</v>
      </c>
    </row>
    <row r="101" spans="1:14" s="67" customFormat="1" ht="12">
      <c r="A101" s="63">
        <v>41</v>
      </c>
      <c r="H101" s="69"/>
      <c r="I101" s="69"/>
      <c r="J101" s="69" t="s">
        <v>218</v>
      </c>
      <c r="K101" s="77">
        <v>100</v>
      </c>
      <c r="L101" s="77">
        <v>0</v>
      </c>
      <c r="M101" s="77">
        <v>0</v>
      </c>
      <c r="N101" s="77">
        <f aca="true" t="shared" si="15" ref="N101:N102">SUM(K101:L101)</f>
        <v>100</v>
      </c>
    </row>
    <row r="102" spans="1:14" s="67" customFormat="1" ht="12">
      <c r="A102" s="63">
        <v>42</v>
      </c>
      <c r="H102" s="69"/>
      <c r="I102" s="69"/>
      <c r="J102" s="69" t="s">
        <v>219</v>
      </c>
      <c r="K102" s="77">
        <v>0</v>
      </c>
      <c r="L102" s="77">
        <v>360</v>
      </c>
      <c r="M102" s="77">
        <v>0</v>
      </c>
      <c r="N102" s="77">
        <f t="shared" si="15"/>
        <v>360</v>
      </c>
    </row>
    <row r="103" spans="1:14" s="67" customFormat="1" ht="12">
      <c r="A103" s="63">
        <v>43</v>
      </c>
      <c r="H103" s="69"/>
      <c r="I103" s="69"/>
      <c r="J103" s="69" t="s">
        <v>220</v>
      </c>
      <c r="K103" s="77">
        <v>150</v>
      </c>
      <c r="L103" s="77">
        <v>0</v>
      </c>
      <c r="M103" s="77">
        <v>0</v>
      </c>
      <c r="N103" s="77">
        <f aca="true" t="shared" si="16" ref="N103:N106">SUM(K103:M103)</f>
        <v>150</v>
      </c>
    </row>
    <row r="104" spans="1:14" s="67" customFormat="1" ht="12">
      <c r="A104" s="63">
        <v>44</v>
      </c>
      <c r="H104" s="68" t="s">
        <v>108</v>
      </c>
      <c r="I104" s="70"/>
      <c r="J104" s="70" t="s">
        <v>221</v>
      </c>
      <c r="K104" s="72">
        <v>0</v>
      </c>
      <c r="L104" s="72">
        <v>5996</v>
      </c>
      <c r="M104" s="72">
        <v>0</v>
      </c>
      <c r="N104" s="72">
        <f t="shared" si="16"/>
        <v>5996</v>
      </c>
    </row>
    <row r="105" spans="1:14" s="67" customFormat="1" ht="12">
      <c r="A105" s="63">
        <v>45</v>
      </c>
      <c r="H105" s="69"/>
      <c r="I105" s="78" t="s">
        <v>110</v>
      </c>
      <c r="J105" s="74" t="s">
        <v>222</v>
      </c>
      <c r="K105" s="75">
        <v>0</v>
      </c>
      <c r="L105" s="75">
        <v>5996</v>
      </c>
      <c r="M105" s="75">
        <v>0</v>
      </c>
      <c r="N105" s="75">
        <f t="shared" si="16"/>
        <v>5996</v>
      </c>
    </row>
    <row r="106" spans="1:14" s="67" customFormat="1" ht="12">
      <c r="A106" s="63">
        <v>46</v>
      </c>
      <c r="H106" s="69"/>
      <c r="I106" s="78"/>
      <c r="J106" s="69" t="s">
        <v>223</v>
      </c>
      <c r="K106" s="77">
        <v>0</v>
      </c>
      <c r="L106" s="77">
        <v>5996</v>
      </c>
      <c r="M106" s="77">
        <v>0</v>
      </c>
      <c r="N106" s="77">
        <f t="shared" si="16"/>
        <v>5996</v>
      </c>
    </row>
    <row r="107" spans="1:14" s="103" customFormat="1" ht="13.5" customHeight="1">
      <c r="A107" s="102">
        <v>47</v>
      </c>
      <c r="H107" s="87" t="s">
        <v>224</v>
      </c>
      <c r="I107" s="87"/>
      <c r="J107" s="87"/>
      <c r="K107" s="104">
        <f>SUM(K61,K94)</f>
        <v>329462</v>
      </c>
      <c r="L107" s="104">
        <f>SUM(L61,L94)</f>
        <v>52547</v>
      </c>
      <c r="M107" s="104">
        <f>SUM(M61,M94)</f>
        <v>0</v>
      </c>
      <c r="N107" s="104">
        <f>SUM(N61,N94)</f>
        <v>382009</v>
      </c>
    </row>
    <row r="108" spans="1:14" s="86" customFormat="1" ht="15">
      <c r="A108" s="63">
        <v>48</v>
      </c>
      <c r="H108" s="81" t="s">
        <v>225</v>
      </c>
      <c r="I108" s="82"/>
      <c r="J108" s="83"/>
      <c r="K108" s="88"/>
      <c r="L108" s="88"/>
      <c r="M108" s="88"/>
      <c r="N108" s="88"/>
    </row>
    <row r="109" spans="1:14" ht="18" customHeight="1">
      <c r="A109" s="63">
        <v>49</v>
      </c>
      <c r="B109" s="89"/>
      <c r="C109" s="89"/>
      <c r="D109" s="89"/>
      <c r="E109" s="89"/>
      <c r="F109" s="89"/>
      <c r="G109" s="89"/>
      <c r="H109" s="90" t="s">
        <v>104</v>
      </c>
      <c r="I109" s="91"/>
      <c r="J109" s="92" t="s">
        <v>226</v>
      </c>
      <c r="K109" s="105">
        <v>38204</v>
      </c>
      <c r="L109" s="105">
        <v>5908</v>
      </c>
      <c r="M109" s="105">
        <v>0</v>
      </c>
      <c r="N109" s="105">
        <f aca="true" t="shared" si="17" ref="N109:N110">SUM(K109:M109)</f>
        <v>44112</v>
      </c>
    </row>
    <row r="110" spans="1:14" s="67" customFormat="1" ht="14.25" customHeight="1">
      <c r="A110" s="63">
        <v>50</v>
      </c>
      <c r="B110" s="86"/>
      <c r="C110" s="86"/>
      <c r="D110" s="86"/>
      <c r="E110" s="86"/>
      <c r="F110" s="86"/>
      <c r="G110" s="86"/>
      <c r="H110" s="87" t="s">
        <v>227</v>
      </c>
      <c r="I110" s="87"/>
      <c r="J110" s="87"/>
      <c r="K110" s="88">
        <v>38204</v>
      </c>
      <c r="L110" s="88">
        <v>5908</v>
      </c>
      <c r="M110" s="88">
        <v>0</v>
      </c>
      <c r="N110" s="88">
        <f t="shared" si="17"/>
        <v>44112</v>
      </c>
    </row>
    <row r="111" spans="1:14" s="67" customFormat="1" ht="16.5">
      <c r="A111" s="63">
        <v>51</v>
      </c>
      <c r="B111" s="86"/>
      <c r="C111" s="86"/>
      <c r="D111" s="86"/>
      <c r="E111" s="86"/>
      <c r="F111" s="86"/>
      <c r="G111" s="86"/>
      <c r="H111" s="94" t="s">
        <v>228</v>
      </c>
      <c r="I111" s="94"/>
      <c r="J111" s="94"/>
      <c r="K111" s="88">
        <f>SUM(K107+K110)</f>
        <v>367666</v>
      </c>
      <c r="L111" s="88">
        <f>SUM(L107+L110)</f>
        <v>58455</v>
      </c>
      <c r="M111" s="88">
        <f>SUM(M107+M110)</f>
        <v>0</v>
      </c>
      <c r="N111" s="88">
        <f>SUM(N107+N110)</f>
        <v>426121</v>
      </c>
    </row>
  </sheetData>
  <sheetProtection selectLockedCells="1" selectUnlockedCells="1"/>
  <mergeCells count="21">
    <mergeCell ref="H1:N1"/>
    <mergeCell ref="H2:N2"/>
    <mergeCell ref="H3:N3"/>
    <mergeCell ref="M4:N4"/>
    <mergeCell ref="A5:A6"/>
    <mergeCell ref="H5:J6"/>
    <mergeCell ref="K5:N5"/>
    <mergeCell ref="H7:J7"/>
    <mergeCell ref="H8:J8"/>
    <mergeCell ref="H53:J53"/>
    <mergeCell ref="H56:J56"/>
    <mergeCell ref="H57:J57"/>
    <mergeCell ref="A58:A59"/>
    <mergeCell ref="H58:J59"/>
    <mergeCell ref="K58:N58"/>
    <mergeCell ref="H60:J60"/>
    <mergeCell ref="H61:J61"/>
    <mergeCell ref="H94:J94"/>
    <mergeCell ref="H107:J107"/>
    <mergeCell ref="H110:J110"/>
    <mergeCell ref="H111:J111"/>
  </mergeCells>
  <printOptions/>
  <pageMargins left="0.7" right="0.7" top="0.75" bottom="0.75" header="0.5118055555555555" footer="0.5118055555555555"/>
  <pageSetup horizontalDpi="300" verticalDpi="300" orientation="portrait" paperSize="9" scale="99"/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77"/>
  <sheetViews>
    <sheetView workbookViewId="0" topLeftCell="A1">
      <selection activeCell="N7" sqref="N7"/>
    </sheetView>
  </sheetViews>
  <sheetFormatPr defaultColWidth="9.140625" defaultRowHeight="15"/>
  <cols>
    <col min="1" max="1" width="3.8515625" style="0" customWidth="1"/>
    <col min="2" max="7" width="0" style="0" hidden="1" customWidth="1"/>
    <col min="8" max="8" width="3.57421875" style="0" customWidth="1"/>
    <col min="9" max="9" width="4.421875" style="0" customWidth="1"/>
    <col min="10" max="10" width="37.57421875" style="0" customWidth="1"/>
    <col min="11" max="11" width="10.140625" style="0" customWidth="1"/>
    <col min="12" max="12" width="10.00390625" style="0" customWidth="1"/>
    <col min="13" max="13" width="8.7109375" style="0" customWidth="1"/>
    <col min="14" max="14" width="9.8515625" style="0" customWidth="1"/>
  </cols>
  <sheetData>
    <row r="1" spans="8:15" ht="15">
      <c r="H1" s="51"/>
      <c r="I1" s="51"/>
      <c r="J1" s="51"/>
      <c r="K1" s="51"/>
      <c r="L1" s="51"/>
      <c r="M1" s="51"/>
      <c r="N1" s="51"/>
      <c r="O1" s="52"/>
    </row>
    <row r="2" spans="8:14" s="52" customFormat="1" ht="19.5" customHeight="1">
      <c r="H2" s="53" t="s">
        <v>229</v>
      </c>
      <c r="I2" s="53"/>
      <c r="J2" s="53"/>
      <c r="K2" s="53"/>
      <c r="L2" s="53"/>
      <c r="M2" s="53"/>
      <c r="N2" s="53"/>
    </row>
    <row r="3" spans="8:14" ht="15.75">
      <c r="H3" s="54" t="s">
        <v>93</v>
      </c>
      <c r="I3" s="54"/>
      <c r="J3" s="54"/>
      <c r="K3" s="54"/>
      <c r="L3" s="54"/>
      <c r="M3" s="54"/>
      <c r="N3" s="54"/>
    </row>
    <row r="4" spans="8:14" ht="20.25" customHeight="1">
      <c r="H4" s="55"/>
      <c r="I4" s="55"/>
      <c r="J4" s="55"/>
      <c r="K4" s="55" t="s">
        <v>2</v>
      </c>
      <c r="L4" s="55"/>
      <c r="M4" s="56" t="s">
        <v>230</v>
      </c>
      <c r="N4" s="56"/>
    </row>
    <row r="5" spans="1:14" s="58" customFormat="1" ht="14.25" customHeight="1">
      <c r="A5" s="57" t="s">
        <v>95</v>
      </c>
      <c r="H5" s="59" t="s">
        <v>96</v>
      </c>
      <c r="I5" s="59"/>
      <c r="J5" s="59"/>
      <c r="K5" s="60" t="s">
        <v>97</v>
      </c>
      <c r="L5" s="60"/>
      <c r="M5" s="60"/>
      <c r="N5" s="60"/>
    </row>
    <row r="6" spans="1:14" s="58" customFormat="1" ht="38.25">
      <c r="A6" s="57"/>
      <c r="H6" s="59"/>
      <c r="I6" s="59"/>
      <c r="J6" s="59"/>
      <c r="K6" s="61" t="s">
        <v>98</v>
      </c>
      <c r="L6" s="61" t="s">
        <v>99</v>
      </c>
      <c r="M6" s="62" t="s">
        <v>100</v>
      </c>
      <c r="N6" s="62" t="s">
        <v>101</v>
      </c>
    </row>
    <row r="7" spans="1:14" s="58" customFormat="1" ht="14.25">
      <c r="A7" s="57"/>
      <c r="H7" s="60" t="s">
        <v>9</v>
      </c>
      <c r="I7" s="60"/>
      <c r="J7" s="60"/>
      <c r="K7" s="61" t="s">
        <v>10</v>
      </c>
      <c r="L7" s="61" t="s">
        <v>11</v>
      </c>
      <c r="M7" s="62" t="s">
        <v>12</v>
      </c>
      <c r="N7" s="62" t="s">
        <v>102</v>
      </c>
    </row>
    <row r="8" spans="1:14" s="64" customFormat="1" ht="12">
      <c r="A8" s="63">
        <v>1</v>
      </c>
      <c r="H8" s="65" t="s">
        <v>103</v>
      </c>
      <c r="I8" s="65"/>
      <c r="J8" s="65"/>
      <c r="K8" s="66">
        <f>SUM(K9+K10+K11+K32+K33)</f>
        <v>0</v>
      </c>
      <c r="L8" s="66">
        <f>SUM(L9+L10+L11+L32+L33)</f>
        <v>0</v>
      </c>
      <c r="M8" s="66">
        <f>SUM(M9:M11)</f>
        <v>64522</v>
      </c>
      <c r="N8" s="66">
        <f>SUM(N9+N10+N11+N32+N33)</f>
        <v>64522</v>
      </c>
    </row>
    <row r="9" spans="1:14" s="67" customFormat="1" ht="13.5">
      <c r="A9" s="63">
        <v>2</v>
      </c>
      <c r="H9" s="68" t="s">
        <v>104</v>
      </c>
      <c r="I9" s="69"/>
      <c r="J9" s="70" t="s">
        <v>105</v>
      </c>
      <c r="K9" s="71">
        <v>0</v>
      </c>
      <c r="L9" s="72">
        <v>0</v>
      </c>
      <c r="M9" s="72">
        <v>42908</v>
      </c>
      <c r="N9" s="72">
        <f aca="true" t="shared" si="0" ref="N9:N10">SUM(K9:M9)</f>
        <v>42908</v>
      </c>
    </row>
    <row r="10" spans="1:14" s="67" customFormat="1" ht="12">
      <c r="A10" s="63">
        <v>3</v>
      </c>
      <c r="H10" s="68" t="s">
        <v>106</v>
      </c>
      <c r="I10" s="69"/>
      <c r="J10" s="70" t="s">
        <v>107</v>
      </c>
      <c r="K10" s="72">
        <v>0</v>
      </c>
      <c r="L10" s="72">
        <v>0</v>
      </c>
      <c r="M10" s="72">
        <v>11824</v>
      </c>
      <c r="N10" s="72">
        <f t="shared" si="0"/>
        <v>11824</v>
      </c>
    </row>
    <row r="11" spans="1:14" s="67" customFormat="1" ht="12">
      <c r="A11" s="63">
        <v>4</v>
      </c>
      <c r="H11" s="68" t="s">
        <v>108</v>
      </c>
      <c r="I11" s="69"/>
      <c r="J11" s="70" t="s">
        <v>109</v>
      </c>
      <c r="K11" s="72">
        <f>SUM(K12+K15+K18+K26+K28)</f>
        <v>0</v>
      </c>
      <c r="L11" s="72">
        <f>SUM(L12+L15+L18+L26+L28)</f>
        <v>0</v>
      </c>
      <c r="M11" s="72">
        <f>SUM(M12+M15+M18+M26+M28)</f>
        <v>9790</v>
      </c>
      <c r="N11" s="72">
        <f>SUM(N12+N15+N18+N26+N28)</f>
        <v>9790</v>
      </c>
    </row>
    <row r="12" spans="1:14" s="67" customFormat="1" ht="12">
      <c r="A12" s="63">
        <v>5</v>
      </c>
      <c r="H12" s="69"/>
      <c r="I12" s="73" t="s">
        <v>110</v>
      </c>
      <c r="J12" s="74" t="s">
        <v>111</v>
      </c>
      <c r="K12" s="75">
        <f>SUM(K13+K14)</f>
        <v>0</v>
      </c>
      <c r="L12" s="75">
        <f>SUM(L13+L14)</f>
        <v>0</v>
      </c>
      <c r="M12" s="75">
        <f>SUM(M13+M14)</f>
        <v>1455</v>
      </c>
      <c r="N12" s="75">
        <f>SUM(N13+N14)</f>
        <v>1455</v>
      </c>
    </row>
    <row r="13" spans="1:14" s="67" customFormat="1" ht="12">
      <c r="A13" s="63">
        <v>6</v>
      </c>
      <c r="H13" s="69"/>
      <c r="I13" s="76"/>
      <c r="J13" s="69" t="s">
        <v>112</v>
      </c>
      <c r="K13" s="77">
        <v>0</v>
      </c>
      <c r="L13" s="77">
        <v>0</v>
      </c>
      <c r="M13" s="77">
        <v>126</v>
      </c>
      <c r="N13" s="77">
        <f aca="true" t="shared" si="1" ref="N13:N14">SUM(K13:M13)</f>
        <v>126</v>
      </c>
    </row>
    <row r="14" spans="1:14" s="67" customFormat="1" ht="12">
      <c r="A14" s="63">
        <v>7</v>
      </c>
      <c r="H14" s="69"/>
      <c r="I14" s="76"/>
      <c r="J14" s="69" t="s">
        <v>113</v>
      </c>
      <c r="K14" s="77">
        <v>0</v>
      </c>
      <c r="L14" s="77">
        <v>0</v>
      </c>
      <c r="M14" s="77">
        <v>1329</v>
      </c>
      <c r="N14" s="77">
        <f t="shared" si="1"/>
        <v>1329</v>
      </c>
    </row>
    <row r="15" spans="1:14" s="67" customFormat="1" ht="12">
      <c r="A15" s="63">
        <v>8</v>
      </c>
      <c r="H15" s="69"/>
      <c r="I15" s="78" t="s">
        <v>114</v>
      </c>
      <c r="J15" s="74" t="s">
        <v>115</v>
      </c>
      <c r="K15" s="75">
        <f>SUM(K16+K17)</f>
        <v>0</v>
      </c>
      <c r="L15" s="75">
        <f>SUM(L16+L17)</f>
        <v>0</v>
      </c>
      <c r="M15" s="75">
        <f>SUM(M16+M17)</f>
        <v>1668</v>
      </c>
      <c r="N15" s="75">
        <f>SUM(N16+N17)</f>
        <v>1668</v>
      </c>
    </row>
    <row r="16" spans="1:14" s="67" customFormat="1" ht="12">
      <c r="A16" s="63">
        <v>9</v>
      </c>
      <c r="H16" s="69"/>
      <c r="I16" s="79"/>
      <c r="J16" s="69" t="s">
        <v>116</v>
      </c>
      <c r="K16" s="77">
        <v>0</v>
      </c>
      <c r="L16" s="77">
        <v>0</v>
      </c>
      <c r="M16" s="77">
        <v>1068</v>
      </c>
      <c r="N16" s="77">
        <f aca="true" t="shared" si="2" ref="N16:N17">SUM(K16:M16)</f>
        <v>1068</v>
      </c>
    </row>
    <row r="17" spans="1:14" s="67" customFormat="1" ht="12">
      <c r="A17" s="63">
        <v>10</v>
      </c>
      <c r="H17" s="69"/>
      <c r="I17" s="79"/>
      <c r="J17" s="69" t="s">
        <v>117</v>
      </c>
      <c r="K17" s="77">
        <v>0</v>
      </c>
      <c r="L17" s="77">
        <v>0</v>
      </c>
      <c r="M17" s="77">
        <v>600</v>
      </c>
      <c r="N17" s="77">
        <f t="shared" si="2"/>
        <v>600</v>
      </c>
    </row>
    <row r="18" spans="1:14" s="67" customFormat="1" ht="12">
      <c r="A18" s="63">
        <v>11</v>
      </c>
      <c r="H18" s="69"/>
      <c r="I18" s="78" t="s">
        <v>118</v>
      </c>
      <c r="J18" s="74" t="s">
        <v>119</v>
      </c>
      <c r="K18" s="75">
        <f>SUM(K19:K25)</f>
        <v>0</v>
      </c>
      <c r="L18" s="75">
        <f>SUM(L19:L25)</f>
        <v>0</v>
      </c>
      <c r="M18" s="75">
        <f>SUM(M19:M25)</f>
        <v>4133</v>
      </c>
      <c r="N18" s="75">
        <f>SUM(N19:N25)</f>
        <v>4133</v>
      </c>
    </row>
    <row r="19" spans="1:14" s="67" customFormat="1" ht="12">
      <c r="A19" s="63">
        <v>12</v>
      </c>
      <c r="H19" s="69"/>
      <c r="I19" s="79"/>
      <c r="J19" s="69" t="s">
        <v>120</v>
      </c>
      <c r="K19" s="77">
        <v>0</v>
      </c>
      <c r="L19" s="77">
        <v>0</v>
      </c>
      <c r="M19" s="77">
        <v>1300</v>
      </c>
      <c r="N19" s="77">
        <f aca="true" t="shared" si="3" ref="N19:N27">SUM(K19:M19)</f>
        <v>1300</v>
      </c>
    </row>
    <row r="20" spans="1:14" s="67" customFormat="1" ht="12">
      <c r="A20" s="63">
        <v>13</v>
      </c>
      <c r="H20" s="69"/>
      <c r="I20" s="79"/>
      <c r="J20" s="69" t="s">
        <v>121</v>
      </c>
      <c r="K20" s="77">
        <v>0</v>
      </c>
      <c r="L20" s="77">
        <v>0</v>
      </c>
      <c r="M20" s="77">
        <v>140</v>
      </c>
      <c r="N20" s="77">
        <f t="shared" si="3"/>
        <v>140</v>
      </c>
    </row>
    <row r="21" spans="1:14" s="67" customFormat="1" ht="12">
      <c r="A21" s="63">
        <v>14</v>
      </c>
      <c r="H21" s="69"/>
      <c r="I21" s="79"/>
      <c r="J21" s="69" t="s">
        <v>122</v>
      </c>
      <c r="K21" s="77">
        <v>0</v>
      </c>
      <c r="L21" s="77">
        <v>0</v>
      </c>
      <c r="M21" s="77">
        <v>503</v>
      </c>
      <c r="N21" s="77">
        <f t="shared" si="3"/>
        <v>503</v>
      </c>
    </row>
    <row r="22" spans="1:14" s="67" customFormat="1" ht="12">
      <c r="A22" s="63">
        <v>15</v>
      </c>
      <c r="H22" s="69"/>
      <c r="I22" s="79"/>
      <c r="J22" s="69" t="s">
        <v>123</v>
      </c>
      <c r="K22" s="77">
        <v>0</v>
      </c>
      <c r="L22" s="77">
        <v>0</v>
      </c>
      <c r="M22" s="77">
        <v>200</v>
      </c>
      <c r="N22" s="77">
        <f t="shared" si="3"/>
        <v>200</v>
      </c>
    </row>
    <row r="23" spans="1:14" s="67" customFormat="1" ht="12">
      <c r="A23" s="63">
        <v>16</v>
      </c>
      <c r="H23" s="69"/>
      <c r="I23" s="79"/>
      <c r="J23" s="69" t="s">
        <v>124</v>
      </c>
      <c r="K23" s="77">
        <v>0</v>
      </c>
      <c r="L23" s="77">
        <v>0</v>
      </c>
      <c r="M23" s="77">
        <v>0</v>
      </c>
      <c r="N23" s="77">
        <f t="shared" si="3"/>
        <v>0</v>
      </c>
    </row>
    <row r="24" spans="1:14" s="67" customFormat="1" ht="12">
      <c r="A24" s="63">
        <v>17</v>
      </c>
      <c r="H24" s="69"/>
      <c r="I24" s="79"/>
      <c r="J24" s="69" t="s">
        <v>125</v>
      </c>
      <c r="K24" s="77">
        <v>0</v>
      </c>
      <c r="L24" s="77">
        <v>0</v>
      </c>
      <c r="M24" s="77">
        <v>1035</v>
      </c>
      <c r="N24" s="77">
        <f t="shared" si="3"/>
        <v>1035</v>
      </c>
    </row>
    <row r="25" spans="1:14" s="67" customFormat="1" ht="12">
      <c r="A25" s="63">
        <v>18</v>
      </c>
      <c r="H25" s="69"/>
      <c r="I25" s="79"/>
      <c r="J25" s="69" t="s">
        <v>126</v>
      </c>
      <c r="K25" s="77">
        <v>0</v>
      </c>
      <c r="L25" s="77">
        <v>0</v>
      </c>
      <c r="M25" s="77">
        <v>955</v>
      </c>
      <c r="N25" s="77">
        <f t="shared" si="3"/>
        <v>955</v>
      </c>
    </row>
    <row r="26" spans="1:14" s="67" customFormat="1" ht="12">
      <c r="A26" s="63">
        <v>19</v>
      </c>
      <c r="H26" s="69"/>
      <c r="I26" s="78" t="s">
        <v>127</v>
      </c>
      <c r="J26" s="74" t="s">
        <v>128</v>
      </c>
      <c r="K26" s="75">
        <v>0</v>
      </c>
      <c r="L26" s="75">
        <v>0</v>
      </c>
      <c r="M26" s="75">
        <v>646</v>
      </c>
      <c r="N26" s="75">
        <f t="shared" si="3"/>
        <v>646</v>
      </c>
    </row>
    <row r="27" spans="1:14" s="67" customFormat="1" ht="13.5">
      <c r="A27" s="63">
        <v>20</v>
      </c>
      <c r="H27" s="69"/>
      <c r="I27" s="79"/>
      <c r="J27" s="69" t="s">
        <v>129</v>
      </c>
      <c r="K27" s="77">
        <v>0</v>
      </c>
      <c r="L27" s="77">
        <v>0</v>
      </c>
      <c r="M27" s="77">
        <v>646</v>
      </c>
      <c r="N27" s="77">
        <f t="shared" si="3"/>
        <v>646</v>
      </c>
    </row>
    <row r="28" spans="1:14" s="67" customFormat="1" ht="12">
      <c r="A28" s="63">
        <v>21</v>
      </c>
      <c r="H28" s="69"/>
      <c r="I28" s="78" t="s">
        <v>130</v>
      </c>
      <c r="J28" s="74" t="s">
        <v>131</v>
      </c>
      <c r="K28" s="75">
        <f>SUM(K29:K31)</f>
        <v>0</v>
      </c>
      <c r="L28" s="75">
        <f>SUM(L29:L31)</f>
        <v>0</v>
      </c>
      <c r="M28" s="75">
        <f>SUM(M29:M31)</f>
        <v>1888</v>
      </c>
      <c r="N28" s="75">
        <f>SUM(N29:N31)</f>
        <v>1888</v>
      </c>
    </row>
    <row r="29" spans="1:14" s="67" customFormat="1" ht="12">
      <c r="A29" s="63">
        <v>22</v>
      </c>
      <c r="H29" s="69"/>
      <c r="I29" s="79"/>
      <c r="J29" s="69" t="s">
        <v>132</v>
      </c>
      <c r="K29" s="77">
        <v>0</v>
      </c>
      <c r="L29" s="77">
        <v>0</v>
      </c>
      <c r="M29" s="77">
        <v>1720</v>
      </c>
      <c r="N29" s="77">
        <f aca="true" t="shared" si="4" ref="N29:N31">SUM(K29:M29)</f>
        <v>1720</v>
      </c>
    </row>
    <row r="30" spans="1:14" s="67" customFormat="1" ht="12">
      <c r="A30" s="63">
        <v>23</v>
      </c>
      <c r="H30" s="69"/>
      <c r="I30" s="79"/>
      <c r="J30" s="69" t="s">
        <v>133</v>
      </c>
      <c r="K30" s="77">
        <v>0</v>
      </c>
      <c r="L30" s="77">
        <v>0</v>
      </c>
      <c r="M30" s="77">
        <v>0</v>
      </c>
      <c r="N30" s="77">
        <f t="shared" si="4"/>
        <v>0</v>
      </c>
    </row>
    <row r="31" spans="1:14" s="67" customFormat="1" ht="12">
      <c r="A31" s="63">
        <v>24</v>
      </c>
      <c r="H31" s="69"/>
      <c r="I31" s="79"/>
      <c r="J31" s="69" t="s">
        <v>134</v>
      </c>
      <c r="K31" s="77">
        <v>0</v>
      </c>
      <c r="L31" s="77">
        <v>0</v>
      </c>
      <c r="M31" s="77">
        <v>168</v>
      </c>
      <c r="N31" s="77">
        <f t="shared" si="4"/>
        <v>168</v>
      </c>
    </row>
    <row r="32" spans="1:14" s="67" customFormat="1" ht="12">
      <c r="A32" s="63">
        <v>25</v>
      </c>
      <c r="H32" s="68" t="s">
        <v>135</v>
      </c>
      <c r="I32" s="70"/>
      <c r="J32" s="70" t="s">
        <v>136</v>
      </c>
      <c r="K32" s="72">
        <v>0</v>
      </c>
      <c r="L32" s="72">
        <v>0</v>
      </c>
      <c r="M32" s="72">
        <v>0</v>
      </c>
      <c r="N32" s="72">
        <v>0</v>
      </c>
    </row>
    <row r="33" spans="1:14" s="67" customFormat="1" ht="12">
      <c r="A33" s="63">
        <v>26</v>
      </c>
      <c r="H33" s="68" t="s">
        <v>147</v>
      </c>
      <c r="I33" s="68"/>
      <c r="J33" s="70" t="s">
        <v>148</v>
      </c>
      <c r="K33" s="72">
        <v>0</v>
      </c>
      <c r="L33" s="72">
        <v>0</v>
      </c>
      <c r="M33" s="72">
        <v>0</v>
      </c>
      <c r="N33" s="72">
        <v>0</v>
      </c>
    </row>
    <row r="34" spans="1:14" s="64" customFormat="1" ht="12">
      <c r="A34" s="63">
        <v>27</v>
      </c>
      <c r="H34" s="81" t="s">
        <v>159</v>
      </c>
      <c r="I34" s="82"/>
      <c r="J34" s="83"/>
      <c r="K34" s="66">
        <f>SUM(K35:K37)</f>
        <v>0</v>
      </c>
      <c r="L34" s="66">
        <f>SUM(L35:L37)</f>
        <v>0</v>
      </c>
      <c r="M34" s="66">
        <f>SUM(M35:M37)</f>
        <v>0</v>
      </c>
      <c r="N34" s="66">
        <f>SUM(N35:N37)</f>
        <v>0</v>
      </c>
    </row>
    <row r="35" spans="1:14" s="85" customFormat="1" ht="12">
      <c r="A35" s="84">
        <v>28</v>
      </c>
      <c r="H35" s="68" t="s">
        <v>104</v>
      </c>
      <c r="I35" s="70"/>
      <c r="J35" s="70" t="s">
        <v>160</v>
      </c>
      <c r="K35" s="72">
        <v>0</v>
      </c>
      <c r="L35" s="72">
        <v>0</v>
      </c>
      <c r="M35" s="72">
        <v>0</v>
      </c>
      <c r="N35" s="72">
        <f aca="true" t="shared" si="5" ref="N35:N37">SUM(K35:M35)</f>
        <v>0</v>
      </c>
    </row>
    <row r="36" spans="1:14" s="85" customFormat="1" ht="12">
      <c r="A36" s="84">
        <v>29</v>
      </c>
      <c r="H36" s="68" t="s">
        <v>106</v>
      </c>
      <c r="I36" s="70"/>
      <c r="J36" s="70" t="s">
        <v>161</v>
      </c>
      <c r="K36" s="72">
        <v>0</v>
      </c>
      <c r="L36" s="72">
        <v>0</v>
      </c>
      <c r="M36" s="72">
        <v>0</v>
      </c>
      <c r="N36" s="72">
        <f t="shared" si="5"/>
        <v>0</v>
      </c>
    </row>
    <row r="37" spans="1:14" s="85" customFormat="1" ht="12">
      <c r="A37" s="84">
        <v>30</v>
      </c>
      <c r="H37" s="68" t="s">
        <v>108</v>
      </c>
      <c r="I37" s="70"/>
      <c r="J37" s="70" t="s">
        <v>162</v>
      </c>
      <c r="K37" s="72">
        <v>0</v>
      </c>
      <c r="L37" s="72">
        <v>0</v>
      </c>
      <c r="M37" s="72">
        <v>0</v>
      </c>
      <c r="N37" s="72">
        <f t="shared" si="5"/>
        <v>0</v>
      </c>
    </row>
    <row r="38" spans="1:14" s="86" customFormat="1" ht="15.75">
      <c r="A38" s="63">
        <v>31</v>
      </c>
      <c r="H38" s="87" t="s">
        <v>166</v>
      </c>
      <c r="I38" s="87"/>
      <c r="J38" s="87"/>
      <c r="K38" s="88">
        <f>SUM(K8,K34,)</f>
        <v>0</v>
      </c>
      <c r="L38" s="88">
        <f>SUM(L8,L34,)</f>
        <v>0</v>
      </c>
      <c r="M38" s="88">
        <f>SUM(M8,M34,)</f>
        <v>64522</v>
      </c>
      <c r="N38" s="88">
        <f>SUM(N8,N34,)</f>
        <v>64522</v>
      </c>
    </row>
    <row r="39" spans="1:14" s="86" customFormat="1" ht="15">
      <c r="A39" s="63">
        <v>32</v>
      </c>
      <c r="H39" s="81" t="s">
        <v>167</v>
      </c>
      <c r="I39" s="82"/>
      <c r="J39" s="83"/>
      <c r="K39" s="88"/>
      <c r="L39" s="88"/>
      <c r="M39" s="88"/>
      <c r="N39" s="88"/>
    </row>
    <row r="40" spans="1:14" s="89" customFormat="1" ht="14.25">
      <c r="A40" s="84">
        <v>33</v>
      </c>
      <c r="H40" s="90" t="s">
        <v>104</v>
      </c>
      <c r="I40" s="91"/>
      <c r="J40" s="92" t="s">
        <v>168</v>
      </c>
      <c r="K40" s="93">
        <v>0</v>
      </c>
      <c r="L40" s="93">
        <v>0</v>
      </c>
      <c r="M40" s="93">
        <v>0</v>
      </c>
      <c r="N40" s="93">
        <f>SUM(K40:M40)</f>
        <v>0</v>
      </c>
    </row>
    <row r="41" spans="1:14" s="86" customFormat="1" ht="15">
      <c r="A41" s="63">
        <v>34</v>
      </c>
      <c r="H41" s="87" t="s">
        <v>169</v>
      </c>
      <c r="I41" s="87"/>
      <c r="J41" s="87"/>
      <c r="K41" s="88">
        <v>0</v>
      </c>
      <c r="L41" s="88">
        <v>0</v>
      </c>
      <c r="M41" s="88">
        <v>0</v>
      </c>
      <c r="N41" s="88">
        <v>0</v>
      </c>
    </row>
    <row r="42" spans="1:14" s="86" customFormat="1" ht="16.5">
      <c r="A42" s="63">
        <v>35</v>
      </c>
      <c r="H42" s="94" t="s">
        <v>170</v>
      </c>
      <c r="I42" s="94"/>
      <c r="J42" s="94"/>
      <c r="K42" s="88">
        <f>SUM(K38+K41)</f>
        <v>0</v>
      </c>
      <c r="L42" s="88">
        <f>SUM(L38+L41)</f>
        <v>0</v>
      </c>
      <c r="M42" s="88">
        <f>SUM(M38+M41)</f>
        <v>64522</v>
      </c>
      <c r="N42" s="88">
        <f>SUM(N38+N41)</f>
        <v>64522</v>
      </c>
    </row>
    <row r="43" spans="1:14" s="86" customFormat="1" ht="15">
      <c r="A43" s="57" t="s">
        <v>95</v>
      </c>
      <c r="B43" s="58"/>
      <c r="C43" s="58"/>
      <c r="D43" s="58"/>
      <c r="E43" s="58"/>
      <c r="F43" s="58"/>
      <c r="G43" s="58"/>
      <c r="H43" s="59" t="s">
        <v>171</v>
      </c>
      <c r="I43" s="59"/>
      <c r="J43" s="59"/>
      <c r="K43" s="60" t="s">
        <v>97</v>
      </c>
      <c r="L43" s="60"/>
      <c r="M43" s="60"/>
      <c r="N43" s="60"/>
    </row>
    <row r="44" spans="1:14" s="95" customFormat="1" ht="38.25">
      <c r="A44" s="57"/>
      <c r="B44" s="58"/>
      <c r="C44" s="58"/>
      <c r="D44" s="58"/>
      <c r="E44" s="58"/>
      <c r="F44" s="58"/>
      <c r="G44" s="58"/>
      <c r="H44" s="59"/>
      <c r="I44" s="59"/>
      <c r="J44" s="59"/>
      <c r="K44" s="61" t="s">
        <v>98</v>
      </c>
      <c r="L44" s="61" t="s">
        <v>99</v>
      </c>
      <c r="M44" s="62" t="s">
        <v>100</v>
      </c>
      <c r="N44" s="61" t="s">
        <v>101</v>
      </c>
    </row>
    <row r="45" spans="1:14" s="95" customFormat="1" ht="16.5">
      <c r="A45" s="57"/>
      <c r="B45" s="58"/>
      <c r="C45" s="58"/>
      <c r="D45" s="58"/>
      <c r="E45" s="58"/>
      <c r="F45" s="58"/>
      <c r="G45" s="58"/>
      <c r="H45" s="60" t="s">
        <v>9</v>
      </c>
      <c r="I45" s="60"/>
      <c r="J45" s="60"/>
      <c r="K45" s="61" t="s">
        <v>10</v>
      </c>
      <c r="L45" s="61" t="s">
        <v>11</v>
      </c>
      <c r="M45" s="62" t="s">
        <v>12</v>
      </c>
      <c r="N45" s="61" t="s">
        <v>102</v>
      </c>
    </row>
    <row r="46" spans="1:14" s="97" customFormat="1" ht="12">
      <c r="A46" s="96">
        <v>1</v>
      </c>
      <c r="H46" s="98" t="s">
        <v>172</v>
      </c>
      <c r="I46" s="98"/>
      <c r="J46" s="98"/>
      <c r="K46" s="99">
        <f>SUM(K47+K50+K57)</f>
        <v>0</v>
      </c>
      <c r="L46" s="99">
        <f>SUM(L47+L50+L57)</f>
        <v>0</v>
      </c>
      <c r="M46" s="99">
        <f>SUM(M47+M50+M57)</f>
        <v>160</v>
      </c>
      <c r="N46" s="99">
        <f>SUM(N47+N50+N57)</f>
        <v>160</v>
      </c>
    </row>
    <row r="47" spans="1:14" s="85" customFormat="1" ht="12">
      <c r="A47" s="84">
        <v>2</v>
      </c>
      <c r="H47" s="68" t="s">
        <v>104</v>
      </c>
      <c r="I47" s="70"/>
      <c r="J47" s="70" t="s">
        <v>173</v>
      </c>
      <c r="K47" s="72">
        <f>SUM(K48+K49)</f>
        <v>0</v>
      </c>
      <c r="L47" s="72">
        <f>SUM(L48+L49)</f>
        <v>0</v>
      </c>
      <c r="M47" s="72">
        <v>0</v>
      </c>
      <c r="N47" s="72">
        <f aca="true" t="shared" si="6" ref="N47:N49">SUM(K47:M47)</f>
        <v>0</v>
      </c>
    </row>
    <row r="48" spans="1:14" s="100" customFormat="1" ht="12">
      <c r="A48" s="63">
        <v>3</v>
      </c>
      <c r="H48" s="74"/>
      <c r="I48" s="78" t="s">
        <v>174</v>
      </c>
      <c r="J48" s="74" t="s">
        <v>175</v>
      </c>
      <c r="K48" s="75">
        <v>0</v>
      </c>
      <c r="L48" s="75">
        <v>0</v>
      </c>
      <c r="M48" s="75">
        <v>0</v>
      </c>
      <c r="N48" s="75">
        <f t="shared" si="6"/>
        <v>0</v>
      </c>
    </row>
    <row r="49" spans="1:14" s="100" customFormat="1" ht="12">
      <c r="A49" s="63">
        <v>4</v>
      </c>
      <c r="H49" s="74"/>
      <c r="I49" s="78" t="s">
        <v>180</v>
      </c>
      <c r="J49" s="74" t="s">
        <v>181</v>
      </c>
      <c r="K49" s="75">
        <v>0</v>
      </c>
      <c r="L49" s="75">
        <v>0</v>
      </c>
      <c r="M49" s="75">
        <v>0</v>
      </c>
      <c r="N49" s="75">
        <f t="shared" si="6"/>
        <v>0</v>
      </c>
    </row>
    <row r="50" spans="1:14" s="85" customFormat="1" ht="12">
      <c r="A50" s="63">
        <v>5</v>
      </c>
      <c r="H50" s="68" t="s">
        <v>106</v>
      </c>
      <c r="I50" s="68"/>
      <c r="J50" s="70" t="s">
        <v>188</v>
      </c>
      <c r="K50" s="72">
        <f>SUM(K51+K52+K53+K54+K55)</f>
        <v>0</v>
      </c>
      <c r="L50" s="72">
        <f>SUM(L51+L52+L53+L54+L55)</f>
        <v>0</v>
      </c>
      <c r="M50" s="72">
        <f>SUM(M51+M52+M53+M54+M55)</f>
        <v>50</v>
      </c>
      <c r="N50" s="72">
        <f>SUM(N51+N52+N53+N54+N55)</f>
        <v>50</v>
      </c>
    </row>
    <row r="51" spans="1:14" s="100" customFormat="1" ht="12">
      <c r="A51" s="63">
        <v>6</v>
      </c>
      <c r="H51" s="74"/>
      <c r="I51" s="78" t="s">
        <v>189</v>
      </c>
      <c r="J51" s="74" t="s">
        <v>190</v>
      </c>
      <c r="K51" s="75">
        <v>0</v>
      </c>
      <c r="L51" s="75">
        <v>0</v>
      </c>
      <c r="M51" s="75">
        <v>0</v>
      </c>
      <c r="N51" s="75">
        <f>SUM(K51:L51)</f>
        <v>0</v>
      </c>
    </row>
    <row r="52" spans="1:14" s="67" customFormat="1" ht="12">
      <c r="A52" s="63">
        <v>7</v>
      </c>
      <c r="H52" s="69"/>
      <c r="I52" s="78" t="s">
        <v>192</v>
      </c>
      <c r="J52" s="74" t="s">
        <v>193</v>
      </c>
      <c r="K52" s="75">
        <v>0</v>
      </c>
      <c r="L52" s="75">
        <f>SUM(L53:L53)</f>
        <v>0</v>
      </c>
      <c r="M52" s="75">
        <f>SUM(M53:M53)</f>
        <v>0</v>
      </c>
      <c r="N52" s="75">
        <f>SUM(K52:M52)</f>
        <v>0</v>
      </c>
    </row>
    <row r="53" spans="1:14" s="67" customFormat="1" ht="12">
      <c r="A53" s="63">
        <v>8</v>
      </c>
      <c r="H53" s="69"/>
      <c r="I53" s="78" t="s">
        <v>196</v>
      </c>
      <c r="J53" s="74" t="s">
        <v>197</v>
      </c>
      <c r="K53" s="75">
        <v>0</v>
      </c>
      <c r="L53" s="75">
        <v>0</v>
      </c>
      <c r="M53" s="75">
        <v>0</v>
      </c>
      <c r="N53" s="75">
        <f>SUM(K53:L53)</f>
        <v>0</v>
      </c>
    </row>
    <row r="54" spans="1:14" s="67" customFormat="1" ht="12">
      <c r="A54" s="63">
        <v>9</v>
      </c>
      <c r="H54" s="69"/>
      <c r="I54" s="78" t="s">
        <v>199</v>
      </c>
      <c r="J54" s="74" t="s">
        <v>200</v>
      </c>
      <c r="K54" s="75">
        <v>0</v>
      </c>
      <c r="L54" s="75">
        <v>0</v>
      </c>
      <c r="M54" s="75">
        <v>0</v>
      </c>
      <c r="N54" s="75">
        <v>0</v>
      </c>
    </row>
    <row r="55" spans="1:14" s="67" customFormat="1" ht="12">
      <c r="A55" s="63">
        <v>10</v>
      </c>
      <c r="H55" s="69"/>
      <c r="I55" s="78" t="s">
        <v>203</v>
      </c>
      <c r="J55" s="74" t="s">
        <v>204</v>
      </c>
      <c r="K55" s="75">
        <v>0</v>
      </c>
      <c r="L55" s="75">
        <v>0</v>
      </c>
      <c r="M55" s="75">
        <v>50</v>
      </c>
      <c r="N55" s="75">
        <f aca="true" t="shared" si="7" ref="N55:N56">SUM(K55:M55)</f>
        <v>50</v>
      </c>
    </row>
    <row r="56" spans="1:14" s="67" customFormat="1" ht="12">
      <c r="A56" s="63">
        <v>11</v>
      </c>
      <c r="H56" s="69"/>
      <c r="I56" s="78"/>
      <c r="J56" s="69" t="s">
        <v>231</v>
      </c>
      <c r="K56" s="77">
        <v>0</v>
      </c>
      <c r="L56" s="77">
        <v>0</v>
      </c>
      <c r="M56" s="77">
        <v>50</v>
      </c>
      <c r="N56" s="77">
        <f t="shared" si="7"/>
        <v>50</v>
      </c>
    </row>
    <row r="57" spans="1:14" s="85" customFormat="1" ht="12">
      <c r="A57" s="63">
        <v>12</v>
      </c>
      <c r="H57" s="68" t="s">
        <v>108</v>
      </c>
      <c r="I57" s="68"/>
      <c r="J57" s="70" t="s">
        <v>206</v>
      </c>
      <c r="K57" s="72">
        <f>SUM(K58:K62)</f>
        <v>0</v>
      </c>
      <c r="L57" s="72">
        <f>SUM(L58:L62)</f>
        <v>0</v>
      </c>
      <c r="M57" s="72">
        <f>SUM(M58:M62)</f>
        <v>110</v>
      </c>
      <c r="N57" s="72">
        <f>SUM(N58:N62)</f>
        <v>110</v>
      </c>
    </row>
    <row r="58" spans="1:14" s="67" customFormat="1" ht="12">
      <c r="A58" s="63">
        <v>13</v>
      </c>
      <c r="H58" s="69"/>
      <c r="I58" s="78" t="s">
        <v>110</v>
      </c>
      <c r="J58" s="74" t="s">
        <v>207</v>
      </c>
      <c r="K58" s="75">
        <v>0</v>
      </c>
      <c r="L58" s="75">
        <v>0</v>
      </c>
      <c r="M58" s="75">
        <v>0</v>
      </c>
      <c r="N58" s="75">
        <f>SUM(K58:M58)</f>
        <v>0</v>
      </c>
    </row>
    <row r="59" spans="1:14" s="67" customFormat="1" ht="12">
      <c r="A59" s="63">
        <v>14</v>
      </c>
      <c r="H59" s="69"/>
      <c r="I59" s="78" t="s">
        <v>114</v>
      </c>
      <c r="J59" s="74" t="s">
        <v>208</v>
      </c>
      <c r="K59" s="75">
        <v>0</v>
      </c>
      <c r="L59" s="75">
        <v>0</v>
      </c>
      <c r="M59" s="75">
        <v>0</v>
      </c>
      <c r="N59" s="75">
        <f aca="true" t="shared" si="8" ref="N59:N61">SUM(K59:L59)</f>
        <v>0</v>
      </c>
    </row>
    <row r="60" spans="1:14" s="67" customFormat="1" ht="12">
      <c r="A60" s="63">
        <v>15</v>
      </c>
      <c r="H60" s="69"/>
      <c r="I60" s="78" t="s">
        <v>118</v>
      </c>
      <c r="J60" s="74" t="s">
        <v>209</v>
      </c>
      <c r="K60" s="75">
        <v>0</v>
      </c>
      <c r="L60" s="75">
        <v>0</v>
      </c>
      <c r="M60" s="75">
        <v>0</v>
      </c>
      <c r="N60" s="75">
        <f t="shared" si="8"/>
        <v>0</v>
      </c>
    </row>
    <row r="61" spans="1:14" s="67" customFormat="1" ht="12">
      <c r="A61" s="63">
        <v>16</v>
      </c>
      <c r="H61" s="69"/>
      <c r="I61" s="78" t="s">
        <v>127</v>
      </c>
      <c r="J61" s="74" t="s">
        <v>210</v>
      </c>
      <c r="K61" s="75">
        <v>0</v>
      </c>
      <c r="L61" s="75">
        <v>0</v>
      </c>
      <c r="M61" s="75">
        <v>0</v>
      </c>
      <c r="N61" s="75">
        <f t="shared" si="8"/>
        <v>0</v>
      </c>
    </row>
    <row r="62" spans="1:14" s="67" customFormat="1" ht="12">
      <c r="A62" s="63">
        <v>17</v>
      </c>
      <c r="H62" s="69"/>
      <c r="I62" s="78" t="s">
        <v>130</v>
      </c>
      <c r="J62" s="74" t="s">
        <v>211</v>
      </c>
      <c r="K62" s="75">
        <f>SUM(K63+K64)</f>
        <v>0</v>
      </c>
      <c r="L62" s="75">
        <f>SUM(L63+L64)</f>
        <v>0</v>
      </c>
      <c r="M62" s="75">
        <f>SUM(M63+M64)</f>
        <v>110</v>
      </c>
      <c r="N62" s="75">
        <f>SUM(N63+N64)</f>
        <v>110</v>
      </c>
    </row>
    <row r="63" spans="1:14" s="67" customFormat="1" ht="13.5">
      <c r="A63" s="63">
        <v>18</v>
      </c>
      <c r="H63" s="69"/>
      <c r="I63" s="78"/>
      <c r="J63" s="69" t="s">
        <v>232</v>
      </c>
      <c r="K63" s="77">
        <v>0</v>
      </c>
      <c r="L63" s="77">
        <v>0</v>
      </c>
      <c r="M63" s="77">
        <v>30</v>
      </c>
      <c r="N63" s="77">
        <f aca="true" t="shared" si="9" ref="N63:N64">SUM(K63:M63)</f>
        <v>30</v>
      </c>
    </row>
    <row r="64" spans="1:14" s="67" customFormat="1" ht="12">
      <c r="A64" s="63">
        <v>19</v>
      </c>
      <c r="H64" s="69"/>
      <c r="I64" s="78"/>
      <c r="J64" s="69" t="s">
        <v>233</v>
      </c>
      <c r="K64" s="77">
        <v>0</v>
      </c>
      <c r="L64" s="77">
        <v>0</v>
      </c>
      <c r="M64" s="77">
        <v>80</v>
      </c>
      <c r="N64" s="77">
        <f t="shared" si="9"/>
        <v>80</v>
      </c>
    </row>
    <row r="65" spans="1:14" s="64" customFormat="1" ht="12">
      <c r="A65" s="63">
        <v>20</v>
      </c>
      <c r="H65" s="98" t="s">
        <v>212</v>
      </c>
      <c r="I65" s="98"/>
      <c r="J65" s="98"/>
      <c r="K65" s="66">
        <f>SUM(K66+K68+K70)</f>
        <v>0</v>
      </c>
      <c r="L65" s="66">
        <f>SUM(L66+L68+L70)</f>
        <v>0</v>
      </c>
      <c r="M65" s="66">
        <f>SUM(M66+M68+M70)</f>
        <v>0</v>
      </c>
      <c r="N65" s="66">
        <f>SUM(N66+N68+N70)</f>
        <v>0</v>
      </c>
    </row>
    <row r="66" spans="1:14" s="67" customFormat="1" ht="12">
      <c r="A66" s="63">
        <v>21</v>
      </c>
      <c r="H66" s="68" t="s">
        <v>104</v>
      </c>
      <c r="I66" s="69"/>
      <c r="J66" s="101" t="s">
        <v>213</v>
      </c>
      <c r="K66" s="72">
        <v>0</v>
      </c>
      <c r="L66" s="72">
        <v>0</v>
      </c>
      <c r="M66" s="72">
        <v>0</v>
      </c>
      <c r="N66" s="72">
        <f>SUM(K66:L66)</f>
        <v>0</v>
      </c>
    </row>
    <row r="67" spans="1:14" s="100" customFormat="1" ht="12">
      <c r="A67" s="63">
        <v>22</v>
      </c>
      <c r="H67" s="74"/>
      <c r="I67" s="78" t="s">
        <v>174</v>
      </c>
      <c r="J67" s="74" t="s">
        <v>214</v>
      </c>
      <c r="K67" s="75">
        <v>0</v>
      </c>
      <c r="L67" s="75">
        <v>0</v>
      </c>
      <c r="M67" s="75">
        <v>0</v>
      </c>
      <c r="N67" s="75">
        <f aca="true" t="shared" si="10" ref="N67:N71">SUM(K67:M67)</f>
        <v>0</v>
      </c>
    </row>
    <row r="68" spans="1:14" s="85" customFormat="1" ht="12">
      <c r="A68" s="63">
        <v>23</v>
      </c>
      <c r="H68" s="68" t="s">
        <v>106</v>
      </c>
      <c r="I68" s="70"/>
      <c r="J68" s="70" t="s">
        <v>216</v>
      </c>
      <c r="K68" s="72">
        <v>0</v>
      </c>
      <c r="L68" s="72">
        <v>0</v>
      </c>
      <c r="M68" s="72">
        <f>SUM(M69:M69)</f>
        <v>0</v>
      </c>
      <c r="N68" s="72">
        <f t="shared" si="10"/>
        <v>0</v>
      </c>
    </row>
    <row r="69" spans="1:14" s="67" customFormat="1" ht="12">
      <c r="A69" s="63">
        <v>24</v>
      </c>
      <c r="H69" s="69"/>
      <c r="I69" s="78" t="s">
        <v>189</v>
      </c>
      <c r="J69" s="74" t="s">
        <v>217</v>
      </c>
      <c r="K69" s="77">
        <v>0</v>
      </c>
      <c r="L69" s="77">
        <v>0</v>
      </c>
      <c r="M69" s="77">
        <v>0</v>
      </c>
      <c r="N69" s="77">
        <f t="shared" si="10"/>
        <v>0</v>
      </c>
    </row>
    <row r="70" spans="1:14" s="67" customFormat="1" ht="12">
      <c r="A70" s="63">
        <v>25</v>
      </c>
      <c r="H70" s="68" t="s">
        <v>108</v>
      </c>
      <c r="I70" s="70"/>
      <c r="J70" s="70" t="s">
        <v>221</v>
      </c>
      <c r="K70" s="72">
        <v>0</v>
      </c>
      <c r="L70" s="72">
        <v>0</v>
      </c>
      <c r="M70" s="72">
        <v>0</v>
      </c>
      <c r="N70" s="72">
        <f t="shared" si="10"/>
        <v>0</v>
      </c>
    </row>
    <row r="71" spans="1:14" s="67" customFormat="1" ht="12">
      <c r="A71" s="63">
        <v>26</v>
      </c>
      <c r="H71" s="69"/>
      <c r="I71" s="78" t="s">
        <v>110</v>
      </c>
      <c r="J71" s="74" t="s">
        <v>222</v>
      </c>
      <c r="K71" s="75">
        <v>0</v>
      </c>
      <c r="L71" s="75">
        <v>0</v>
      </c>
      <c r="M71" s="75">
        <v>0</v>
      </c>
      <c r="N71" s="75">
        <f t="shared" si="10"/>
        <v>0</v>
      </c>
    </row>
    <row r="72" spans="1:14" s="103" customFormat="1" ht="13.5" customHeight="1">
      <c r="A72" s="102">
        <v>27</v>
      </c>
      <c r="H72" s="87" t="s">
        <v>224</v>
      </c>
      <c r="I72" s="87"/>
      <c r="J72" s="87"/>
      <c r="K72" s="104">
        <f>SUM(K46,K65)</f>
        <v>0</v>
      </c>
      <c r="L72" s="104">
        <f>SUM(L46,L65)</f>
        <v>0</v>
      </c>
      <c r="M72" s="104">
        <f>SUM(M46,M65)</f>
        <v>160</v>
      </c>
      <c r="N72" s="104">
        <f>SUM(N46,N65)</f>
        <v>160</v>
      </c>
    </row>
    <row r="73" spans="1:14" s="86" customFormat="1" ht="15">
      <c r="A73" s="63">
        <v>28</v>
      </c>
      <c r="H73" s="81" t="s">
        <v>225</v>
      </c>
      <c r="I73" s="82"/>
      <c r="J73" s="83"/>
      <c r="K73" s="88"/>
      <c r="L73" s="88"/>
      <c r="M73" s="88"/>
      <c r="N73" s="88"/>
    </row>
    <row r="74" spans="1:14" ht="18" customHeight="1">
      <c r="A74" s="63">
        <v>29</v>
      </c>
      <c r="B74" s="89"/>
      <c r="C74" s="89"/>
      <c r="D74" s="89"/>
      <c r="E74" s="89"/>
      <c r="F74" s="89"/>
      <c r="G74" s="89"/>
      <c r="H74" s="90" t="s">
        <v>104</v>
      </c>
      <c r="I74" s="91"/>
      <c r="J74" s="92" t="s">
        <v>226</v>
      </c>
      <c r="K74" s="105">
        <v>0</v>
      </c>
      <c r="L74" s="105">
        <v>0</v>
      </c>
      <c r="M74" s="105">
        <v>64</v>
      </c>
      <c r="N74" s="105">
        <f aca="true" t="shared" si="11" ref="N74:N76">SUM(K74:M74)</f>
        <v>64</v>
      </c>
    </row>
    <row r="75" spans="1:14" ht="18" customHeight="1">
      <c r="A75" s="63">
        <v>30</v>
      </c>
      <c r="B75" s="89"/>
      <c r="C75" s="89"/>
      <c r="D75" s="89"/>
      <c r="E75" s="89"/>
      <c r="F75" s="89"/>
      <c r="G75" s="89"/>
      <c r="H75" s="90" t="s">
        <v>106</v>
      </c>
      <c r="I75" s="91"/>
      <c r="J75" s="92" t="s">
        <v>168</v>
      </c>
      <c r="K75" s="105">
        <v>0</v>
      </c>
      <c r="L75" s="105">
        <v>0</v>
      </c>
      <c r="M75" s="105">
        <v>64298</v>
      </c>
      <c r="N75" s="105">
        <f t="shared" si="11"/>
        <v>64298</v>
      </c>
    </row>
    <row r="76" spans="1:14" s="67" customFormat="1" ht="14.25" customHeight="1">
      <c r="A76" s="63">
        <v>31</v>
      </c>
      <c r="B76" s="86"/>
      <c r="C76" s="86"/>
      <c r="D76" s="86"/>
      <c r="E76" s="86"/>
      <c r="F76" s="86"/>
      <c r="G76" s="86"/>
      <c r="H76" s="87" t="s">
        <v>227</v>
      </c>
      <c r="I76" s="87"/>
      <c r="J76" s="87"/>
      <c r="K76" s="88">
        <f>SUM(K74:K75)</f>
        <v>0</v>
      </c>
      <c r="L76" s="88">
        <f>SUM(L74:L75)</f>
        <v>0</v>
      </c>
      <c r="M76" s="88">
        <f>SUM(M74:M75)</f>
        <v>64362</v>
      </c>
      <c r="N76" s="88">
        <f t="shared" si="11"/>
        <v>64362</v>
      </c>
    </row>
    <row r="77" spans="1:14" s="67" customFormat="1" ht="16.5">
      <c r="A77" s="63">
        <v>32</v>
      </c>
      <c r="B77" s="86"/>
      <c r="C77" s="86"/>
      <c r="D77" s="86"/>
      <c r="E77" s="86"/>
      <c r="F77" s="86"/>
      <c r="G77" s="86"/>
      <c r="H77" s="94" t="s">
        <v>228</v>
      </c>
      <c r="I77" s="94"/>
      <c r="J77" s="94"/>
      <c r="K77" s="88">
        <f>SUM(K72+K76)</f>
        <v>0</v>
      </c>
      <c r="L77" s="88">
        <f>SUM(L72+L76)</f>
        <v>0</v>
      </c>
      <c r="M77" s="88">
        <f>SUM(M72+M76)</f>
        <v>64522</v>
      </c>
      <c r="N77" s="88">
        <f>SUM(N72+N76)</f>
        <v>64522</v>
      </c>
    </row>
  </sheetData>
  <sheetProtection selectLockedCells="1" selectUnlockedCells="1"/>
  <mergeCells count="21">
    <mergeCell ref="H1:N1"/>
    <mergeCell ref="H2:N2"/>
    <mergeCell ref="H3:N3"/>
    <mergeCell ref="M4:N4"/>
    <mergeCell ref="A5:A6"/>
    <mergeCell ref="H5:J6"/>
    <mergeCell ref="K5:N5"/>
    <mergeCell ref="H7:J7"/>
    <mergeCell ref="H8:J8"/>
    <mergeCell ref="H38:J38"/>
    <mergeCell ref="H41:J41"/>
    <mergeCell ref="H42:J42"/>
    <mergeCell ref="A43:A44"/>
    <mergeCell ref="H43:J44"/>
    <mergeCell ref="K43:N43"/>
    <mergeCell ref="H45:J45"/>
    <mergeCell ref="H46:J46"/>
    <mergeCell ref="H65:J65"/>
    <mergeCell ref="H72:J72"/>
    <mergeCell ref="H76:J76"/>
    <mergeCell ref="H77:J77"/>
  </mergeCells>
  <printOptions/>
  <pageMargins left="0.7" right="0.7" top="0.75" bottom="0.75" header="0.5118055555555555" footer="0.5118055555555555"/>
  <pageSetup horizontalDpi="300" verticalDpi="300" orientation="portrait" paperSize="9" scale="99"/>
  <rowBreaks count="1" manualBreakCount="1">
    <brk id="4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3" sqref="A3"/>
    </sheetView>
  </sheetViews>
  <sheetFormatPr defaultColWidth="9.140625" defaultRowHeight="15"/>
  <cols>
    <col min="1" max="1" width="6.7109375" style="0" customWidth="1"/>
    <col min="2" max="2" width="46.00390625" style="0" customWidth="1"/>
    <col min="3" max="3" width="16.7109375" style="0" customWidth="1"/>
    <col min="4" max="4" width="18.28125" style="0" customWidth="1"/>
  </cols>
  <sheetData>
    <row r="1" ht="19.5" customHeight="1">
      <c r="A1" s="58"/>
    </row>
    <row r="2" ht="38.25" customHeight="1"/>
    <row r="3" spans="1:4" s="107" customFormat="1" ht="74.25" customHeight="1">
      <c r="A3" s="106" t="s">
        <v>234</v>
      </c>
      <c r="B3" s="106"/>
      <c r="C3" s="106"/>
      <c r="D3" s="106"/>
    </row>
    <row r="4" spans="2:4" ht="21" customHeight="1">
      <c r="B4" s="108"/>
      <c r="C4" s="109" t="s">
        <v>2</v>
      </c>
      <c r="D4" s="110" t="s">
        <v>235</v>
      </c>
    </row>
    <row r="5" spans="1:4" s="107" customFormat="1" ht="48.75" customHeight="1">
      <c r="A5" s="111" t="s">
        <v>95</v>
      </c>
      <c r="B5" s="112" t="s">
        <v>236</v>
      </c>
      <c r="C5" s="112" t="s">
        <v>237</v>
      </c>
      <c r="D5" s="112"/>
    </row>
    <row r="6" spans="1:4" ht="15" customHeight="1">
      <c r="A6" s="113"/>
      <c r="B6" s="114" t="s">
        <v>9</v>
      </c>
      <c r="C6" s="112" t="s">
        <v>10</v>
      </c>
      <c r="D6" s="112"/>
    </row>
    <row r="7" spans="1:4" s="58" customFormat="1" ht="15" customHeight="1">
      <c r="A7" s="115">
        <v>1</v>
      </c>
      <c r="B7" s="116" t="s">
        <v>236</v>
      </c>
      <c r="C7" s="117">
        <v>6000</v>
      </c>
      <c r="D7" s="117"/>
    </row>
    <row r="8" spans="1:4" s="58" customFormat="1" ht="15" customHeight="1">
      <c r="A8" s="118">
        <v>2</v>
      </c>
      <c r="B8" s="88" t="s">
        <v>238</v>
      </c>
      <c r="C8" s="119">
        <v>6000</v>
      </c>
      <c r="D8" s="119"/>
    </row>
    <row r="9" spans="1:4" s="58" customFormat="1" ht="15" customHeight="1">
      <c r="A9" s="115">
        <v>3</v>
      </c>
      <c r="B9" s="120" t="s">
        <v>239</v>
      </c>
      <c r="C9" s="121">
        <v>5000</v>
      </c>
      <c r="D9" s="121"/>
    </row>
    <row r="10" spans="1:4" s="58" customFormat="1" ht="15" customHeight="1">
      <c r="A10" s="115">
        <v>4</v>
      </c>
      <c r="B10" s="120" t="s">
        <v>240</v>
      </c>
      <c r="C10" s="121">
        <v>1000</v>
      </c>
      <c r="D10" s="121"/>
    </row>
    <row r="11" spans="1:4" s="58" customFormat="1" ht="15" customHeight="1">
      <c r="A11" s="115">
        <v>5</v>
      </c>
      <c r="B11" s="122" t="s">
        <v>241</v>
      </c>
      <c r="C11" s="121">
        <v>1000</v>
      </c>
      <c r="D11" s="121"/>
    </row>
    <row r="12" spans="1:4" s="58" customFormat="1" ht="15" customHeight="1">
      <c r="A12" s="115">
        <v>6</v>
      </c>
      <c r="B12" s="120" t="s">
        <v>242</v>
      </c>
      <c r="C12" s="123">
        <v>500</v>
      </c>
      <c r="D12" s="123"/>
    </row>
    <row r="13" spans="1:4" s="58" customFormat="1" ht="15" customHeight="1">
      <c r="A13" s="115">
        <v>7</v>
      </c>
      <c r="B13" s="120" t="s">
        <v>243</v>
      </c>
      <c r="C13" s="124">
        <v>1000</v>
      </c>
      <c r="D13" s="124"/>
    </row>
    <row r="14" spans="1:4" s="58" customFormat="1" ht="15" customHeight="1">
      <c r="A14" s="115">
        <v>8</v>
      </c>
      <c r="B14" s="120" t="s">
        <v>244</v>
      </c>
      <c r="C14" s="121">
        <v>1901</v>
      </c>
      <c r="D14" s="121"/>
    </row>
    <row r="15" spans="1:4" s="58" customFormat="1" ht="15" customHeight="1">
      <c r="A15" s="115">
        <v>9</v>
      </c>
      <c r="B15" s="120" t="s">
        <v>245</v>
      </c>
      <c r="C15" s="121">
        <v>35904</v>
      </c>
      <c r="D15" s="121"/>
    </row>
    <row r="16" spans="1:4" ht="15" customHeight="1">
      <c r="A16" s="115">
        <v>10</v>
      </c>
      <c r="B16" s="125" t="s">
        <v>246</v>
      </c>
      <c r="C16" s="119">
        <f>SUM(C9:C15)</f>
        <v>46305</v>
      </c>
      <c r="D16" s="119"/>
    </row>
    <row r="17" spans="1:4" s="127" customFormat="1" ht="15" customHeight="1">
      <c r="A17" s="118">
        <v>11</v>
      </c>
      <c r="B17" s="126" t="s">
        <v>247</v>
      </c>
      <c r="C17" s="119">
        <f>SUM(C8+C16)</f>
        <v>52305</v>
      </c>
      <c r="D17" s="119"/>
    </row>
    <row r="20" ht="15.75"/>
    <row r="27" ht="15.75"/>
  </sheetData>
  <sheetProtection selectLockedCells="1" selectUnlockedCells="1"/>
  <mergeCells count="14">
    <mergeCell ref="A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C1" sqref="C1"/>
    </sheetView>
  </sheetViews>
  <sheetFormatPr defaultColWidth="9.140625" defaultRowHeight="15"/>
  <cols>
    <col min="1" max="1" width="16.8515625" style="128" customWidth="1"/>
    <col min="2" max="2" width="54.8515625" style="129" customWidth="1"/>
    <col min="3" max="3" width="39.7109375" style="128" customWidth="1"/>
    <col min="4" max="5" width="11.00390625" style="128" customWidth="1"/>
    <col min="6" max="6" width="11.8515625" style="128" customWidth="1"/>
    <col min="7" max="16384" width="9.140625" style="128" customWidth="1"/>
  </cols>
  <sheetData>
    <row r="1" spans="3:4" ht="15.75" customHeight="1">
      <c r="C1" s="130" t="s">
        <v>248</v>
      </c>
      <c r="D1" s="130"/>
    </row>
    <row r="2" ht="15.75"/>
    <row r="3" spans="1:3" ht="20.25" customHeight="1">
      <c r="A3" s="131" t="s">
        <v>249</v>
      </c>
      <c r="B3" s="131"/>
      <c r="C3" s="131"/>
    </row>
    <row r="5" spans="1:4" ht="26.25" customHeight="1">
      <c r="A5" s="129"/>
      <c r="B5" s="132"/>
      <c r="C5" s="133" t="s">
        <v>2</v>
      </c>
      <c r="D5" s="129"/>
    </row>
    <row r="6" spans="1:3" s="137" customFormat="1" ht="49.5" customHeight="1">
      <c r="A6" s="134" t="s">
        <v>95</v>
      </c>
      <c r="B6" s="135" t="s">
        <v>250</v>
      </c>
      <c r="C6" s="136" t="s">
        <v>7</v>
      </c>
    </row>
    <row r="7" spans="1:4" s="140" customFormat="1" ht="18" customHeight="1">
      <c r="A7" s="138"/>
      <c r="B7" s="135" t="s">
        <v>9</v>
      </c>
      <c r="C7" s="139" t="s">
        <v>10</v>
      </c>
      <c r="D7" s="132"/>
    </row>
    <row r="8" spans="1:4" ht="15.75" customHeight="1">
      <c r="A8" s="141">
        <v>1</v>
      </c>
      <c r="B8" s="142" t="s">
        <v>251</v>
      </c>
      <c r="C8" s="143">
        <f>SUM(C9)</f>
        <v>27210</v>
      </c>
      <c r="D8" s="129"/>
    </row>
    <row r="9" spans="1:4" ht="15.75" customHeight="1">
      <c r="A9" s="144">
        <v>2</v>
      </c>
      <c r="B9" s="145" t="s">
        <v>252</v>
      </c>
      <c r="C9" s="146">
        <v>27210</v>
      </c>
      <c r="D9" s="129"/>
    </row>
    <row r="10" spans="1:4" ht="15.75" customHeight="1">
      <c r="A10" s="144">
        <v>3</v>
      </c>
      <c r="B10" s="142" t="s">
        <v>253</v>
      </c>
      <c r="C10" s="143">
        <f>SUM(C11:C12)</f>
        <v>196</v>
      </c>
      <c r="D10" s="129"/>
    </row>
    <row r="11" spans="1:4" ht="15.75" customHeight="1">
      <c r="A11" s="141">
        <v>4</v>
      </c>
      <c r="B11" s="145" t="s">
        <v>254</v>
      </c>
      <c r="C11" s="146">
        <v>157</v>
      </c>
      <c r="D11" s="129"/>
    </row>
    <row r="12" spans="1:4" ht="15.75" customHeight="1">
      <c r="A12" s="144">
        <v>5</v>
      </c>
      <c r="B12" s="145" t="s">
        <v>255</v>
      </c>
      <c r="C12" s="146">
        <v>39</v>
      </c>
      <c r="D12" s="129"/>
    </row>
    <row r="13" spans="1:4" ht="15.75" customHeight="1">
      <c r="A13" s="144">
        <v>6</v>
      </c>
      <c r="B13" s="142" t="s">
        <v>256</v>
      </c>
      <c r="C13" s="143">
        <f>SUM(C14:C15)</f>
        <v>54</v>
      </c>
      <c r="D13" s="129"/>
    </row>
    <row r="14" spans="1:4" ht="15.75" customHeight="1">
      <c r="A14" s="144">
        <v>7</v>
      </c>
      <c r="B14" s="145" t="s">
        <v>254</v>
      </c>
      <c r="C14" s="146">
        <v>43</v>
      </c>
      <c r="D14" s="129"/>
    </row>
    <row r="15" spans="1:4" ht="15.75" customHeight="1">
      <c r="A15" s="144">
        <v>8</v>
      </c>
      <c r="B15" s="145" t="s">
        <v>255</v>
      </c>
      <c r="C15" s="146">
        <v>11</v>
      </c>
      <c r="D15" s="129"/>
    </row>
    <row r="16" spans="1:4" s="150" customFormat="1" ht="18" customHeight="1">
      <c r="A16" s="147">
        <v>9</v>
      </c>
      <c r="B16" s="148" t="s">
        <v>257</v>
      </c>
      <c r="C16" s="149">
        <f>SUM(C8+C10+C13)</f>
        <v>27460</v>
      </c>
      <c r="D16" s="137"/>
    </row>
    <row r="33" ht="15.75"/>
  </sheetData>
  <sheetProtection selectLockedCells="1" selectUnlockedCells="1"/>
  <mergeCells count="2">
    <mergeCell ref="C1:D1"/>
    <mergeCell ref="A3:C3"/>
  </mergeCells>
  <printOptions/>
  <pageMargins left="0.7" right="0.7" top="0.75" bottom="0.75" header="0.5118055555555555" footer="0.5118055555555555"/>
  <pageSetup horizontalDpi="300" verticalDpi="300" orientation="portrait" paperSize="9" scale="7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C1" sqref="C1"/>
    </sheetView>
  </sheetViews>
  <sheetFormatPr defaultColWidth="9.140625" defaultRowHeight="15"/>
  <cols>
    <col min="1" max="1" width="16.8515625" style="128" customWidth="1"/>
    <col min="2" max="2" width="54.8515625" style="129" customWidth="1"/>
    <col min="3" max="3" width="39.7109375" style="128" customWidth="1"/>
    <col min="4" max="5" width="11.00390625" style="128" customWidth="1"/>
    <col min="6" max="6" width="11.8515625" style="128" customWidth="1"/>
    <col min="7" max="16384" width="9.140625" style="128" customWidth="1"/>
  </cols>
  <sheetData>
    <row r="1" spans="3:4" ht="15" customHeight="1">
      <c r="C1" s="130" t="s">
        <v>258</v>
      </c>
      <c r="D1" s="130"/>
    </row>
    <row r="3" spans="1:3" ht="20.25" customHeight="1">
      <c r="A3" s="131" t="s">
        <v>259</v>
      </c>
      <c r="B3" s="131"/>
      <c r="C3" s="131"/>
    </row>
    <row r="5" spans="1:4" ht="26.25" customHeight="1">
      <c r="A5" s="129"/>
      <c r="B5" s="132"/>
      <c r="C5" s="133" t="s">
        <v>2</v>
      </c>
      <c r="D5" s="129"/>
    </row>
    <row r="6" spans="1:3" s="137" customFormat="1" ht="49.5" customHeight="1">
      <c r="A6" s="134" t="s">
        <v>95</v>
      </c>
      <c r="B6" s="151" t="s">
        <v>260</v>
      </c>
      <c r="C6" s="152" t="s">
        <v>7</v>
      </c>
    </row>
    <row r="7" spans="1:4" s="140" customFormat="1" ht="18" customHeight="1">
      <c r="A7" s="153"/>
      <c r="B7" s="154" t="s">
        <v>9</v>
      </c>
      <c r="C7" s="155" t="s">
        <v>10</v>
      </c>
      <c r="D7" s="132"/>
    </row>
    <row r="8" spans="1:4" ht="15.75" customHeight="1">
      <c r="A8" s="144">
        <v>1</v>
      </c>
      <c r="B8" s="142" t="s">
        <v>261</v>
      </c>
      <c r="C8" s="156">
        <f>SUM(C9)</f>
        <v>675</v>
      </c>
      <c r="D8" s="129"/>
    </row>
    <row r="9" spans="1:4" ht="15.75" customHeight="1">
      <c r="A9" s="141">
        <v>2</v>
      </c>
      <c r="B9" s="145" t="s">
        <v>262</v>
      </c>
      <c r="C9" s="146">
        <v>675</v>
      </c>
      <c r="D9" s="129"/>
    </row>
    <row r="10" spans="1:4" ht="15.75" customHeight="1">
      <c r="A10" s="144">
        <v>3</v>
      </c>
      <c r="B10" s="142" t="s">
        <v>263</v>
      </c>
      <c r="C10" s="143">
        <f>SUM(C11)</f>
        <v>182</v>
      </c>
      <c r="D10" s="129"/>
    </row>
    <row r="11" spans="1:4" ht="15.75" customHeight="1">
      <c r="A11" s="141">
        <v>4</v>
      </c>
      <c r="B11" s="145" t="s">
        <v>262</v>
      </c>
      <c r="C11" s="146">
        <v>182</v>
      </c>
      <c r="D11" s="129"/>
    </row>
    <row r="12" spans="1:4" s="150" customFormat="1" ht="18" customHeight="1">
      <c r="A12" s="157">
        <v>5</v>
      </c>
      <c r="B12" s="148" t="s">
        <v>264</v>
      </c>
      <c r="C12" s="149">
        <f>SUM(C8+C10)</f>
        <v>857</v>
      </c>
      <c r="D12" s="137"/>
    </row>
  </sheetData>
  <sheetProtection selectLockedCells="1" selectUnlockedCells="1"/>
  <mergeCells count="2">
    <mergeCell ref="C1:D1"/>
    <mergeCell ref="A3:C3"/>
  </mergeCells>
  <printOptions/>
  <pageMargins left="0.7" right="0.7" top="0.75" bottom="0.75" header="0.5118055555555555" footer="0.5118055555555555"/>
  <pageSetup horizontalDpi="300" verticalDpi="300" orientation="portrait" paperSize="9" scale="7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B33" sqref="B33"/>
    </sheetView>
  </sheetViews>
  <sheetFormatPr defaultColWidth="9.140625" defaultRowHeight="15"/>
  <cols>
    <col min="1" max="1" width="39.140625" style="158" customWidth="1"/>
    <col min="2" max="2" width="12.421875" style="158" customWidth="1"/>
    <col min="3" max="3" width="11.8515625" style="158" customWidth="1"/>
    <col min="4" max="4" width="11.7109375" style="158" customWidth="1"/>
    <col min="5" max="5" width="13.421875" style="158" customWidth="1"/>
    <col min="6" max="6" width="11.8515625" style="158" customWidth="1"/>
    <col min="7" max="16384" width="9.140625" style="158" customWidth="1"/>
  </cols>
  <sheetData>
    <row r="1" spans="1:6" ht="27.75" customHeight="1">
      <c r="A1" s="159" t="s">
        <v>265</v>
      </c>
      <c r="B1" s="159"/>
      <c r="C1" s="159"/>
      <c r="D1" s="159"/>
      <c r="E1" s="159"/>
      <c r="F1" s="159"/>
    </row>
    <row r="2" spans="1:6" ht="15">
      <c r="A2" s="159"/>
      <c r="B2" s="159"/>
      <c r="C2" s="159"/>
      <c r="D2" s="159"/>
      <c r="E2" s="159"/>
      <c r="F2" s="159"/>
    </row>
    <row r="3" spans="1:6" ht="19.5" customHeight="1">
      <c r="A3" s="160"/>
      <c r="B3" s="160"/>
      <c r="C3" s="160"/>
      <c r="D3" s="160"/>
      <c r="E3" s="161" t="s">
        <v>266</v>
      </c>
      <c r="F3" s="161"/>
    </row>
    <row r="4" spans="1:6" ht="18.75">
      <c r="A4" s="160"/>
      <c r="B4" s="160"/>
      <c r="C4" s="160"/>
      <c r="D4" s="160"/>
      <c r="E4" s="160"/>
      <c r="F4" s="160"/>
    </row>
    <row r="5" spans="1:6" ht="18.75">
      <c r="A5" s="162"/>
      <c r="B5" s="162"/>
      <c r="C5" s="162"/>
      <c r="D5" s="162"/>
      <c r="E5" s="162"/>
      <c r="F5" s="162"/>
    </row>
    <row r="6" spans="1:6" ht="12.75" customHeight="1">
      <c r="A6" s="160"/>
      <c r="B6" s="163" t="s">
        <v>267</v>
      </c>
      <c r="C6" s="163"/>
      <c r="D6" s="163"/>
      <c r="E6" s="163"/>
      <c r="F6" s="163"/>
    </row>
    <row r="7" spans="1:6" ht="18.75">
      <c r="A7" s="164" t="s">
        <v>268</v>
      </c>
      <c r="B7" s="163"/>
      <c r="C7" s="163"/>
      <c r="D7" s="163"/>
      <c r="E7" s="163"/>
      <c r="F7" s="163"/>
    </row>
    <row r="8" spans="1:6" ht="18.75">
      <c r="A8" s="164"/>
      <c r="B8" s="163"/>
      <c r="C8" s="163"/>
      <c r="D8" s="163"/>
      <c r="E8" s="163"/>
      <c r="F8" s="163"/>
    </row>
    <row r="9" spans="1:6" ht="28.5" customHeight="1">
      <c r="A9" s="164"/>
      <c r="B9" s="163"/>
      <c r="C9" s="163"/>
      <c r="D9" s="163"/>
      <c r="E9" s="163"/>
      <c r="F9" s="163"/>
    </row>
    <row r="10" spans="1:6" ht="18.75" customHeight="1">
      <c r="A10" s="164" t="s">
        <v>269</v>
      </c>
      <c r="B10" s="165" t="s">
        <v>270</v>
      </c>
      <c r="C10" s="165"/>
      <c r="D10" s="165"/>
      <c r="E10" s="165"/>
      <c r="F10" s="165"/>
    </row>
    <row r="11" spans="1:6" ht="20.25" customHeight="1">
      <c r="A11" s="164"/>
      <c r="B11" s="164"/>
      <c r="C11" s="166" t="s">
        <v>271</v>
      </c>
      <c r="D11" s="166"/>
      <c r="E11" s="166"/>
      <c r="F11" s="166"/>
    </row>
    <row r="12" spans="1:6" ht="19.5">
      <c r="A12" s="167" t="s">
        <v>272</v>
      </c>
      <c r="B12" s="168" t="s">
        <v>273</v>
      </c>
      <c r="C12" s="169" t="s">
        <v>274</v>
      </c>
      <c r="D12" s="169" t="s">
        <v>275</v>
      </c>
      <c r="E12" s="169" t="s">
        <v>276</v>
      </c>
      <c r="F12" s="170" t="s">
        <v>101</v>
      </c>
    </row>
    <row r="13" spans="1:6" ht="18.75">
      <c r="A13" s="171" t="s">
        <v>277</v>
      </c>
      <c r="B13" s="172">
        <v>3974</v>
      </c>
      <c r="C13" s="172">
        <v>6719</v>
      </c>
      <c r="D13" s="172">
        <v>1436</v>
      </c>
      <c r="E13" s="172"/>
      <c r="F13" s="173">
        <f>SUM(B13:E13)</f>
        <v>12129</v>
      </c>
    </row>
    <row r="14" spans="1:6" ht="19.5">
      <c r="A14" s="174" t="s">
        <v>278</v>
      </c>
      <c r="B14" s="175"/>
      <c r="C14" s="176"/>
      <c r="D14" s="176"/>
      <c r="E14" s="176"/>
      <c r="F14" s="177">
        <f>SUM(C14:E14)</f>
        <v>0</v>
      </c>
    </row>
    <row r="15" spans="1:6" ht="18.75">
      <c r="A15" s="178" t="s">
        <v>279</v>
      </c>
      <c r="B15" s="179" t="s">
        <v>280</v>
      </c>
      <c r="C15" s="180">
        <v>22760</v>
      </c>
      <c r="D15" s="180">
        <v>2043</v>
      </c>
      <c r="E15" s="180"/>
      <c r="F15" s="181">
        <f>SUM(B15+C15+D15)</f>
        <v>51277</v>
      </c>
    </row>
    <row r="16" spans="1:6" ht="18.75">
      <c r="A16" s="178" t="s">
        <v>281</v>
      </c>
      <c r="B16" s="182"/>
      <c r="C16" s="180"/>
      <c r="D16" s="180"/>
      <c r="E16" s="180"/>
      <c r="F16" s="181">
        <f aca="true" t="shared" si="0" ref="F16:F19">SUM(C16:E16)</f>
        <v>0</v>
      </c>
    </row>
    <row r="17" spans="1:6" ht="18.75">
      <c r="A17" s="178" t="s">
        <v>282</v>
      </c>
      <c r="B17" s="182"/>
      <c r="C17" s="180"/>
      <c r="D17" s="180"/>
      <c r="E17" s="180"/>
      <c r="F17" s="181">
        <f t="shared" si="0"/>
        <v>0</v>
      </c>
    </row>
    <row r="18" spans="1:6" ht="18.75">
      <c r="A18" s="178" t="s">
        <v>283</v>
      </c>
      <c r="B18" s="182"/>
      <c r="C18" s="180"/>
      <c r="D18" s="180"/>
      <c r="E18" s="180"/>
      <c r="F18" s="181">
        <f t="shared" si="0"/>
        <v>0</v>
      </c>
    </row>
    <row r="19" spans="1:6" ht="19.5">
      <c r="A19" s="183"/>
      <c r="B19" s="184"/>
      <c r="C19" s="185"/>
      <c r="D19" s="185"/>
      <c r="E19" s="185"/>
      <c r="F19" s="181">
        <f t="shared" si="0"/>
        <v>0</v>
      </c>
    </row>
    <row r="20" spans="1:6" ht="19.5">
      <c r="A20" s="186" t="s">
        <v>284</v>
      </c>
      <c r="B20" s="187">
        <f>SUM(B13+B15)</f>
        <v>30448</v>
      </c>
      <c r="C20" s="187">
        <f>C13+SUM(C15:C19)</f>
        <v>29479</v>
      </c>
      <c r="D20" s="187">
        <f>D13+SUM(D15:D19)</f>
        <v>3479</v>
      </c>
      <c r="E20" s="188">
        <f>E13+SUM(E15:E19)</f>
        <v>0</v>
      </c>
      <c r="F20" s="189">
        <f>SUM(F13:F19)</f>
        <v>63406</v>
      </c>
    </row>
    <row r="21" spans="1:6" ht="19.5">
      <c r="A21" s="190"/>
      <c r="B21" s="190"/>
      <c r="C21" s="190"/>
      <c r="D21" s="190"/>
      <c r="E21" s="190"/>
      <c r="F21" s="190"/>
    </row>
    <row r="22" spans="1:6" ht="19.5">
      <c r="A22" s="167" t="s">
        <v>285</v>
      </c>
      <c r="B22" s="168" t="s">
        <v>273</v>
      </c>
      <c r="C22" s="169" t="s">
        <v>274</v>
      </c>
      <c r="D22" s="169" t="s">
        <v>275</v>
      </c>
      <c r="E22" s="169" t="s">
        <v>276</v>
      </c>
      <c r="F22" s="170" t="s">
        <v>101</v>
      </c>
    </row>
    <row r="23" spans="1:6" ht="18.75">
      <c r="A23" s="171" t="s">
        <v>286</v>
      </c>
      <c r="B23" s="191" t="s">
        <v>287</v>
      </c>
      <c r="C23" s="172">
        <v>1388</v>
      </c>
      <c r="D23" s="172">
        <v>1436</v>
      </c>
      <c r="E23" s="172"/>
      <c r="F23" s="173">
        <f>SUM(B23+C23+D23)</f>
        <v>4122</v>
      </c>
    </row>
    <row r="24" spans="1:6" ht="18.75">
      <c r="A24" s="192" t="s">
        <v>288</v>
      </c>
      <c r="B24" s="193">
        <v>22947</v>
      </c>
      <c r="C24" s="180">
        <v>21137</v>
      </c>
      <c r="D24" s="180"/>
      <c r="E24" s="180"/>
      <c r="F24" s="181">
        <f aca="true" t="shared" si="1" ref="F24:F25">SUM(B24+C24)</f>
        <v>44084</v>
      </c>
    </row>
    <row r="25" spans="1:6" ht="18.75">
      <c r="A25" s="178" t="s">
        <v>289</v>
      </c>
      <c r="B25" s="179" t="s">
        <v>290</v>
      </c>
      <c r="C25" s="180">
        <v>3962</v>
      </c>
      <c r="D25" s="180"/>
      <c r="E25" s="180"/>
      <c r="F25" s="181">
        <f t="shared" si="1"/>
        <v>10090</v>
      </c>
    </row>
    <row r="26" spans="1:6" ht="18.75">
      <c r="A26" s="178" t="s">
        <v>109</v>
      </c>
      <c r="B26" s="180">
        <v>75</v>
      </c>
      <c r="C26" s="180">
        <v>5035</v>
      </c>
      <c r="D26" s="194"/>
      <c r="E26" s="180"/>
      <c r="F26" s="181">
        <f>SUM(B26:E26)</f>
        <v>5110</v>
      </c>
    </row>
    <row r="27" spans="1:6" ht="18.75">
      <c r="A27" s="195"/>
      <c r="B27" s="196"/>
      <c r="C27" s="180"/>
      <c r="D27" s="194"/>
      <c r="E27" s="180"/>
      <c r="F27" s="181">
        <f aca="true" t="shared" si="2" ref="F27:F29">SUM(C27:E27)</f>
        <v>0</v>
      </c>
    </row>
    <row r="28" spans="1:6" ht="18.75">
      <c r="A28" s="195"/>
      <c r="B28" s="196"/>
      <c r="C28" s="180"/>
      <c r="D28" s="194"/>
      <c r="E28" s="180"/>
      <c r="F28" s="181">
        <f t="shared" si="2"/>
        <v>0</v>
      </c>
    </row>
    <row r="29" spans="1:6" ht="19.5">
      <c r="A29" s="183"/>
      <c r="B29" s="184"/>
      <c r="C29" s="185"/>
      <c r="D29" s="197"/>
      <c r="E29" s="185"/>
      <c r="F29" s="181">
        <f t="shared" si="2"/>
        <v>0</v>
      </c>
    </row>
    <row r="30" spans="1:6" ht="19.5">
      <c r="A30" s="186" t="s">
        <v>291</v>
      </c>
      <c r="B30" s="187">
        <f>SUM(B23+B24+B25+B26)</f>
        <v>30448</v>
      </c>
      <c r="C30" s="187">
        <f>SUM(C23:C26)</f>
        <v>31522</v>
      </c>
      <c r="D30" s="187">
        <f>SUM(D23:D29)</f>
        <v>1436</v>
      </c>
      <c r="E30" s="188">
        <f>SUM(E23:E29)</f>
        <v>0</v>
      </c>
      <c r="F30" s="189">
        <f>SUM(F23:F26)</f>
        <v>63406</v>
      </c>
    </row>
    <row r="31" spans="1:6" ht="18.75">
      <c r="A31" s="160"/>
      <c r="B31" s="160"/>
      <c r="C31" s="160"/>
      <c r="D31" s="160"/>
      <c r="E31" s="160"/>
      <c r="F31" s="160"/>
    </row>
    <row r="32" spans="1:6" ht="14.25" customHeight="1">
      <c r="A32" s="162"/>
      <c r="B32" s="162"/>
      <c r="C32" s="162"/>
      <c r="D32" s="162"/>
      <c r="E32" s="162"/>
      <c r="F32" s="162"/>
    </row>
    <row r="33" spans="1:6" ht="40.5" customHeight="1">
      <c r="A33" s="164" t="s">
        <v>268</v>
      </c>
      <c r="B33" s="198" t="s">
        <v>292</v>
      </c>
      <c r="C33" s="198"/>
      <c r="D33" s="198"/>
      <c r="E33" s="198"/>
      <c r="F33" s="198"/>
    </row>
    <row r="34" spans="1:6" ht="18.75" customHeight="1">
      <c r="A34" s="164" t="s">
        <v>269</v>
      </c>
      <c r="B34" s="165" t="s">
        <v>293</v>
      </c>
      <c r="C34" s="165"/>
      <c r="D34" s="165"/>
      <c r="E34" s="165"/>
      <c r="F34" s="165"/>
    </row>
    <row r="35" spans="1:6" ht="20.25">
      <c r="A35" s="164"/>
      <c r="B35" s="164"/>
      <c r="C35" s="166" t="s">
        <v>271</v>
      </c>
      <c r="D35" s="166"/>
      <c r="E35" s="166"/>
      <c r="F35" s="166"/>
    </row>
    <row r="36" spans="1:6" ht="19.5">
      <c r="A36" s="167" t="s">
        <v>272</v>
      </c>
      <c r="B36" s="169" t="s">
        <v>273</v>
      </c>
      <c r="C36" s="169" t="s">
        <v>274</v>
      </c>
      <c r="D36" s="169" t="s">
        <v>275</v>
      </c>
      <c r="E36" s="169" t="s">
        <v>276</v>
      </c>
      <c r="F36" s="170" t="s">
        <v>101</v>
      </c>
    </row>
    <row r="37" spans="1:6" ht="18.75">
      <c r="A37" s="171" t="s">
        <v>277</v>
      </c>
      <c r="B37" s="172">
        <v>424</v>
      </c>
      <c r="C37" s="199"/>
      <c r="D37" s="199">
        <v>2602</v>
      </c>
      <c r="E37" s="172"/>
      <c r="F37" s="173">
        <f>SUM(B37:E37)</f>
        <v>3026</v>
      </c>
    </row>
    <row r="38" spans="1:6" ht="19.5">
      <c r="A38" s="174" t="s">
        <v>278</v>
      </c>
      <c r="B38" s="176"/>
      <c r="C38" s="200"/>
      <c r="D38" s="200"/>
      <c r="E38" s="176"/>
      <c r="F38" s="177">
        <f aca="true" t="shared" si="3" ref="F38:F43">SUM(C38:E38)</f>
        <v>0</v>
      </c>
    </row>
    <row r="39" spans="1:6" ht="18.75">
      <c r="A39" s="178" t="s">
        <v>279</v>
      </c>
      <c r="B39" s="180">
        <v>486</v>
      </c>
      <c r="C39" s="194">
        <v>1055</v>
      </c>
      <c r="D39" s="194">
        <v>32987</v>
      </c>
      <c r="E39" s="180"/>
      <c r="F39" s="181">
        <f t="shared" si="3"/>
        <v>34042</v>
      </c>
    </row>
    <row r="40" spans="1:6" ht="18.75">
      <c r="A40" s="178" t="s">
        <v>281</v>
      </c>
      <c r="B40" s="180"/>
      <c r="C40" s="194"/>
      <c r="D40" s="194"/>
      <c r="E40" s="180"/>
      <c r="F40" s="181">
        <f t="shared" si="3"/>
        <v>0</v>
      </c>
    </row>
    <row r="41" spans="1:6" ht="18.75">
      <c r="A41" s="178" t="s">
        <v>282</v>
      </c>
      <c r="B41" s="180"/>
      <c r="C41" s="194"/>
      <c r="D41" s="194"/>
      <c r="E41" s="180"/>
      <c r="F41" s="181">
        <f t="shared" si="3"/>
        <v>0</v>
      </c>
    </row>
    <row r="42" spans="1:6" ht="18.75">
      <c r="A42" s="178" t="s">
        <v>283</v>
      </c>
      <c r="B42" s="180"/>
      <c r="C42" s="194"/>
      <c r="D42" s="194"/>
      <c r="E42" s="180"/>
      <c r="F42" s="181">
        <f t="shared" si="3"/>
        <v>0</v>
      </c>
    </row>
    <row r="43" spans="1:6" ht="19.5">
      <c r="A43" s="183"/>
      <c r="B43" s="185"/>
      <c r="C43" s="197"/>
      <c r="D43" s="197"/>
      <c r="E43" s="185"/>
      <c r="F43" s="181">
        <f t="shared" si="3"/>
        <v>0</v>
      </c>
    </row>
    <row r="44" spans="1:6" ht="19.5">
      <c r="A44" s="186" t="s">
        <v>284</v>
      </c>
      <c r="B44" s="187">
        <f>B37+SUM(B39:B43)</f>
        <v>910</v>
      </c>
      <c r="C44" s="187">
        <f>C37+SUM(C39:C43)</f>
        <v>1055</v>
      </c>
      <c r="D44" s="187">
        <f>D37+SUM(D39:D43)</f>
        <v>35589</v>
      </c>
      <c r="E44" s="188">
        <f>E37+SUM(E39:E43)</f>
        <v>0</v>
      </c>
      <c r="F44" s="189">
        <f>F37+SUM(F39:F43)</f>
        <v>37068</v>
      </c>
    </row>
    <row r="45" spans="1:6" ht="19.5">
      <c r="A45" s="190"/>
      <c r="B45" s="190"/>
      <c r="C45" s="190"/>
      <c r="D45" s="190"/>
      <c r="E45" s="190"/>
      <c r="F45" s="190"/>
    </row>
    <row r="46" spans="1:6" ht="19.5">
      <c r="A46" s="167" t="s">
        <v>285</v>
      </c>
      <c r="B46" s="169" t="s">
        <v>273</v>
      </c>
      <c r="C46" s="169" t="s">
        <v>274</v>
      </c>
      <c r="D46" s="169" t="s">
        <v>275</v>
      </c>
      <c r="E46" s="169" t="s">
        <v>276</v>
      </c>
      <c r="F46" s="170" t="s">
        <v>101</v>
      </c>
    </row>
    <row r="47" spans="1:6" ht="18.75">
      <c r="A47" s="171" t="s">
        <v>286</v>
      </c>
      <c r="B47" s="172"/>
      <c r="C47" s="172"/>
      <c r="D47" s="172"/>
      <c r="E47" s="172"/>
      <c r="F47" s="173">
        <f>SUM(C47:E47)</f>
        <v>0</v>
      </c>
    </row>
    <row r="48" spans="1:6" ht="18.75">
      <c r="A48" s="192" t="s">
        <v>288</v>
      </c>
      <c r="B48" s="180"/>
      <c r="C48" s="180"/>
      <c r="D48" s="180">
        <v>27210</v>
      </c>
      <c r="E48" s="180"/>
      <c r="F48" s="181">
        <f aca="true" t="shared" si="4" ref="F48:F50">SUM(B48:E48)</f>
        <v>27210</v>
      </c>
    </row>
    <row r="49" spans="1:6" ht="18.75">
      <c r="A49" s="178" t="s">
        <v>289</v>
      </c>
      <c r="B49" s="180"/>
      <c r="C49" s="180"/>
      <c r="D49" s="180"/>
      <c r="E49" s="180"/>
      <c r="F49" s="181">
        <f t="shared" si="4"/>
        <v>0</v>
      </c>
    </row>
    <row r="50" spans="1:6" ht="18.75">
      <c r="A50" s="178" t="s">
        <v>109</v>
      </c>
      <c r="B50" s="180">
        <v>910</v>
      </c>
      <c r="C50" s="180">
        <v>569</v>
      </c>
      <c r="D50" s="180">
        <v>8379</v>
      </c>
      <c r="E50" s="180"/>
      <c r="F50" s="181">
        <f t="shared" si="4"/>
        <v>9858</v>
      </c>
    </row>
    <row r="51" spans="1:6" ht="18.75">
      <c r="A51" s="195"/>
      <c r="B51" s="180"/>
      <c r="C51" s="180"/>
      <c r="D51" s="180"/>
      <c r="E51" s="180"/>
      <c r="F51" s="181">
        <f aca="true" t="shared" si="5" ref="F51:F53">SUM(C51:E51)</f>
        <v>0</v>
      </c>
    </row>
    <row r="52" spans="1:6" ht="18.75">
      <c r="A52" s="195"/>
      <c r="B52" s="180"/>
      <c r="C52" s="180"/>
      <c r="D52" s="180"/>
      <c r="E52" s="180"/>
      <c r="F52" s="181">
        <f t="shared" si="5"/>
        <v>0</v>
      </c>
    </row>
    <row r="53" spans="1:6" ht="19.5">
      <c r="A53" s="183"/>
      <c r="B53" s="185"/>
      <c r="C53" s="185"/>
      <c r="D53" s="185"/>
      <c r="E53" s="185"/>
      <c r="F53" s="181">
        <f t="shared" si="5"/>
        <v>0</v>
      </c>
    </row>
    <row r="54" spans="1:6" ht="19.5">
      <c r="A54" s="186" t="s">
        <v>291</v>
      </c>
      <c r="B54" s="187">
        <f>SUM(B47:B53)</f>
        <v>910</v>
      </c>
      <c r="C54" s="187">
        <f>SUM(C47:C53)</f>
        <v>569</v>
      </c>
      <c r="D54" s="187">
        <f>SUM(D47:D53)</f>
        <v>35589</v>
      </c>
      <c r="E54" s="188">
        <f>SUM(E47:E53)</f>
        <v>0</v>
      </c>
      <c r="F54" s="189">
        <f>SUM(F47:F53)</f>
        <v>37068</v>
      </c>
    </row>
  </sheetData>
  <sheetProtection selectLockedCells="1" selectUnlockedCells="1"/>
  <mergeCells count="8">
    <mergeCell ref="A1:F2"/>
    <mergeCell ref="E3:F3"/>
    <mergeCell ref="B6:F9"/>
    <mergeCell ref="B10:F10"/>
    <mergeCell ref="C11:F11"/>
    <mergeCell ref="B33:F33"/>
    <mergeCell ref="B34:F34"/>
    <mergeCell ref="C35:F35"/>
  </mergeCells>
  <conditionalFormatting sqref="F37:F44 D44:E44 D54:F54 F47:F53 F13:F20 F23:F29 B20:E20 B30:F30">
    <cfRule type="cellIs" priority="1" dxfId="0" operator="equal" stopIfTrue="1">
      <formula>0</formula>
    </cfRule>
  </conditionalFormatting>
  <conditionalFormatting sqref="B44">
    <cfRule type="cellIs" priority="2" dxfId="0" operator="equal" stopIfTrue="1">
      <formula>0</formula>
    </cfRule>
  </conditionalFormatting>
  <conditionalFormatting sqref="C44">
    <cfRule type="cellIs" priority="3" dxfId="0" operator="equal" stopIfTrue="1">
      <formula>0</formula>
    </cfRule>
  </conditionalFormatting>
  <conditionalFormatting sqref="B54">
    <cfRule type="cellIs" priority="4" dxfId="0" operator="equal" stopIfTrue="1">
      <formula>0</formula>
    </cfRule>
  </conditionalFormatting>
  <conditionalFormatting sqref="C54">
    <cfRule type="cellIs" priority="5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2013-01-19T13:18:41Z</cp:lastPrinted>
  <dcterms:created xsi:type="dcterms:W3CDTF">2015-03-31T05:44:47Z</dcterms:created>
  <dcterms:modified xsi:type="dcterms:W3CDTF">2015-03-31T05:48:44Z</dcterms:modified>
  <cp:category/>
  <cp:version/>
  <cp:contentType/>
  <cp:contentStatus/>
  <cp:revision>1</cp:revision>
</cp:coreProperties>
</file>