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2. melléklet önkormányzat" sheetId="1" r:id="rId1"/>
  </sheets>
  <calcPr calcId="145621"/>
</workbook>
</file>

<file path=xl/calcChain.xml><?xml version="1.0" encoding="utf-8"?>
<calcChain xmlns="http://schemas.openxmlformats.org/spreadsheetml/2006/main">
  <c r="F82" i="1" l="1"/>
  <c r="G78" i="1"/>
  <c r="F78" i="1"/>
  <c r="E78" i="1"/>
  <c r="D78" i="1"/>
  <c r="G77" i="1"/>
  <c r="F77" i="1"/>
  <c r="E77" i="1"/>
  <c r="D77" i="1"/>
  <c r="D75" i="1"/>
  <c r="D84" i="1" s="1"/>
  <c r="F73" i="1"/>
  <c r="F72" i="1"/>
  <c r="F70" i="1" s="1"/>
  <c r="F71" i="1"/>
  <c r="G70" i="1"/>
  <c r="E70" i="1"/>
  <c r="D70" i="1"/>
  <c r="F68" i="1"/>
  <c r="F67" i="1"/>
  <c r="F66" i="1"/>
  <c r="F64" i="1" s="1"/>
  <c r="F65" i="1"/>
  <c r="G64" i="1"/>
  <c r="E64" i="1"/>
  <c r="D64" i="1"/>
  <c r="F63" i="1"/>
  <c r="F62" i="1"/>
  <c r="F61" i="1"/>
  <c r="F60" i="1"/>
  <c r="G59" i="1"/>
  <c r="G75" i="1" s="1"/>
  <c r="G84" i="1" s="1"/>
  <c r="E59" i="1"/>
  <c r="E75" i="1" s="1"/>
  <c r="E84" i="1" s="1"/>
  <c r="D59" i="1"/>
  <c r="F54" i="1"/>
  <c r="G52" i="1"/>
  <c r="F52" i="1"/>
  <c r="E52" i="1"/>
  <c r="D52" i="1"/>
  <c r="F48" i="1"/>
  <c r="F46" i="1"/>
  <c r="F45" i="1"/>
  <c r="F44" i="1"/>
  <c r="G43" i="1"/>
  <c r="F43" i="1"/>
  <c r="E43" i="1"/>
  <c r="D43" i="1"/>
  <c r="G42" i="1"/>
  <c r="G50" i="1" s="1"/>
  <c r="G55" i="1" s="1"/>
  <c r="F42" i="1"/>
  <c r="E42" i="1"/>
  <c r="E50" i="1" s="1"/>
  <c r="E55" i="1" s="1"/>
  <c r="D42" i="1"/>
  <c r="F40" i="1"/>
  <c r="F39" i="1"/>
  <c r="F38" i="1"/>
  <c r="F37" i="1"/>
  <c r="F36" i="1"/>
  <c r="F35" i="1"/>
  <c r="F34" i="1"/>
  <c r="F33" i="1"/>
  <c r="F32" i="1"/>
  <c r="F31" i="1"/>
  <c r="G30" i="1"/>
  <c r="F30" i="1"/>
  <c r="E30" i="1"/>
  <c r="D30" i="1"/>
  <c r="F29" i="1"/>
  <c r="F28" i="1"/>
  <c r="F27" i="1"/>
  <c r="F26" i="1"/>
  <c r="G25" i="1"/>
  <c r="F25" i="1"/>
  <c r="F23" i="1" s="1"/>
  <c r="E25" i="1"/>
  <c r="D25" i="1"/>
  <c r="D23" i="1" s="1"/>
  <c r="D9" i="1" s="1"/>
  <c r="F24" i="1"/>
  <c r="G23" i="1"/>
  <c r="E23" i="1"/>
  <c r="F22" i="1"/>
  <c r="F21" i="1"/>
  <c r="F20" i="1"/>
  <c r="F18" i="1" s="1"/>
  <c r="F10" i="1" s="1"/>
  <c r="F9" i="1" s="1"/>
  <c r="F19" i="1"/>
  <c r="G18" i="1"/>
  <c r="E18" i="1"/>
  <c r="D18" i="1"/>
  <c r="F17" i="1"/>
  <c r="F16" i="1"/>
  <c r="F15" i="1"/>
  <c r="F14" i="1"/>
  <c r="F13" i="1"/>
  <c r="F11" i="1" s="1"/>
  <c r="F12" i="1"/>
  <c r="G11" i="1"/>
  <c r="E11" i="1"/>
  <c r="D11" i="1"/>
  <c r="G10" i="1"/>
  <c r="E10" i="1"/>
  <c r="D10" i="1"/>
  <c r="G9" i="1"/>
  <c r="E9" i="1"/>
  <c r="F59" i="1" l="1"/>
  <c r="F75" i="1" s="1"/>
  <c r="F84" i="1" s="1"/>
  <c r="D50" i="1"/>
  <c r="D55" i="1" s="1"/>
  <c r="F50" i="1"/>
  <c r="F55" i="1" s="1"/>
</calcChain>
</file>

<file path=xl/sharedStrings.xml><?xml version="1.0" encoding="utf-8"?>
<sst xmlns="http://schemas.openxmlformats.org/spreadsheetml/2006/main" count="200" uniqueCount="179">
  <si>
    <t>2. melléklet az 5/2018(V.28.) önkormányzati rendelethez</t>
  </si>
  <si>
    <t>Madocsa Község Önkormányzatának</t>
  </si>
  <si>
    <t>2017. évi költségvetésének pénzügyi  mérlege</t>
  </si>
  <si>
    <t>Ezer forintban</t>
  </si>
  <si>
    <t>Sor-
szám</t>
  </si>
  <si>
    <t>Bevételi jogcím</t>
  </si>
  <si>
    <t>Rovat/tétel</t>
  </si>
  <si>
    <t>2017. évi előirányzat</t>
  </si>
  <si>
    <t>2017. évi mód. ei. 09. hó</t>
  </si>
  <si>
    <t>Jelenlegi módosítás</t>
  </si>
  <si>
    <t xml:space="preserve">2017. évi mód. ei. </t>
  </si>
  <si>
    <t xml:space="preserve">I. </t>
  </si>
  <si>
    <t>Működési bevételek</t>
  </si>
  <si>
    <t>I.1</t>
  </si>
  <si>
    <t>Működési célú támogatások ÁH-n belülről</t>
  </si>
  <si>
    <t>B1</t>
  </si>
  <si>
    <t>1.1</t>
  </si>
  <si>
    <t>Önkormányzat működési támogatásai</t>
  </si>
  <si>
    <t>B11</t>
  </si>
  <si>
    <t>1.1.1</t>
  </si>
  <si>
    <t>Helyi önkorm.működésének ált.támogatása</t>
  </si>
  <si>
    <t>B111</t>
  </si>
  <si>
    <t>1.1.2</t>
  </si>
  <si>
    <t>Telep.önkorm.köznevelési felad.támogatás</t>
  </si>
  <si>
    <t>B112</t>
  </si>
  <si>
    <t>1.1.3</t>
  </si>
  <si>
    <t>Telep.önk.szoc.és gyermekjól.étk.fel.tám</t>
  </si>
  <si>
    <t>B113</t>
  </si>
  <si>
    <t>1.1.4</t>
  </si>
  <si>
    <t>Telep.önkorm.kulturális felad.támogatása</t>
  </si>
  <si>
    <t>B114</t>
  </si>
  <si>
    <t>1.1.5</t>
  </si>
  <si>
    <t>Helyi önkorm.kiegészítő támogatásai</t>
  </si>
  <si>
    <t>B115</t>
  </si>
  <si>
    <t>1.1.6</t>
  </si>
  <si>
    <t>Elszámolásból származó bevételek</t>
  </si>
  <si>
    <t>B116</t>
  </si>
  <si>
    <t>1.2</t>
  </si>
  <si>
    <t>Egyéb műk.c.támogatások bev.ÁH belülről</t>
  </si>
  <si>
    <t>B16</t>
  </si>
  <si>
    <t>1.2.1</t>
  </si>
  <si>
    <t>Társadalombiztosítás pénzügyi alapjai</t>
  </si>
  <si>
    <t>B16/4</t>
  </si>
  <si>
    <t>1.2.2</t>
  </si>
  <si>
    <t>Elkülönített állami pénzalap</t>
  </si>
  <si>
    <t>B16/5</t>
  </si>
  <si>
    <t>1.2.3</t>
  </si>
  <si>
    <t>Egyéb fejezeti kezelési előirányzattól</t>
  </si>
  <si>
    <t>B16/3</t>
  </si>
  <si>
    <t>1.2.4</t>
  </si>
  <si>
    <t>Helyi önkormányzattól és annak ktgv. szervétől</t>
  </si>
  <si>
    <t>B16/6</t>
  </si>
  <si>
    <t>I.2</t>
  </si>
  <si>
    <t>Közhatalmi bevételek</t>
  </si>
  <si>
    <t>B3</t>
  </si>
  <si>
    <t xml:space="preserve">2.1 </t>
  </si>
  <si>
    <t>Vagyoni típúsú adók (magánszemélyek komm.adója)</t>
  </si>
  <si>
    <t>B34</t>
  </si>
  <si>
    <t>2.2</t>
  </si>
  <si>
    <t>Termékek és szolgáltatások adói</t>
  </si>
  <si>
    <t xml:space="preserve">B35 </t>
  </si>
  <si>
    <t>2.2.1</t>
  </si>
  <si>
    <t>Állandó jell.végz.tevék.ut.iparűzési adó</t>
  </si>
  <si>
    <t>B351</t>
  </si>
  <si>
    <t>2.2.2</t>
  </si>
  <si>
    <t>Helyi önkorm.megillető belf.gépjárműadó</t>
  </si>
  <si>
    <t>B354</t>
  </si>
  <si>
    <t>2.2.3</t>
  </si>
  <si>
    <t>Talajterhelési díj</t>
  </si>
  <si>
    <t>B355</t>
  </si>
  <si>
    <t>2.3</t>
  </si>
  <si>
    <t>Egyéb közhatalmi bevételek (helyi adópótlék, adóbírság)</t>
  </si>
  <si>
    <t>B36</t>
  </si>
  <si>
    <t>I.3</t>
  </si>
  <si>
    <t>B4</t>
  </si>
  <si>
    <t>3.1</t>
  </si>
  <si>
    <t>Készletértékesítés ellenértéke</t>
  </si>
  <si>
    <t>B401</t>
  </si>
  <si>
    <t>3.2</t>
  </si>
  <si>
    <t>Szolgáltatások ellenértéke</t>
  </si>
  <si>
    <t xml:space="preserve">B402 </t>
  </si>
  <si>
    <t>3.3</t>
  </si>
  <si>
    <t>Közvetített szolgáltatások ellenértéke</t>
  </si>
  <si>
    <t xml:space="preserve">B403 </t>
  </si>
  <si>
    <t>3.4</t>
  </si>
  <si>
    <t>Tulajdonosi bevételek</t>
  </si>
  <si>
    <t>B404</t>
  </si>
  <si>
    <t>3.5</t>
  </si>
  <si>
    <t>Intézményi ellátási díjak</t>
  </si>
  <si>
    <t>B405</t>
  </si>
  <si>
    <t>3.6</t>
  </si>
  <si>
    <t>Kiszámlázott ÁFA</t>
  </si>
  <si>
    <t>B406</t>
  </si>
  <si>
    <t>3.7</t>
  </si>
  <si>
    <t>Általános forgalmi adó(ÁFA) visszatérít.</t>
  </si>
  <si>
    <t>B407</t>
  </si>
  <si>
    <t>3.8</t>
  </si>
  <si>
    <t>Kamatbevételek</t>
  </si>
  <si>
    <t>B408</t>
  </si>
  <si>
    <t>3.9</t>
  </si>
  <si>
    <t>Egyéb működési bevétel</t>
  </si>
  <si>
    <t>B411</t>
  </si>
  <si>
    <t>I.4</t>
  </si>
  <si>
    <t>Működési c.átvett peszk. ÁH kívülről</t>
  </si>
  <si>
    <t>B6</t>
  </si>
  <si>
    <t>II.</t>
  </si>
  <si>
    <t>Felhalmozási bevételek</t>
  </si>
  <si>
    <t>II.1</t>
  </si>
  <si>
    <t>Felhalmozási célú támogatás ÁH belülről</t>
  </si>
  <si>
    <t>B2</t>
  </si>
  <si>
    <t>Fejezeti kezelésű előirányzattól EU-s pr.</t>
  </si>
  <si>
    <t>B25/3</t>
  </si>
  <si>
    <t xml:space="preserve">Elkülönített állami pénzalaptól </t>
  </si>
  <si>
    <t>B25/5</t>
  </si>
  <si>
    <t xml:space="preserve">Társulástól és költségvetési szervétől </t>
  </si>
  <si>
    <t>B25/7</t>
  </si>
  <si>
    <t>II.2</t>
  </si>
  <si>
    <t>B5</t>
  </si>
  <si>
    <t>II.3</t>
  </si>
  <si>
    <t>Felhalm.c. átvett peszk.ÁH kívülről</t>
  </si>
  <si>
    <t>B7</t>
  </si>
  <si>
    <t>Költségvetési bevételek</t>
  </si>
  <si>
    <t>B1-7</t>
  </si>
  <si>
    <t>III.</t>
  </si>
  <si>
    <t>Finanszírozási bevételek</t>
  </si>
  <si>
    <t xml:space="preserve">B8 </t>
  </si>
  <si>
    <t>III.1</t>
  </si>
  <si>
    <t>Előző évi kv-i maradvány igénybevétele</t>
  </si>
  <si>
    <t>B8131</t>
  </si>
  <si>
    <t>BEVÉTELEK ÖSSZESEN</t>
  </si>
  <si>
    <t>B</t>
  </si>
  <si>
    <t>Kiadási jogcímek</t>
  </si>
  <si>
    <t>Működési  kiadások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</si>
  <si>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</si>
  <si>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</si>
  <si>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</si>
  <si>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</si>
  <si>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</si>
  <si>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</si>
  <si>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</si>
  <si>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</si>
  <si>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I.5</t>
  </si>
  <si>
    <t>Egyéb működési célú kiadások</t>
  </si>
  <si>
    <t>K5</t>
  </si>
  <si>
    <t>5.1</t>
  </si>
  <si>
    <t>Egyéb működési célú támogatások ÁH-n belülre</t>
  </si>
  <si>
    <t>K506</t>
  </si>
  <si>
    <t>5.2</t>
  </si>
  <si>
    <t>Visszatérítendő támogatások, kölcsönök nyújtása ÁH-n kívülre</t>
  </si>
  <si>
    <t>K508</t>
  </si>
  <si>
    <t>5.3</t>
  </si>
  <si>
    <t>Egyéb működési célú támogatások ÁH-n kívülre</t>
  </si>
  <si>
    <t>K512</t>
  </si>
  <si>
    <t>5.4</t>
  </si>
  <si>
    <t>Tartalékok</t>
  </si>
  <si>
    <t>K513</t>
  </si>
  <si>
    <t>Felhalmozási kiadások</t>
  </si>
  <si>
    <t>Beruházások</t>
  </si>
  <si>
    <t>K6</t>
  </si>
  <si>
    <t>Felújítások</t>
  </si>
  <si>
    <t>K7</t>
  </si>
  <si>
    <t>Egyéb felhalmozási kiadások</t>
  </si>
  <si>
    <t>K8</t>
  </si>
  <si>
    <t>Költségvetési kiadások</t>
  </si>
  <si>
    <t>Finanszirozási kiadások</t>
  </si>
  <si>
    <t>K9</t>
  </si>
  <si>
    <t>Belföldi finanszírozás kiadásai</t>
  </si>
  <si>
    <t>K91</t>
  </si>
  <si>
    <t xml:space="preserve">Hitel-kölcsöntörlesztés ÁH-n kívülre </t>
  </si>
  <si>
    <t>K911</t>
  </si>
  <si>
    <t>Belföldi értékpapírok kiadásai</t>
  </si>
  <si>
    <t>K912</t>
  </si>
  <si>
    <t>1.3</t>
  </si>
  <si>
    <t>Államháztartáson belüli megelőlegezések visszafizetése</t>
  </si>
  <si>
    <t>K914</t>
  </si>
  <si>
    <t>1.4</t>
  </si>
  <si>
    <t>Központi, irányítószervi támogatás folyósítása</t>
  </si>
  <si>
    <t>K915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</si>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</sst>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7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Times New Roman CE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Times New Roman CE"/>
      <family val="1"/>
      <charset val="238"/>
    </font>
    <font>
      <b/>
      <i/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 CE"/>
      <family val="1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2"/>
      <name val="Times New Roman CE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30" fillId="20" borderId="2" applyNumberFormat="0" applyAlignment="0" applyProtection="0"/>
    <xf numFmtId="0" fontId="31" fillId="21" borderId="3" applyNumberFormat="0" applyAlignment="0" applyProtection="0"/>
    <xf numFmtId="0" fontId="32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4" borderId="0" applyNumberFormat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7" borderId="2" applyNumberFormat="0" applyAlignment="0" applyProtection="0"/>
    <xf numFmtId="0" fontId="40" fillId="0" borderId="7" applyNumberFormat="0" applyFill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22" borderId="0" applyNumberFormat="0" applyBorder="0" applyAlignment="0" applyProtection="0"/>
    <xf numFmtId="0" fontId="33" fillId="0" borderId="0"/>
    <xf numFmtId="0" fontId="2" fillId="0" borderId="0"/>
    <xf numFmtId="0" fontId="25" fillId="0" borderId="0"/>
    <xf numFmtId="0" fontId="27" fillId="23" borderId="8" applyNumberFormat="0" applyFont="0" applyAlignment="0" applyProtection="0"/>
    <xf numFmtId="0" fontId="43" fillId="20" borderId="9" applyNumberFormat="0" applyAlignment="0" applyProtection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1" applyFill="1" applyProtection="1"/>
    <xf numFmtId="0" fontId="2" fillId="0" borderId="0" xfId="1" applyFont="1" applyFill="1" applyProtection="1"/>
    <xf numFmtId="0" fontId="0" fillId="0" borderId="0" xfId="1" applyFont="1" applyFill="1" applyAlignment="1" applyProtection="1">
      <alignment horizontal="center"/>
    </xf>
    <xf numFmtId="0" fontId="1" fillId="0" borderId="0" xfId="1" applyFill="1" applyBorder="1" applyProtection="1"/>
    <xf numFmtId="0" fontId="0" fillId="0" borderId="0" xfId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right"/>
    </xf>
    <xf numFmtId="0" fontId="3" fillId="0" borderId="0" xfId="1" applyFont="1" applyFill="1" applyProtection="1"/>
    <xf numFmtId="0" fontId="4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Protection="1"/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7" fillId="0" borderId="1" xfId="1" applyFont="1" applyFill="1" applyBorder="1" applyAlignment="1" applyProtection="1">
      <alignment horizontal="left" vertical="top" wrapText="1"/>
    </xf>
    <xf numFmtId="0" fontId="3" fillId="0" borderId="1" xfId="0" applyFont="1" applyBorder="1"/>
    <xf numFmtId="164" fontId="7" fillId="0" borderId="1" xfId="1" applyNumberFormat="1" applyFont="1" applyFill="1" applyBorder="1" applyAlignment="1" applyProtection="1">
      <alignment vertical="center" wrapText="1"/>
    </xf>
    <xf numFmtId="0" fontId="9" fillId="0" borderId="0" xfId="1" applyFont="1" applyFill="1" applyProtection="1"/>
    <xf numFmtId="164" fontId="4" fillId="0" borderId="0" xfId="1" applyNumberFormat="1" applyFont="1" applyFill="1" applyBorder="1" applyAlignment="1" applyProtection="1">
      <alignment vertical="center" wrapText="1"/>
    </xf>
    <xf numFmtId="0" fontId="10" fillId="0" borderId="1" xfId="0" applyFont="1" applyBorder="1"/>
    <xf numFmtId="164" fontId="6" fillId="0" borderId="1" xfId="1" applyNumberFormat="1" applyFont="1" applyFill="1" applyBorder="1" applyAlignment="1" applyProtection="1">
      <alignment vertical="center" wrapText="1"/>
      <protection locked="0"/>
    </xf>
    <xf numFmtId="164" fontId="11" fillId="0" borderId="0" xfId="1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164" fontId="3" fillId="0" borderId="1" xfId="1" applyNumberFormat="1" applyFont="1" applyFill="1" applyBorder="1" applyAlignment="1" applyProtection="1">
      <alignment vertical="center" wrapText="1"/>
      <protection locked="0"/>
    </xf>
    <xf numFmtId="164" fontId="13" fillId="0" borderId="0" xfId="1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/>
    <xf numFmtId="0" fontId="8" fillId="0" borderId="1" xfId="0" applyFont="1" applyBorder="1"/>
    <xf numFmtId="164" fontId="3" fillId="0" borderId="1" xfId="1" applyNumberFormat="1" applyFont="1" applyFill="1" applyBorder="1" applyAlignment="1" applyProtection="1">
      <alignment vertical="center" wrapText="1"/>
    </xf>
    <xf numFmtId="164" fontId="14" fillId="0" borderId="1" xfId="1" applyNumberFormat="1" applyFont="1" applyFill="1" applyBorder="1" applyProtection="1"/>
    <xf numFmtId="164" fontId="15" fillId="0" borderId="1" xfId="1" applyNumberFormat="1" applyFont="1" applyFill="1" applyBorder="1" applyAlignment="1" applyProtection="1">
      <alignment vertical="center" wrapText="1"/>
    </xf>
    <xf numFmtId="0" fontId="14" fillId="0" borderId="0" xfId="1" applyFont="1" applyFill="1" applyProtection="1"/>
    <xf numFmtId="164" fontId="15" fillId="0" borderId="0" xfId="1" applyNumberFormat="1" applyFont="1" applyFill="1" applyBorder="1" applyAlignment="1" applyProtection="1">
      <alignment vertical="center" wrapText="1"/>
    </xf>
    <xf numFmtId="164" fontId="15" fillId="0" borderId="1" xfId="1" applyNumberFormat="1" applyFont="1" applyFill="1" applyBorder="1" applyProtection="1"/>
    <xf numFmtId="164" fontId="15" fillId="0" borderId="1" xfId="1" applyNumberFormat="1" applyFont="1" applyFill="1" applyBorder="1" applyAlignment="1" applyProtection="1">
      <alignment vertical="center" wrapText="1"/>
      <protection locked="0"/>
    </xf>
    <xf numFmtId="164" fontId="15" fillId="0" borderId="0" xfId="1" applyNumberFormat="1" applyFont="1" applyFill="1" applyBorder="1" applyAlignment="1" applyProtection="1">
      <alignment vertical="center" wrapText="1"/>
      <protection locked="0"/>
    </xf>
    <xf numFmtId="164" fontId="16" fillId="0" borderId="1" xfId="1" applyNumberFormat="1" applyFont="1" applyFill="1" applyBorder="1" applyAlignment="1" applyProtection="1">
      <alignment vertical="center" wrapText="1"/>
      <protection locked="0"/>
    </xf>
    <xf numFmtId="0" fontId="17" fillId="0" borderId="0" xfId="1" applyFont="1" applyFill="1" applyProtection="1"/>
    <xf numFmtId="0" fontId="8" fillId="0" borderId="1" xfId="1" applyFont="1" applyFill="1" applyBorder="1" applyProtection="1"/>
    <xf numFmtId="49" fontId="10" fillId="0" borderId="1" xfId="0" applyNumberFormat="1" applyFont="1" applyBorder="1"/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1" fillId="0" borderId="1" xfId="1" applyNumberFormat="1" applyFont="1" applyFill="1" applyBorder="1" applyAlignment="1" applyProtection="1">
      <alignment vertical="center" wrapText="1"/>
      <protection locked="0"/>
    </xf>
    <xf numFmtId="0" fontId="14" fillId="0" borderId="1" xfId="1" applyFont="1" applyFill="1" applyBorder="1" applyProtection="1"/>
    <xf numFmtId="0" fontId="18" fillId="0" borderId="1" xfId="1" applyFont="1" applyFill="1" applyBorder="1" applyProtection="1"/>
    <xf numFmtId="164" fontId="11" fillId="0" borderId="1" xfId="1" applyNumberFormat="1" applyFont="1" applyFill="1" applyBorder="1" applyProtection="1"/>
    <xf numFmtId="0" fontId="19" fillId="0" borderId="0" xfId="1" applyFont="1" applyFill="1" applyProtection="1"/>
    <xf numFmtId="164" fontId="4" fillId="0" borderId="1" xfId="1" applyNumberFormat="1" applyFont="1" applyFill="1" applyBorder="1" applyAlignment="1" applyProtection="1">
      <alignment vertical="center" wrapText="1"/>
    </xf>
    <xf numFmtId="49" fontId="4" fillId="0" borderId="1" xfId="0" applyNumberFormat="1" applyFont="1" applyBorder="1"/>
    <xf numFmtId="0" fontId="4" fillId="0" borderId="1" xfId="0" applyFont="1" applyBorder="1"/>
    <xf numFmtId="164" fontId="7" fillId="0" borderId="1" xfId="1" applyNumberFormat="1" applyFont="1" applyFill="1" applyBorder="1" applyAlignment="1" applyProtection="1">
      <alignment vertical="center" wrapText="1"/>
      <protection locked="0"/>
    </xf>
    <xf numFmtId="164" fontId="4" fillId="0" borderId="0" xfId="1" applyNumberFormat="1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20" fillId="0" borderId="0" xfId="1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Protection="1"/>
    <xf numFmtId="0" fontId="7" fillId="0" borderId="1" xfId="1" applyFont="1" applyFill="1" applyBorder="1" applyAlignment="1" applyProtection="1">
      <alignment vertical="center"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horizontal="left" vertical="center" wrapText="1"/>
    </xf>
    <xf numFmtId="164" fontId="21" fillId="0" borderId="0" xfId="1" applyNumberFormat="1" applyFont="1" applyFill="1" applyBorder="1" applyAlignment="1" applyProtection="1">
      <alignment vertical="center" wrapText="1"/>
    </xf>
    <xf numFmtId="49" fontId="10" fillId="0" borderId="1" xfId="1" applyNumberFormat="1" applyFont="1" applyFill="1" applyBorder="1" applyAlignment="1" applyProtection="1">
      <alignment vertical="center" wrapText="1"/>
    </xf>
    <xf numFmtId="0" fontId="10" fillId="0" borderId="1" xfId="1" applyFont="1" applyFill="1" applyBorder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164" fontId="22" fillId="0" borderId="0" xfId="1" applyNumberFormat="1" applyFont="1" applyFill="1" applyBorder="1" applyAlignment="1" applyProtection="1">
      <alignment vertical="center" wrapText="1"/>
      <protection locked="0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/>
    <xf numFmtId="0" fontId="12" fillId="0" borderId="1" xfId="1" applyFont="1" applyFill="1" applyBorder="1" applyAlignment="1" applyProtection="1">
      <alignment vertical="center" wrapText="1"/>
    </xf>
    <xf numFmtId="164" fontId="23" fillId="0" borderId="0" xfId="1" applyNumberFormat="1" applyFont="1" applyFill="1" applyBorder="1" applyAlignment="1" applyProtection="1">
      <alignment vertical="center" wrapText="1"/>
      <protection locked="0"/>
    </xf>
    <xf numFmtId="0" fontId="12" fillId="0" borderId="1" xfId="1" applyFont="1" applyFill="1" applyBorder="1" applyAlignment="1" applyProtection="1">
      <alignment vertical="center"/>
    </xf>
    <xf numFmtId="0" fontId="16" fillId="0" borderId="1" xfId="1" applyFont="1" applyFill="1" applyBorder="1" applyAlignment="1" applyProtection="1">
      <alignment vertical="center"/>
    </xf>
    <xf numFmtId="0" fontId="23" fillId="0" borderId="0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>
      <alignment horizontal="left" vertical="center"/>
    </xf>
    <xf numFmtId="49" fontId="14" fillId="0" borderId="1" xfId="1" applyNumberFormat="1" applyFont="1" applyFill="1" applyBorder="1" applyAlignment="1" applyProtection="1">
      <alignment horizontal="right" vertical="center" wrapText="1" indent="1"/>
    </xf>
    <xf numFmtId="0" fontId="14" fillId="0" borderId="1" xfId="1" applyFont="1" applyFill="1" applyBorder="1" applyAlignment="1" applyProtection="1">
      <alignment vertical="center" wrapText="1"/>
    </xf>
    <xf numFmtId="0" fontId="14" fillId="0" borderId="1" xfId="1" applyFont="1" applyFill="1" applyBorder="1" applyAlignment="1" applyProtection="1">
      <alignment horizontal="left" vertical="center"/>
    </xf>
    <xf numFmtId="0" fontId="24" fillId="0" borderId="0" xfId="1" applyFont="1" applyFill="1" applyProtection="1"/>
    <xf numFmtId="164" fontId="25" fillId="0" borderId="0" xfId="1" applyNumberFormat="1" applyFont="1" applyFill="1" applyBorder="1" applyAlignment="1" applyProtection="1">
      <alignment vertical="center" wrapText="1"/>
      <protection locked="0"/>
    </xf>
    <xf numFmtId="0" fontId="10" fillId="0" borderId="1" xfId="1" applyFont="1" applyFill="1" applyBorder="1" applyAlignment="1" applyProtection="1">
      <alignment horizontal="left" vertical="center" wrapText="1" indent="1"/>
    </xf>
    <xf numFmtId="0" fontId="10" fillId="0" borderId="1" xfId="0" applyFont="1" applyBorder="1" applyAlignment="1" applyProtection="1">
      <alignment horizontal="left" vertical="center" wrapText="1" indent="1"/>
    </xf>
    <xf numFmtId="0" fontId="10" fillId="0" borderId="1" xfId="0" applyFont="1" applyBorder="1" applyAlignment="1" applyProtection="1">
      <alignment vertical="center" wrapText="1"/>
    </xf>
    <xf numFmtId="0" fontId="26" fillId="0" borderId="0" xfId="1" applyFont="1" applyFill="1" applyProtection="1"/>
    <xf numFmtId="49" fontId="25" fillId="0" borderId="1" xfId="1" applyNumberFormat="1" applyFont="1" applyFill="1" applyBorder="1" applyAlignment="1" applyProtection="1">
      <alignment horizontal="left" vertical="center" wrapText="1" indent="1"/>
    </xf>
    <xf numFmtId="0" fontId="25" fillId="0" borderId="1" xfId="0" applyFont="1" applyBorder="1" applyAlignment="1" applyProtection="1">
      <alignment horizontal="left" vertical="center" wrapText="1" indent="1"/>
    </xf>
    <xf numFmtId="0" fontId="25" fillId="0" borderId="1" xfId="0" applyFont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0" fontId="4" fillId="0" borderId="1" xfId="1" applyFont="1" applyFill="1" applyBorder="1" applyAlignment="1" applyProtection="1">
      <alignment vertical="center" wrapText="1"/>
    </xf>
    <xf numFmtId="0" fontId="21" fillId="0" borderId="1" xfId="1" applyFont="1" applyFill="1" applyBorder="1" applyAlignment="1" applyProtection="1">
      <alignment horizontal="left" vertical="center" wrapText="1" indent="1"/>
    </xf>
    <xf numFmtId="0" fontId="21" fillId="0" borderId="1" xfId="1" applyFont="1" applyFill="1" applyBorder="1" applyAlignment="1" applyProtection="1">
      <alignment vertical="center" wrapText="1"/>
    </xf>
    <xf numFmtId="164" fontId="7" fillId="0" borderId="1" xfId="0" quotePrefix="1" applyNumberFormat="1" applyFont="1" applyBorder="1" applyAlignment="1" applyProtection="1">
      <alignment vertical="center" wrapText="1"/>
    </xf>
    <xf numFmtId="164" fontId="21" fillId="0" borderId="0" xfId="0" quotePrefix="1" applyNumberFormat="1" applyFont="1" applyBorder="1" applyAlignment="1" applyProtection="1">
      <alignment vertical="center" wrapText="1"/>
    </xf>
    <xf numFmtId="164" fontId="22" fillId="0" borderId="0" xfId="1" applyNumberFormat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horizontal="left" vertical="center" wrapText="1" indent="1"/>
    </xf>
    <xf numFmtId="49" fontId="8" fillId="0" borderId="1" xfId="1" applyNumberFormat="1" applyFont="1" applyFill="1" applyBorder="1" applyAlignment="1" applyProtection="1">
      <alignment horizontal="left" vertical="center" wrapText="1" indent="1"/>
    </xf>
    <xf numFmtId="0" fontId="8" fillId="0" borderId="1" xfId="1" applyFont="1" applyFill="1" applyBorder="1" applyAlignment="1" applyProtection="1">
      <alignment horizontal="left" vertical="center" wrapText="1" indent="1"/>
    </xf>
    <xf numFmtId="0" fontId="8" fillId="0" borderId="1" xfId="1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vertical="center" wrapText="1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4"/>
  <sheetViews>
    <sheetView tabSelected="1" zoomScale="120" zoomScaleNormal="120" zoomScaleSheetLayoutView="100" workbookViewId="0">
      <selection activeCell="C1" sqref="C1:G1"/>
    </sheetView>
  </sheetViews>
  <sheetFormatPr defaultRowHeight="15.75" x14ac:dyDescent="0.25"/>
  <cols>
    <col min="1" max="1" width="15.83203125" style="2" customWidth="1"/>
    <col min="2" max="2" width="51" style="2" customWidth="1"/>
    <col min="3" max="3" width="6.6640625" style="2" customWidth="1"/>
    <col min="4" max="4" width="10.6640625" style="9" customWidth="1"/>
    <col min="5" max="5" width="11" style="7" customWidth="1"/>
    <col min="6" max="6" width="11.1640625" style="7" customWidth="1"/>
    <col min="7" max="9" width="9.33203125" style="1"/>
    <col min="10" max="10" width="9.33203125" style="4"/>
    <col min="11" max="16384" width="9.33203125" style="1"/>
  </cols>
  <sheetData>
    <row r="1" spans="1:10" x14ac:dyDescent="0.25">
      <c r="A1" s="1"/>
      <c r="C1" s="3" t="s">
        <v>0</v>
      </c>
      <c r="D1" s="3"/>
      <c r="E1" s="3"/>
      <c r="F1" s="3"/>
      <c r="G1" s="3"/>
    </row>
    <row r="2" spans="1:10" x14ac:dyDescent="0.25">
      <c r="A2" s="1"/>
      <c r="B2" s="5"/>
      <c r="C2" s="5"/>
      <c r="D2" s="6"/>
    </row>
    <row r="3" spans="1:10" x14ac:dyDescent="0.25">
      <c r="A3" s="8" t="s">
        <v>1</v>
      </c>
      <c r="B3" s="8"/>
      <c r="C3" s="8"/>
      <c r="D3" s="8"/>
      <c r="E3" s="8"/>
      <c r="F3" s="8"/>
      <c r="G3" s="8"/>
    </row>
    <row r="4" spans="1:10" x14ac:dyDescent="0.25">
      <c r="A4" s="8" t="s">
        <v>2</v>
      </c>
      <c r="B4" s="8"/>
      <c r="C4" s="8"/>
      <c r="D4" s="8"/>
      <c r="E4" s="8"/>
      <c r="F4" s="8"/>
      <c r="G4" s="8"/>
    </row>
    <row r="5" spans="1:10" ht="15.95" customHeight="1" x14ac:dyDescent="0.25"/>
    <row r="6" spans="1:10" ht="24" customHeight="1" x14ac:dyDescent="0.25">
      <c r="A6" s="10"/>
      <c r="B6" s="10"/>
      <c r="C6" s="11"/>
      <c r="G6" s="12" t="s">
        <v>3</v>
      </c>
    </row>
    <row r="7" spans="1:10" s="7" customFormat="1" ht="33.75" x14ac:dyDescent="0.2">
      <c r="A7" s="13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J7" s="14"/>
    </row>
    <row r="8" spans="1:10" s="17" customFormat="1" ht="12" customHeight="1" x14ac:dyDescent="0.2">
      <c r="A8" s="15">
        <v>1</v>
      </c>
      <c r="B8" s="15">
        <v>2</v>
      </c>
      <c r="C8" s="16">
        <v>3</v>
      </c>
      <c r="D8" s="15">
        <v>4</v>
      </c>
      <c r="E8" s="16">
        <v>5</v>
      </c>
      <c r="F8" s="15">
        <v>6</v>
      </c>
      <c r="G8" s="16">
        <v>7</v>
      </c>
      <c r="J8" s="18"/>
    </row>
    <row r="9" spans="1:10" s="22" customFormat="1" ht="12" customHeight="1" x14ac:dyDescent="0.2">
      <c r="A9" s="13" t="s">
        <v>11</v>
      </c>
      <c r="B9" s="19" t="s">
        <v>12</v>
      </c>
      <c r="C9" s="20"/>
      <c r="D9" s="21">
        <f>D10+D23+D30+D40</f>
        <v>132636</v>
      </c>
      <c r="E9" s="21">
        <f>E10+E23+E30+E40</f>
        <v>157004</v>
      </c>
      <c r="F9" s="21">
        <f>F10+F23+F30+F40</f>
        <v>22493</v>
      </c>
      <c r="G9" s="21">
        <f>G10+G23+G30+G40</f>
        <v>179497</v>
      </c>
      <c r="J9" s="23"/>
    </row>
    <row r="10" spans="1:10" s="22" customFormat="1" ht="12" customHeight="1" x14ac:dyDescent="0.2">
      <c r="A10" s="24" t="s">
        <v>13</v>
      </c>
      <c r="B10" s="24" t="s">
        <v>14</v>
      </c>
      <c r="C10" s="24" t="s">
        <v>15</v>
      </c>
      <c r="D10" s="25">
        <f>D18+D11</f>
        <v>62893</v>
      </c>
      <c r="E10" s="25">
        <f>E18+E11</f>
        <v>86261</v>
      </c>
      <c r="F10" s="25">
        <f>F18+F11</f>
        <v>13615</v>
      </c>
      <c r="G10" s="25">
        <f>G18+G11</f>
        <v>99876</v>
      </c>
      <c r="J10" s="26"/>
    </row>
    <row r="11" spans="1:10" s="22" customFormat="1" ht="12" customHeight="1" x14ac:dyDescent="0.2">
      <c r="A11" s="27" t="s">
        <v>16</v>
      </c>
      <c r="B11" s="28" t="s">
        <v>17</v>
      </c>
      <c r="C11" s="28" t="s">
        <v>18</v>
      </c>
      <c r="D11" s="29">
        <f>SUM(D12:D17)</f>
        <v>55933</v>
      </c>
      <c r="E11" s="29">
        <f>SUM(E12:E17)</f>
        <v>77235</v>
      </c>
      <c r="F11" s="29">
        <f>SUM(F12:F17)</f>
        <v>1225</v>
      </c>
      <c r="G11" s="29">
        <f>SUM(G12:G17)</f>
        <v>78460</v>
      </c>
      <c r="J11" s="30"/>
    </row>
    <row r="12" spans="1:10" s="37" customFormat="1" ht="12" customHeight="1" x14ac:dyDescent="0.2">
      <c r="A12" s="31" t="s">
        <v>19</v>
      </c>
      <c r="B12" s="32" t="s">
        <v>20</v>
      </c>
      <c r="C12" s="33" t="s">
        <v>21</v>
      </c>
      <c r="D12" s="34">
        <v>22583</v>
      </c>
      <c r="E12" s="34">
        <v>23583</v>
      </c>
      <c r="F12" s="35">
        <f>G12-E12</f>
        <v>0</v>
      </c>
      <c r="G12" s="36">
        <v>23583</v>
      </c>
      <c r="J12" s="38"/>
    </row>
    <row r="13" spans="1:10" s="37" customFormat="1" ht="12" customHeight="1" x14ac:dyDescent="0.2">
      <c r="A13" s="31" t="s">
        <v>22</v>
      </c>
      <c r="B13" s="33" t="s">
        <v>23</v>
      </c>
      <c r="C13" s="33" t="s">
        <v>24</v>
      </c>
      <c r="D13" s="29">
        <v>0</v>
      </c>
      <c r="E13" s="34">
        <v>13585</v>
      </c>
      <c r="F13" s="39">
        <f t="shared" ref="F13:F40" si="0">G13-E13</f>
        <v>301</v>
      </c>
      <c r="G13" s="40">
        <v>13886</v>
      </c>
      <c r="J13" s="41"/>
    </row>
    <row r="14" spans="1:10" s="37" customFormat="1" ht="12" customHeight="1" x14ac:dyDescent="0.2">
      <c r="A14" s="31" t="s">
        <v>25</v>
      </c>
      <c r="B14" s="33" t="s">
        <v>26</v>
      </c>
      <c r="C14" s="33" t="s">
        <v>27</v>
      </c>
      <c r="D14" s="29">
        <v>31122</v>
      </c>
      <c r="E14" s="34">
        <v>35746</v>
      </c>
      <c r="F14" s="39">
        <f t="shared" si="0"/>
        <v>353</v>
      </c>
      <c r="G14" s="40">
        <v>36099</v>
      </c>
      <c r="J14" s="41"/>
    </row>
    <row r="15" spans="1:10" s="37" customFormat="1" ht="12" customHeight="1" x14ac:dyDescent="0.2">
      <c r="A15" s="31" t="s">
        <v>28</v>
      </c>
      <c r="B15" s="33" t="s">
        <v>29</v>
      </c>
      <c r="C15" s="33" t="s">
        <v>30</v>
      </c>
      <c r="D15" s="29">
        <v>2228</v>
      </c>
      <c r="E15" s="34">
        <v>2476</v>
      </c>
      <c r="F15" s="39">
        <f t="shared" si="0"/>
        <v>127</v>
      </c>
      <c r="G15" s="40">
        <v>2603</v>
      </c>
      <c r="J15" s="41"/>
    </row>
    <row r="16" spans="1:10" s="37" customFormat="1" ht="12" customHeight="1" x14ac:dyDescent="0.2">
      <c r="A16" s="31" t="s">
        <v>31</v>
      </c>
      <c r="B16" s="33" t="s">
        <v>32</v>
      </c>
      <c r="C16" s="33" t="s">
        <v>33</v>
      </c>
      <c r="D16" s="29"/>
      <c r="E16" s="34">
        <v>1737</v>
      </c>
      <c r="F16" s="39">
        <f t="shared" si="0"/>
        <v>444</v>
      </c>
      <c r="G16" s="40">
        <v>2181</v>
      </c>
      <c r="J16" s="41"/>
    </row>
    <row r="17" spans="1:10" s="37" customFormat="1" ht="12" customHeight="1" x14ac:dyDescent="0.2">
      <c r="A17" s="31" t="s">
        <v>34</v>
      </c>
      <c r="B17" s="33" t="s">
        <v>35</v>
      </c>
      <c r="C17" s="33" t="s">
        <v>36</v>
      </c>
      <c r="D17" s="29">
        <v>0</v>
      </c>
      <c r="E17" s="34">
        <v>108</v>
      </c>
      <c r="F17" s="35">
        <f t="shared" si="0"/>
        <v>0</v>
      </c>
      <c r="G17" s="40">
        <v>108</v>
      </c>
      <c r="J17" s="41"/>
    </row>
    <row r="18" spans="1:10" s="43" customFormat="1" ht="12" customHeight="1" x14ac:dyDescent="0.2">
      <c r="A18" s="27" t="s">
        <v>37</v>
      </c>
      <c r="B18" s="28" t="s">
        <v>38</v>
      </c>
      <c r="C18" s="28" t="s">
        <v>39</v>
      </c>
      <c r="D18" s="42">
        <f>SUM(D19:D22)</f>
        <v>6960</v>
      </c>
      <c r="E18" s="42">
        <f>SUM(E19:E22)</f>
        <v>9026</v>
      </c>
      <c r="F18" s="42">
        <f>SUM(F19:F22)</f>
        <v>12390</v>
      </c>
      <c r="G18" s="42">
        <f>SUM(G19:G22)</f>
        <v>21416</v>
      </c>
      <c r="J18" s="30"/>
    </row>
    <row r="19" spans="1:10" s="37" customFormat="1" ht="12" customHeight="1" x14ac:dyDescent="0.2">
      <c r="A19" s="31" t="s">
        <v>40</v>
      </c>
      <c r="B19" s="44" t="s">
        <v>41</v>
      </c>
      <c r="C19" s="44" t="s">
        <v>42</v>
      </c>
      <c r="D19" s="42">
        <v>3540</v>
      </c>
      <c r="E19" s="42">
        <v>3540</v>
      </c>
      <c r="F19" s="39">
        <f t="shared" si="0"/>
        <v>1241</v>
      </c>
      <c r="G19" s="40">
        <v>4781</v>
      </c>
      <c r="J19" s="41"/>
    </row>
    <row r="20" spans="1:10" s="37" customFormat="1" ht="12" customHeight="1" x14ac:dyDescent="0.2">
      <c r="A20" s="31" t="s">
        <v>43</v>
      </c>
      <c r="B20" s="33" t="s">
        <v>44</v>
      </c>
      <c r="C20" s="28" t="s">
        <v>45</v>
      </c>
      <c r="D20" s="29">
        <v>3420</v>
      </c>
      <c r="E20" s="29">
        <v>5486</v>
      </c>
      <c r="F20" s="39">
        <f t="shared" si="0"/>
        <v>3050</v>
      </c>
      <c r="G20" s="40">
        <v>8536</v>
      </c>
      <c r="J20" s="41"/>
    </row>
    <row r="21" spans="1:10" s="37" customFormat="1" ht="12" customHeight="1" x14ac:dyDescent="0.2">
      <c r="A21" s="31" t="s">
        <v>46</v>
      </c>
      <c r="B21" s="33" t="s">
        <v>47</v>
      </c>
      <c r="C21" s="28" t="s">
        <v>48</v>
      </c>
      <c r="D21" s="29"/>
      <c r="E21" s="29"/>
      <c r="F21" s="39">
        <f t="shared" si="0"/>
        <v>312</v>
      </c>
      <c r="G21" s="40">
        <v>312</v>
      </c>
      <c r="J21" s="41"/>
    </row>
    <row r="22" spans="1:10" s="37" customFormat="1" ht="12" customHeight="1" x14ac:dyDescent="0.2">
      <c r="A22" s="31" t="s">
        <v>49</v>
      </c>
      <c r="B22" s="33" t="s">
        <v>50</v>
      </c>
      <c r="C22" s="28" t="s">
        <v>51</v>
      </c>
      <c r="D22" s="29"/>
      <c r="E22" s="29"/>
      <c r="F22" s="39">
        <f t="shared" si="0"/>
        <v>7787</v>
      </c>
      <c r="G22" s="40">
        <v>7787</v>
      </c>
      <c r="J22" s="41"/>
    </row>
    <row r="23" spans="1:10" s="37" customFormat="1" ht="12" customHeight="1" x14ac:dyDescent="0.2">
      <c r="A23" s="45" t="s">
        <v>52</v>
      </c>
      <c r="B23" s="24" t="s">
        <v>53</v>
      </c>
      <c r="C23" s="24" t="s">
        <v>54</v>
      </c>
      <c r="D23" s="25">
        <f>D24+D25+D29</f>
        <v>39530</v>
      </c>
      <c r="E23" s="25">
        <f>E24+E25+E29</f>
        <v>39530</v>
      </c>
      <c r="F23" s="25">
        <f>F24+F25+F29</f>
        <v>8130</v>
      </c>
      <c r="G23" s="25">
        <f>G24+G25+G29</f>
        <v>47660</v>
      </c>
      <c r="J23" s="26"/>
    </row>
    <row r="24" spans="1:10" s="37" customFormat="1" ht="12" customHeight="1" x14ac:dyDescent="0.2">
      <c r="A24" s="27" t="s">
        <v>55</v>
      </c>
      <c r="B24" s="28" t="s">
        <v>56</v>
      </c>
      <c r="C24" s="28" t="s">
        <v>57</v>
      </c>
      <c r="D24" s="29">
        <v>9000</v>
      </c>
      <c r="E24" s="29">
        <v>9000</v>
      </c>
      <c r="F24" s="39">
        <f t="shared" si="0"/>
        <v>0</v>
      </c>
      <c r="G24" s="46">
        <v>9000</v>
      </c>
      <c r="J24" s="30"/>
    </row>
    <row r="25" spans="1:10" s="37" customFormat="1" ht="12" customHeight="1" x14ac:dyDescent="0.2">
      <c r="A25" s="27" t="s">
        <v>58</v>
      </c>
      <c r="B25" s="28" t="s">
        <v>59</v>
      </c>
      <c r="C25" s="28" t="s">
        <v>60</v>
      </c>
      <c r="D25" s="42">
        <f>SUM(D26:D28)</f>
        <v>30130</v>
      </c>
      <c r="E25" s="42">
        <f>SUM(E26:E28)</f>
        <v>29630</v>
      </c>
      <c r="F25" s="42">
        <f>SUM(F26:F28)</f>
        <v>8230</v>
      </c>
      <c r="G25" s="42">
        <f>SUM(G26:G28)</f>
        <v>37860</v>
      </c>
      <c r="J25" s="30"/>
    </row>
    <row r="26" spans="1:10" s="37" customFormat="1" ht="12" customHeight="1" x14ac:dyDescent="0.2">
      <c r="A26" s="31" t="s">
        <v>61</v>
      </c>
      <c r="B26" s="33" t="s">
        <v>62</v>
      </c>
      <c r="C26" s="28" t="s">
        <v>63</v>
      </c>
      <c r="D26" s="29">
        <v>25000</v>
      </c>
      <c r="E26" s="29">
        <v>25000</v>
      </c>
      <c r="F26" s="39">
        <f t="shared" si="0"/>
        <v>8230</v>
      </c>
      <c r="G26" s="40">
        <v>33230</v>
      </c>
      <c r="J26" s="41"/>
    </row>
    <row r="27" spans="1:10" s="37" customFormat="1" ht="12" customHeight="1" x14ac:dyDescent="0.2">
      <c r="A27" s="31" t="s">
        <v>64</v>
      </c>
      <c r="B27" s="33" t="s">
        <v>65</v>
      </c>
      <c r="C27" s="28" t="s">
        <v>66</v>
      </c>
      <c r="D27" s="29">
        <v>4630</v>
      </c>
      <c r="E27" s="29">
        <v>4630</v>
      </c>
      <c r="F27" s="39">
        <f t="shared" si="0"/>
        <v>0</v>
      </c>
      <c r="G27" s="40">
        <v>4630</v>
      </c>
      <c r="J27" s="41"/>
    </row>
    <row r="28" spans="1:10" s="37" customFormat="1" ht="12" customHeight="1" x14ac:dyDescent="0.2">
      <c r="A28" s="31" t="s">
        <v>67</v>
      </c>
      <c r="B28" s="33" t="s">
        <v>68</v>
      </c>
      <c r="C28" s="28" t="s">
        <v>69</v>
      </c>
      <c r="D28" s="29">
        <v>500</v>
      </c>
      <c r="E28" s="29"/>
      <c r="F28" s="39">
        <f t="shared" si="0"/>
        <v>0</v>
      </c>
      <c r="G28" s="40">
        <v>0</v>
      </c>
      <c r="J28" s="41"/>
    </row>
    <row r="29" spans="1:10" s="37" customFormat="1" ht="12" customHeight="1" x14ac:dyDescent="0.2">
      <c r="A29" s="27" t="s">
        <v>70</v>
      </c>
      <c r="B29" s="28" t="s">
        <v>71</v>
      </c>
      <c r="C29" s="28" t="s">
        <v>72</v>
      </c>
      <c r="D29" s="42">
        <v>400</v>
      </c>
      <c r="E29" s="42">
        <v>900</v>
      </c>
      <c r="F29" s="39">
        <f t="shared" si="0"/>
        <v>-100</v>
      </c>
      <c r="G29" s="46">
        <v>800</v>
      </c>
      <c r="J29" s="30"/>
    </row>
    <row r="30" spans="1:10" s="37" customFormat="1" ht="12" customHeight="1" x14ac:dyDescent="0.2">
      <c r="A30" s="45" t="s">
        <v>73</v>
      </c>
      <c r="B30" s="24" t="s">
        <v>12</v>
      </c>
      <c r="C30" s="24" t="s">
        <v>74</v>
      </c>
      <c r="D30" s="25">
        <f>SUM(D31:D39)</f>
        <v>30213</v>
      </c>
      <c r="E30" s="25">
        <f>SUM(E31:E39)</f>
        <v>30213</v>
      </c>
      <c r="F30" s="25">
        <f>SUM(F31:F39)</f>
        <v>748</v>
      </c>
      <c r="G30" s="25">
        <f>SUM(G31:G39)</f>
        <v>30961</v>
      </c>
      <c r="J30" s="26"/>
    </row>
    <row r="31" spans="1:10" s="37" customFormat="1" ht="12" customHeight="1" x14ac:dyDescent="0.2">
      <c r="A31" s="27" t="s">
        <v>75</v>
      </c>
      <c r="B31" s="28" t="s">
        <v>76</v>
      </c>
      <c r="C31" s="28" t="s">
        <v>77</v>
      </c>
      <c r="D31" s="34">
        <v>100</v>
      </c>
      <c r="E31" s="34">
        <v>100</v>
      </c>
      <c r="F31" s="39">
        <f t="shared" si="0"/>
        <v>0</v>
      </c>
      <c r="G31" s="36">
        <v>100</v>
      </c>
      <c r="J31" s="38"/>
    </row>
    <row r="32" spans="1:10" s="37" customFormat="1" ht="12" customHeight="1" x14ac:dyDescent="0.2">
      <c r="A32" s="27" t="s">
        <v>78</v>
      </c>
      <c r="B32" s="28" t="s">
        <v>79</v>
      </c>
      <c r="C32" s="28" t="s">
        <v>80</v>
      </c>
      <c r="D32" s="29">
        <v>4400</v>
      </c>
      <c r="E32" s="29">
        <v>4400</v>
      </c>
      <c r="F32" s="39">
        <f t="shared" si="0"/>
        <v>500</v>
      </c>
      <c r="G32" s="40">
        <v>4900</v>
      </c>
      <c r="J32" s="41"/>
    </row>
    <row r="33" spans="1:10" s="37" customFormat="1" ht="12" customHeight="1" x14ac:dyDescent="0.2">
      <c r="A33" s="27" t="s">
        <v>81</v>
      </c>
      <c r="B33" s="28" t="s">
        <v>82</v>
      </c>
      <c r="C33" s="28" t="s">
        <v>83</v>
      </c>
      <c r="D33" s="29">
        <v>4390</v>
      </c>
      <c r="E33" s="29">
        <v>4390</v>
      </c>
      <c r="F33" s="39">
        <f t="shared" si="0"/>
        <v>0</v>
      </c>
      <c r="G33" s="40">
        <v>4390</v>
      </c>
      <c r="J33" s="41"/>
    </row>
    <row r="34" spans="1:10" s="37" customFormat="1" ht="12" customHeight="1" x14ac:dyDescent="0.2">
      <c r="A34" s="27" t="s">
        <v>84</v>
      </c>
      <c r="B34" s="28" t="s">
        <v>85</v>
      </c>
      <c r="C34" s="28" t="s">
        <v>86</v>
      </c>
      <c r="D34" s="29">
        <v>7770</v>
      </c>
      <c r="E34" s="29">
        <v>7770</v>
      </c>
      <c r="F34" s="39">
        <f t="shared" si="0"/>
        <v>0</v>
      </c>
      <c r="G34" s="40">
        <v>7770</v>
      </c>
      <c r="J34" s="41"/>
    </row>
    <row r="35" spans="1:10" s="37" customFormat="1" ht="12" customHeight="1" x14ac:dyDescent="0.2">
      <c r="A35" s="27" t="s">
        <v>87</v>
      </c>
      <c r="B35" s="28" t="s">
        <v>88</v>
      </c>
      <c r="C35" s="28" t="s">
        <v>89</v>
      </c>
      <c r="D35" s="29">
        <v>3700</v>
      </c>
      <c r="E35" s="29">
        <v>3700</v>
      </c>
      <c r="F35" s="39">
        <f t="shared" si="0"/>
        <v>0</v>
      </c>
      <c r="G35" s="40">
        <v>3700</v>
      </c>
      <c r="J35" s="41"/>
    </row>
    <row r="36" spans="1:10" s="37" customFormat="1" ht="12" customHeight="1" x14ac:dyDescent="0.2">
      <c r="A36" s="27" t="s">
        <v>90</v>
      </c>
      <c r="B36" s="28" t="s">
        <v>91</v>
      </c>
      <c r="C36" s="28" t="s">
        <v>92</v>
      </c>
      <c r="D36" s="29">
        <v>6393</v>
      </c>
      <c r="E36" s="29">
        <v>6393</v>
      </c>
      <c r="F36" s="39">
        <f t="shared" si="0"/>
        <v>0</v>
      </c>
      <c r="G36" s="40">
        <v>6393</v>
      </c>
      <c r="J36" s="41"/>
    </row>
    <row r="37" spans="1:10" s="37" customFormat="1" ht="12" customHeight="1" x14ac:dyDescent="0.2">
      <c r="A37" s="27" t="s">
        <v>93</v>
      </c>
      <c r="B37" s="28" t="s">
        <v>94</v>
      </c>
      <c r="C37" s="28" t="s">
        <v>95</v>
      </c>
      <c r="D37" s="29"/>
      <c r="E37" s="29"/>
      <c r="F37" s="39">
        <f t="shared" si="0"/>
        <v>248</v>
      </c>
      <c r="G37" s="40">
        <v>248</v>
      </c>
      <c r="J37" s="41"/>
    </row>
    <row r="38" spans="1:10" s="37" customFormat="1" ht="12" customHeight="1" x14ac:dyDescent="0.2">
      <c r="A38" s="27" t="s">
        <v>96</v>
      </c>
      <c r="B38" s="28" t="s">
        <v>97</v>
      </c>
      <c r="C38" s="28" t="s">
        <v>98</v>
      </c>
      <c r="D38" s="29">
        <v>100</v>
      </c>
      <c r="E38" s="29">
        <v>100</v>
      </c>
      <c r="F38" s="39">
        <f t="shared" si="0"/>
        <v>0</v>
      </c>
      <c r="G38" s="40">
        <v>100</v>
      </c>
      <c r="J38" s="41"/>
    </row>
    <row r="39" spans="1:10" s="37" customFormat="1" ht="12" customHeight="1" x14ac:dyDescent="0.2">
      <c r="A39" s="27" t="s">
        <v>99</v>
      </c>
      <c r="B39" s="28" t="s">
        <v>100</v>
      </c>
      <c r="C39" s="28" t="s">
        <v>101</v>
      </c>
      <c r="D39" s="29">
        <v>3360</v>
      </c>
      <c r="E39" s="29">
        <v>3360</v>
      </c>
      <c r="F39" s="39">
        <f t="shared" si="0"/>
        <v>0</v>
      </c>
      <c r="G39" s="40">
        <v>3360</v>
      </c>
      <c r="J39" s="41"/>
    </row>
    <row r="40" spans="1:10" s="37" customFormat="1" ht="12" customHeight="1" x14ac:dyDescent="0.2">
      <c r="A40" s="45" t="s">
        <v>102</v>
      </c>
      <c r="B40" s="24" t="s">
        <v>103</v>
      </c>
      <c r="C40" s="24" t="s">
        <v>104</v>
      </c>
      <c r="D40" s="29">
        <v>0</v>
      </c>
      <c r="E40" s="25">
        <v>1000</v>
      </c>
      <c r="F40" s="39">
        <f t="shared" si="0"/>
        <v>0</v>
      </c>
      <c r="G40" s="47">
        <v>1000</v>
      </c>
      <c r="J40" s="26"/>
    </row>
    <row r="41" spans="1:10" s="37" customFormat="1" ht="12" customHeight="1" x14ac:dyDescent="0.2">
      <c r="A41" s="27"/>
      <c r="B41" s="28"/>
      <c r="C41" s="28"/>
      <c r="D41" s="29"/>
      <c r="E41" s="29"/>
      <c r="F41" s="48"/>
      <c r="G41" s="40"/>
      <c r="J41" s="41"/>
    </row>
    <row r="42" spans="1:10" s="37" customFormat="1" ht="12" customHeight="1" x14ac:dyDescent="0.2">
      <c r="A42" s="13" t="s">
        <v>105</v>
      </c>
      <c r="B42" s="19" t="s">
        <v>106</v>
      </c>
      <c r="C42" s="20"/>
      <c r="D42" s="21">
        <f>D43+D47+D48</f>
        <v>0</v>
      </c>
      <c r="E42" s="21">
        <f>E43+E47+E48</f>
        <v>69157</v>
      </c>
      <c r="F42" s="21">
        <f>F43+F47+F48</f>
        <v>0</v>
      </c>
      <c r="G42" s="21">
        <f>G43+G47+G48</f>
        <v>69157</v>
      </c>
      <c r="J42" s="23"/>
    </row>
    <row r="43" spans="1:10" s="37" customFormat="1" ht="12" customHeight="1" x14ac:dyDescent="0.2">
      <c r="A43" s="45" t="s">
        <v>107</v>
      </c>
      <c r="B43" s="24" t="s">
        <v>108</v>
      </c>
      <c r="C43" s="24" t="s">
        <v>109</v>
      </c>
      <c r="D43" s="25">
        <f>SUM(D44:D46)</f>
        <v>0</v>
      </c>
      <c r="E43" s="25">
        <f>SUM(E44:E46)</f>
        <v>57203</v>
      </c>
      <c r="F43" s="25">
        <f>SUM(F44:F46)</f>
        <v>5977</v>
      </c>
      <c r="G43" s="25">
        <f>SUM(G44:G46)</f>
        <v>63180</v>
      </c>
      <c r="J43" s="26"/>
    </row>
    <row r="44" spans="1:10" s="37" customFormat="1" ht="12" customHeight="1" x14ac:dyDescent="0.2">
      <c r="A44" s="45"/>
      <c r="B44" s="33" t="s">
        <v>110</v>
      </c>
      <c r="C44" s="33" t="s">
        <v>111</v>
      </c>
      <c r="D44" s="29"/>
      <c r="E44" s="29">
        <v>55877</v>
      </c>
      <c r="F44" s="39">
        <f>G44-E44</f>
        <v>0</v>
      </c>
      <c r="G44" s="40">
        <v>55877</v>
      </c>
      <c r="J44" s="41"/>
    </row>
    <row r="45" spans="1:10" s="37" customFormat="1" ht="12" customHeight="1" x14ac:dyDescent="0.2">
      <c r="A45" s="45"/>
      <c r="B45" s="33" t="s">
        <v>112</v>
      </c>
      <c r="C45" s="33" t="s">
        <v>113</v>
      </c>
      <c r="D45" s="29"/>
      <c r="E45" s="29">
        <v>1326</v>
      </c>
      <c r="F45" s="39">
        <f>G45-E45</f>
        <v>0</v>
      </c>
      <c r="G45" s="40">
        <v>1326</v>
      </c>
      <c r="J45" s="41"/>
    </row>
    <row r="46" spans="1:10" s="37" customFormat="1" ht="12" customHeight="1" x14ac:dyDescent="0.2">
      <c r="A46" s="45"/>
      <c r="B46" s="33" t="s">
        <v>114</v>
      </c>
      <c r="C46" s="33" t="s">
        <v>115</v>
      </c>
      <c r="D46" s="29"/>
      <c r="E46" s="29"/>
      <c r="F46" s="39">
        <f>G46-E46</f>
        <v>5977</v>
      </c>
      <c r="G46" s="40">
        <v>5977</v>
      </c>
      <c r="J46" s="41"/>
    </row>
    <row r="47" spans="1:10" s="37" customFormat="1" ht="12" customHeight="1" x14ac:dyDescent="0.25">
      <c r="A47" s="45" t="s">
        <v>116</v>
      </c>
      <c r="B47" s="24" t="s">
        <v>106</v>
      </c>
      <c r="C47" s="24" t="s">
        <v>117</v>
      </c>
      <c r="D47" s="25">
        <v>0</v>
      </c>
      <c r="E47" s="25">
        <v>0</v>
      </c>
      <c r="F47" s="49"/>
      <c r="G47" s="47">
        <v>0</v>
      </c>
      <c r="J47" s="41"/>
    </row>
    <row r="48" spans="1:10" s="51" customFormat="1" ht="12" customHeight="1" x14ac:dyDescent="0.2">
      <c r="A48" s="45" t="s">
        <v>118</v>
      </c>
      <c r="B48" s="24" t="s">
        <v>119</v>
      </c>
      <c r="C48" s="24" t="s">
        <v>120</v>
      </c>
      <c r="D48" s="25">
        <v>0</v>
      </c>
      <c r="E48" s="25">
        <v>11954</v>
      </c>
      <c r="F48" s="50">
        <f>G48-E48</f>
        <v>-5977</v>
      </c>
      <c r="G48" s="47">
        <v>5977</v>
      </c>
      <c r="J48" s="26"/>
    </row>
    <row r="49" spans="1:10" s="37" customFormat="1" ht="12" customHeight="1" x14ac:dyDescent="0.2">
      <c r="A49" s="32"/>
      <c r="B49" s="33"/>
      <c r="C49" s="33"/>
      <c r="D49" s="21">
        <v>0</v>
      </c>
      <c r="E49" s="21">
        <v>0</v>
      </c>
      <c r="F49" s="48"/>
      <c r="G49" s="52">
        <v>0</v>
      </c>
      <c r="J49" s="23"/>
    </row>
    <row r="50" spans="1:10" s="37" customFormat="1" ht="12" customHeight="1" x14ac:dyDescent="0.2">
      <c r="A50" s="53"/>
      <c r="B50" s="54" t="s">
        <v>121</v>
      </c>
      <c r="C50" s="54" t="s">
        <v>122</v>
      </c>
      <c r="D50" s="55">
        <f>D42+D9</f>
        <v>132636</v>
      </c>
      <c r="E50" s="55">
        <f>E42+E9</f>
        <v>226161</v>
      </c>
      <c r="F50" s="55">
        <f>F42+F9</f>
        <v>22493</v>
      </c>
      <c r="G50" s="55">
        <f>G42+G9</f>
        <v>248654</v>
      </c>
      <c r="J50" s="56"/>
    </row>
    <row r="51" spans="1:10" s="37" customFormat="1" ht="12" customHeight="1" x14ac:dyDescent="0.2">
      <c r="A51" s="32"/>
      <c r="B51" s="33"/>
      <c r="C51" s="33"/>
      <c r="D51" s="29">
        <v>0</v>
      </c>
      <c r="E51" s="29">
        <v>0</v>
      </c>
      <c r="F51" s="48"/>
      <c r="G51" s="40">
        <v>0</v>
      </c>
      <c r="J51" s="41"/>
    </row>
    <row r="52" spans="1:10" s="37" customFormat="1" ht="12" customHeight="1" x14ac:dyDescent="0.2">
      <c r="A52" s="57" t="s">
        <v>123</v>
      </c>
      <c r="B52" s="58" t="s">
        <v>124</v>
      </c>
      <c r="C52" s="58" t="s">
        <v>125</v>
      </c>
      <c r="D52" s="55">
        <f>SUM(D53:D54)</f>
        <v>52303</v>
      </c>
      <c r="E52" s="55">
        <f>SUM(E53:E54)</f>
        <v>50858</v>
      </c>
      <c r="F52" s="55">
        <f>SUM(F53:F54)</f>
        <v>4026</v>
      </c>
      <c r="G52" s="55">
        <f>SUM(G53:G54)</f>
        <v>54884</v>
      </c>
      <c r="J52" s="56"/>
    </row>
    <row r="53" spans="1:10" s="51" customFormat="1" ht="12" customHeight="1" x14ac:dyDescent="0.2">
      <c r="A53" s="32" t="s">
        <v>126</v>
      </c>
      <c r="B53" s="33" t="s">
        <v>127</v>
      </c>
      <c r="C53" s="33" t="s">
        <v>128</v>
      </c>
      <c r="D53" s="29">
        <v>52303</v>
      </c>
      <c r="E53" s="29">
        <v>50858</v>
      </c>
      <c r="F53" s="48"/>
      <c r="G53" s="40">
        <v>50858</v>
      </c>
      <c r="J53" s="41"/>
    </row>
    <row r="54" spans="1:10" ht="10.5" customHeight="1" x14ac:dyDescent="0.25">
      <c r="A54" s="32"/>
      <c r="B54" s="33"/>
      <c r="C54" s="33"/>
      <c r="D54" s="29"/>
      <c r="E54" s="29"/>
      <c r="F54" s="39">
        <f>G54-E54</f>
        <v>4026</v>
      </c>
      <c r="G54" s="40">
        <v>4026</v>
      </c>
      <c r="J54" s="41"/>
    </row>
    <row r="55" spans="1:10" s="7" customFormat="1" ht="12" x14ac:dyDescent="0.2">
      <c r="A55" s="53"/>
      <c r="B55" s="54" t="s">
        <v>129</v>
      </c>
      <c r="C55" s="54" t="s">
        <v>130</v>
      </c>
      <c r="D55" s="21">
        <f>D50+D52</f>
        <v>184939</v>
      </c>
      <c r="E55" s="21">
        <f>E50+E52</f>
        <v>277019</v>
      </c>
      <c r="F55" s="21">
        <f>F50+F52</f>
        <v>26519</v>
      </c>
      <c r="G55" s="21">
        <f>G50+G52</f>
        <v>303538</v>
      </c>
      <c r="J55" s="23"/>
    </row>
    <row r="56" spans="1:10" s="22" customFormat="1" ht="12" customHeight="1" x14ac:dyDescent="0.2">
      <c r="A56" s="59"/>
      <c r="B56" s="59"/>
      <c r="C56" s="59"/>
      <c r="D56" s="59"/>
      <c r="E56" s="7"/>
      <c r="F56" s="14"/>
      <c r="G56" s="41"/>
      <c r="J56" s="60"/>
    </row>
    <row r="57" spans="1:10" ht="21.75" customHeight="1" x14ac:dyDescent="0.25">
      <c r="A57" s="13" t="s">
        <v>4</v>
      </c>
      <c r="B57" s="13" t="s">
        <v>131</v>
      </c>
      <c r="C57" s="61" t="s">
        <v>6</v>
      </c>
      <c r="D57" s="61" t="s">
        <v>7</v>
      </c>
      <c r="E57" s="61" t="s">
        <v>8</v>
      </c>
      <c r="F57" s="61" t="s">
        <v>9</v>
      </c>
      <c r="G57" s="61" t="s">
        <v>10</v>
      </c>
    </row>
    <row r="58" spans="1:10" ht="12" customHeight="1" x14ac:dyDescent="0.25">
      <c r="A58" s="15">
        <v>1</v>
      </c>
      <c r="B58" s="15">
        <v>2</v>
      </c>
      <c r="C58" s="15">
        <v>3</v>
      </c>
      <c r="D58" s="15">
        <v>4</v>
      </c>
      <c r="E58" s="15">
        <v>5</v>
      </c>
      <c r="F58" s="15">
        <v>6</v>
      </c>
      <c r="G58" s="15">
        <v>7</v>
      </c>
    </row>
    <row r="59" spans="1:10" ht="12" customHeight="1" x14ac:dyDescent="0.25">
      <c r="A59" s="62" t="s">
        <v>11</v>
      </c>
      <c r="B59" s="63" t="s">
        <v>132</v>
      </c>
      <c r="C59" s="61"/>
      <c r="D59" s="21">
        <f>SUM(D60:D64)</f>
        <v>129358</v>
      </c>
      <c r="E59" s="21">
        <f>SUM(E60:E64)</f>
        <v>197822</v>
      </c>
      <c r="F59" s="21">
        <f>SUM(F60:F64)</f>
        <v>30458</v>
      </c>
      <c r="G59" s="21">
        <f>SUM(G60:G64)</f>
        <v>228280</v>
      </c>
      <c r="J59" s="64"/>
    </row>
    <row r="60" spans="1:10" ht="12" customHeight="1" x14ac:dyDescent="0.25">
      <c r="A60" s="65" t="s">
        <v>13</v>
      </c>
      <c r="B60" s="66" t="s">
        <v>133</v>
      </c>
      <c r="C60" s="66" t="s">
        <v>134</v>
      </c>
      <c r="D60" s="25">
        <v>31310</v>
      </c>
      <c r="E60" s="67">
        <v>33950</v>
      </c>
      <c r="F60" s="25">
        <f>G60-E60</f>
        <v>7279</v>
      </c>
      <c r="G60" s="67">
        <v>41229</v>
      </c>
      <c r="J60" s="68"/>
    </row>
    <row r="61" spans="1:10" ht="12" customHeight="1" x14ac:dyDescent="0.25">
      <c r="A61" s="65" t="s">
        <v>52</v>
      </c>
      <c r="B61" s="66" t="s">
        <v>135</v>
      </c>
      <c r="C61" s="66" t="s">
        <v>136</v>
      </c>
      <c r="D61" s="25">
        <v>6448</v>
      </c>
      <c r="E61" s="67">
        <v>6916</v>
      </c>
      <c r="F61" s="25">
        <f>G61-E61</f>
        <v>1241</v>
      </c>
      <c r="G61" s="67">
        <v>8157</v>
      </c>
      <c r="J61" s="68"/>
    </row>
    <row r="62" spans="1:10" ht="12" customHeight="1" x14ac:dyDescent="0.25">
      <c r="A62" s="65" t="s">
        <v>73</v>
      </c>
      <c r="B62" s="66" t="s">
        <v>137</v>
      </c>
      <c r="C62" s="66" t="s">
        <v>138</v>
      </c>
      <c r="D62" s="25">
        <v>53309</v>
      </c>
      <c r="E62" s="67">
        <v>56067</v>
      </c>
      <c r="F62" s="25">
        <f>G62-E62</f>
        <v>-3706</v>
      </c>
      <c r="G62" s="67">
        <v>52361</v>
      </c>
      <c r="J62" s="68"/>
    </row>
    <row r="63" spans="1:10" ht="12" customHeight="1" x14ac:dyDescent="0.25">
      <c r="A63" s="65" t="s">
        <v>102</v>
      </c>
      <c r="B63" s="66" t="s">
        <v>139</v>
      </c>
      <c r="C63" s="66" t="s">
        <v>140</v>
      </c>
      <c r="D63" s="25">
        <v>5000</v>
      </c>
      <c r="E63" s="67">
        <v>5000</v>
      </c>
      <c r="F63" s="25">
        <f>G63-E63</f>
        <v>-3308</v>
      </c>
      <c r="G63" s="67">
        <v>1692</v>
      </c>
      <c r="J63" s="68"/>
    </row>
    <row r="64" spans="1:10" ht="12" customHeight="1" x14ac:dyDescent="0.25">
      <c r="A64" s="65" t="s">
        <v>141</v>
      </c>
      <c r="B64" s="66" t="s">
        <v>142</v>
      </c>
      <c r="C64" s="66" t="s">
        <v>143</v>
      </c>
      <c r="D64" s="25">
        <f>SUM(D65:D68)</f>
        <v>33291</v>
      </c>
      <c r="E64" s="25">
        <f>SUM(E65:E68)</f>
        <v>95889</v>
      </c>
      <c r="F64" s="25">
        <f>SUM(F65:F68)</f>
        <v>28952</v>
      </c>
      <c r="G64" s="25">
        <f>SUM(G65:G68)</f>
        <v>124841</v>
      </c>
      <c r="J64" s="68"/>
    </row>
    <row r="65" spans="1:10" ht="12" customHeight="1" x14ac:dyDescent="0.25">
      <c r="A65" s="69" t="s">
        <v>144</v>
      </c>
      <c r="B65" s="70" t="s">
        <v>145</v>
      </c>
      <c r="C65" s="71" t="s">
        <v>146</v>
      </c>
      <c r="D65" s="42">
        <v>2900</v>
      </c>
      <c r="E65" s="34">
        <v>2900</v>
      </c>
      <c r="F65" s="42">
        <f>G65-E65</f>
        <v>-400</v>
      </c>
      <c r="G65" s="34">
        <v>2500</v>
      </c>
      <c r="J65" s="72"/>
    </row>
    <row r="66" spans="1:10" ht="12" customHeight="1" x14ac:dyDescent="0.25">
      <c r="A66" s="69" t="s">
        <v>147</v>
      </c>
      <c r="B66" s="71" t="s">
        <v>148</v>
      </c>
      <c r="C66" s="73" t="s">
        <v>149</v>
      </c>
      <c r="D66" s="74"/>
      <c r="E66" s="34">
        <v>0</v>
      </c>
      <c r="F66" s="42">
        <f>G66-E66</f>
        <v>0</v>
      </c>
      <c r="G66" s="34"/>
      <c r="J66" s="75"/>
    </row>
    <row r="67" spans="1:10" ht="12" customHeight="1" x14ac:dyDescent="0.25">
      <c r="A67" s="69" t="s">
        <v>150</v>
      </c>
      <c r="B67" s="70" t="s">
        <v>151</v>
      </c>
      <c r="C67" s="73" t="s">
        <v>152</v>
      </c>
      <c r="D67" s="74">
        <v>4800</v>
      </c>
      <c r="E67" s="34">
        <v>14800</v>
      </c>
      <c r="F67" s="42">
        <f>G67-E67</f>
        <v>0</v>
      </c>
      <c r="G67" s="34">
        <v>14800</v>
      </c>
      <c r="J67" s="75"/>
    </row>
    <row r="68" spans="1:10" ht="12" customHeight="1" x14ac:dyDescent="0.25">
      <c r="A68" s="69" t="s">
        <v>153</v>
      </c>
      <c r="B68" s="71" t="s">
        <v>154</v>
      </c>
      <c r="C68" s="76" t="s">
        <v>155</v>
      </c>
      <c r="D68" s="42">
        <v>25591</v>
      </c>
      <c r="E68" s="34">
        <v>78189</v>
      </c>
      <c r="F68" s="42">
        <f>G68-E68</f>
        <v>29352</v>
      </c>
      <c r="G68" s="34">
        <v>107541</v>
      </c>
      <c r="J68" s="72"/>
    </row>
    <row r="69" spans="1:10" s="80" customFormat="1" ht="12" customHeight="1" x14ac:dyDescent="0.25">
      <c r="A69" s="77"/>
      <c r="B69" s="78"/>
      <c r="C69" s="79"/>
      <c r="D69" s="29"/>
      <c r="E69" s="29"/>
      <c r="F69" s="29"/>
      <c r="G69" s="29"/>
      <c r="J69" s="81"/>
    </row>
    <row r="70" spans="1:10" s="80" customFormat="1" ht="12" customHeight="1" x14ac:dyDescent="0.25">
      <c r="A70" s="62" t="s">
        <v>105</v>
      </c>
      <c r="B70" s="61" t="s">
        <v>156</v>
      </c>
      <c r="C70" s="61"/>
      <c r="D70" s="21">
        <f>+D71+D72+D73</f>
        <v>38003</v>
      </c>
      <c r="E70" s="21">
        <f>+E71+E72+E73</f>
        <v>43120</v>
      </c>
      <c r="F70" s="21">
        <f>+F71+F72+F73</f>
        <v>-2906</v>
      </c>
      <c r="G70" s="21">
        <f>+G71+G72+G73</f>
        <v>40214</v>
      </c>
      <c r="J70" s="64"/>
    </row>
    <row r="71" spans="1:10" s="80" customFormat="1" ht="12" customHeight="1" x14ac:dyDescent="0.25">
      <c r="A71" s="65" t="s">
        <v>107</v>
      </c>
      <c r="B71" s="82" t="s">
        <v>157</v>
      </c>
      <c r="C71" s="66" t="s">
        <v>158</v>
      </c>
      <c r="D71" s="25">
        <v>6570</v>
      </c>
      <c r="E71" s="67">
        <v>8043</v>
      </c>
      <c r="F71" s="25">
        <f>G71-E71</f>
        <v>-2874</v>
      </c>
      <c r="G71" s="67">
        <v>5169</v>
      </c>
      <c r="J71" s="68"/>
    </row>
    <row r="72" spans="1:10" ht="12" customHeight="1" x14ac:dyDescent="0.25">
      <c r="A72" s="65" t="s">
        <v>116</v>
      </c>
      <c r="B72" s="82" t="s">
        <v>159</v>
      </c>
      <c r="C72" s="66" t="s">
        <v>160</v>
      </c>
      <c r="D72" s="25">
        <v>31233</v>
      </c>
      <c r="E72" s="67">
        <v>34877</v>
      </c>
      <c r="F72" s="25">
        <f>G72-E72</f>
        <v>-32</v>
      </c>
      <c r="G72" s="67">
        <v>34845</v>
      </c>
      <c r="J72" s="68"/>
    </row>
    <row r="73" spans="1:10" s="85" customFormat="1" ht="12" customHeight="1" x14ac:dyDescent="0.2">
      <c r="A73" s="65" t="s">
        <v>118</v>
      </c>
      <c r="B73" s="83" t="s">
        <v>161</v>
      </c>
      <c r="C73" s="84" t="s">
        <v>162</v>
      </c>
      <c r="D73" s="25">
        <v>200</v>
      </c>
      <c r="E73" s="67">
        <v>200</v>
      </c>
      <c r="F73" s="25">
        <f>G73-E73</f>
        <v>0</v>
      </c>
      <c r="G73" s="67">
        <v>200</v>
      </c>
      <c r="J73" s="68"/>
    </row>
    <row r="74" spans="1:10" ht="12" customHeight="1" x14ac:dyDescent="0.25">
      <c r="A74" s="86"/>
      <c r="B74" s="87"/>
      <c r="C74" s="88"/>
      <c r="D74" s="29"/>
      <c r="E74" s="29"/>
      <c r="F74" s="29"/>
      <c r="G74" s="29"/>
      <c r="J74" s="81"/>
    </row>
    <row r="75" spans="1:10" ht="12" customHeight="1" x14ac:dyDescent="0.25">
      <c r="A75" s="89"/>
      <c r="B75" s="89" t="s">
        <v>163</v>
      </c>
      <c r="C75" s="90"/>
      <c r="D75" s="21">
        <f>D59+D70</f>
        <v>167361</v>
      </c>
      <c r="E75" s="21">
        <f>E59+E70</f>
        <v>240942</v>
      </c>
      <c r="F75" s="21">
        <f>F59+F70</f>
        <v>27552</v>
      </c>
      <c r="G75" s="21">
        <f>G59+G70</f>
        <v>268494</v>
      </c>
      <c r="J75" s="64"/>
    </row>
    <row r="76" spans="1:10" s="80" customFormat="1" ht="12" customHeight="1" x14ac:dyDescent="0.25">
      <c r="A76" s="91"/>
      <c r="B76" s="91"/>
      <c r="C76" s="92"/>
      <c r="D76" s="21"/>
      <c r="E76" s="21"/>
      <c r="F76" s="21"/>
      <c r="G76" s="21"/>
      <c r="J76" s="64"/>
    </row>
    <row r="77" spans="1:10" ht="12" customHeight="1" x14ac:dyDescent="0.25">
      <c r="A77" s="62" t="s">
        <v>123</v>
      </c>
      <c r="B77" s="62" t="s">
        <v>164</v>
      </c>
      <c r="C77" s="61" t="s">
        <v>165</v>
      </c>
      <c r="D77" s="93">
        <f>D78</f>
        <v>17578</v>
      </c>
      <c r="E77" s="93">
        <f>E78</f>
        <v>36077</v>
      </c>
      <c r="F77" s="93">
        <f>F78</f>
        <v>-1033</v>
      </c>
      <c r="G77" s="93">
        <f>G78</f>
        <v>35044</v>
      </c>
      <c r="J77" s="94"/>
    </row>
    <row r="78" spans="1:10" ht="12" customHeight="1" x14ac:dyDescent="0.25">
      <c r="A78" s="82" t="s">
        <v>126</v>
      </c>
      <c r="B78" s="82" t="s">
        <v>166</v>
      </c>
      <c r="C78" s="66" t="s">
        <v>167</v>
      </c>
      <c r="D78" s="67">
        <f>SUM(D79:D82)</f>
        <v>17578</v>
      </c>
      <c r="E78" s="67">
        <f>SUM(E79:E82)</f>
        <v>36077</v>
      </c>
      <c r="F78" s="67">
        <f>SUM(F79:F82)</f>
        <v>-1033</v>
      </c>
      <c r="G78" s="67">
        <f>SUM(G79:G82)</f>
        <v>35044</v>
      </c>
      <c r="J78" s="95"/>
    </row>
    <row r="79" spans="1:10" ht="12" customHeight="1" x14ac:dyDescent="0.25">
      <c r="A79" s="27" t="s">
        <v>16</v>
      </c>
      <c r="B79" s="96" t="s">
        <v>168</v>
      </c>
      <c r="C79" s="71" t="s">
        <v>169</v>
      </c>
      <c r="D79" s="67"/>
      <c r="E79" s="67"/>
      <c r="F79" s="67"/>
      <c r="G79" s="67"/>
      <c r="J79" s="95"/>
    </row>
    <row r="80" spans="1:10" ht="12" customHeight="1" x14ac:dyDescent="0.25">
      <c r="A80" s="27" t="s">
        <v>37</v>
      </c>
      <c r="B80" s="96" t="s">
        <v>170</v>
      </c>
      <c r="C80" s="71" t="s">
        <v>171</v>
      </c>
      <c r="D80" s="42"/>
      <c r="E80" s="42"/>
      <c r="F80" s="42"/>
      <c r="G80" s="42"/>
      <c r="J80" s="72"/>
    </row>
    <row r="81" spans="1:10" ht="12" customHeight="1" x14ac:dyDescent="0.25">
      <c r="A81" s="27" t="s">
        <v>172</v>
      </c>
      <c r="B81" s="96" t="s">
        <v>173</v>
      </c>
      <c r="C81" s="71" t="s">
        <v>174</v>
      </c>
      <c r="D81" s="42">
        <v>2235</v>
      </c>
      <c r="E81" s="34">
        <v>2235</v>
      </c>
      <c r="F81" s="42"/>
      <c r="G81" s="34">
        <v>2235</v>
      </c>
      <c r="J81" s="72"/>
    </row>
    <row r="82" spans="1:10" s="51" customFormat="1" ht="12.95" customHeight="1" x14ac:dyDescent="0.2">
      <c r="A82" s="27" t="s">
        <v>175</v>
      </c>
      <c r="B82" s="96" t="s">
        <v>176</v>
      </c>
      <c r="C82" s="71" t="s">
        <v>177</v>
      </c>
      <c r="D82" s="42">
        <v>15343</v>
      </c>
      <c r="E82" s="34">
        <v>33842</v>
      </c>
      <c r="F82" s="42">
        <f>G82-E82</f>
        <v>-1033</v>
      </c>
      <c r="G82" s="34">
        <v>32809</v>
      </c>
      <c r="J82" s="72"/>
    </row>
    <row r="83" spans="1:10" ht="7.5" customHeight="1" x14ac:dyDescent="0.25">
      <c r="A83" s="97"/>
      <c r="B83" s="98"/>
      <c r="C83" s="99"/>
      <c r="D83" s="29"/>
      <c r="E83" s="29"/>
      <c r="F83" s="29"/>
      <c r="G83" s="29"/>
      <c r="J83" s="81"/>
    </row>
    <row r="84" spans="1:10" x14ac:dyDescent="0.25">
      <c r="A84" s="100"/>
      <c r="B84" s="100" t="s">
        <v>178</v>
      </c>
      <c r="C84" s="101"/>
      <c r="D84" s="93">
        <f>D75+D77</f>
        <v>184939</v>
      </c>
      <c r="E84" s="93">
        <f>E75+E77</f>
        <v>277019</v>
      </c>
      <c r="F84" s="93">
        <f>F75+F77</f>
        <v>26519</v>
      </c>
      <c r="G84" s="93">
        <f>G75+G77</f>
        <v>303538</v>
      </c>
      <c r="J84" s="94"/>
    </row>
  </sheetData>
  <mergeCells count="5">
    <mergeCell ref="C1:G1"/>
    <mergeCell ref="A3:G3"/>
    <mergeCell ref="A4:G4"/>
    <mergeCell ref="A6:B6"/>
    <mergeCell ref="A56:D5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 önkormányzat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2018-05-30T08:44:02Z</dcterms:created>
  <dcterms:modified xsi:type="dcterms:W3CDTF">2018-05-30T08:44:08Z</dcterms:modified>
</cp:coreProperties>
</file>