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12225"/>
  </bookViews>
  <sheets>
    <sheet name="Munka1" sheetId="1" r:id="rId1"/>
    <sheet name="Munka2" sheetId="2" r:id="rId2"/>
  </sheets>
  <definedNames>
    <definedName name="_xlnm.Print_Area" localSheetId="0">Munka1!$A$1:$N$26</definedName>
  </definedNames>
  <calcPr calcId="162913"/>
</workbook>
</file>

<file path=xl/calcChain.xml><?xml version="1.0" encoding="utf-8"?>
<calcChain xmlns="http://schemas.openxmlformats.org/spreadsheetml/2006/main">
  <c r="C24" i="1"/>
  <c r="D24"/>
  <c r="E24"/>
  <c r="F24"/>
  <c r="G24"/>
  <c r="H24"/>
  <c r="I24"/>
  <c r="J24"/>
  <c r="K24"/>
  <c r="L24"/>
  <c r="M24"/>
  <c r="B24"/>
  <c r="C22"/>
  <c r="D22"/>
  <c r="E22"/>
  <c r="F22"/>
  <c r="G22"/>
  <c r="H22"/>
  <c r="I22"/>
  <c r="J22"/>
  <c r="K22"/>
  <c r="L22"/>
  <c r="M22"/>
  <c r="B22"/>
  <c r="C21"/>
  <c r="D21"/>
  <c r="E21"/>
  <c r="F21"/>
  <c r="G21"/>
  <c r="H21"/>
  <c r="I21"/>
  <c r="J21"/>
  <c r="K21"/>
  <c r="L21"/>
  <c r="L26" s="1"/>
  <c r="M21"/>
  <c r="B21"/>
  <c r="N20"/>
  <c r="N21"/>
  <c r="C20"/>
  <c r="D20"/>
  <c r="E20"/>
  <c r="F20"/>
  <c r="G20"/>
  <c r="G26" s="1"/>
  <c r="H20"/>
  <c r="I20"/>
  <c r="J20"/>
  <c r="K20"/>
  <c r="L20"/>
  <c r="M20"/>
  <c r="B20"/>
  <c r="C19"/>
  <c r="N19" s="1"/>
  <c r="D19"/>
  <c r="E19"/>
  <c r="F19"/>
  <c r="G19"/>
  <c r="H19"/>
  <c r="I19"/>
  <c r="J19"/>
  <c r="K19"/>
  <c r="L19"/>
  <c r="M19"/>
  <c r="B19"/>
  <c r="C18"/>
  <c r="D18"/>
  <c r="E18"/>
  <c r="F18"/>
  <c r="G18"/>
  <c r="H18"/>
  <c r="I18"/>
  <c r="J18"/>
  <c r="K18"/>
  <c r="L18"/>
  <c r="M18"/>
  <c r="B18"/>
  <c r="C10"/>
  <c r="D10"/>
  <c r="E10"/>
  <c r="F10"/>
  <c r="G10"/>
  <c r="H10"/>
  <c r="I10"/>
  <c r="J10"/>
  <c r="K10"/>
  <c r="L10"/>
  <c r="M10"/>
  <c r="B10"/>
  <c r="N14"/>
  <c r="C14"/>
  <c r="D14"/>
  <c r="E14"/>
  <c r="F14"/>
  <c r="G14"/>
  <c r="H14"/>
  <c r="I14"/>
  <c r="J14"/>
  <c r="K14"/>
  <c r="L14"/>
  <c r="M14"/>
  <c r="B14"/>
  <c r="C15"/>
  <c r="N15" s="1"/>
  <c r="D15"/>
  <c r="E15"/>
  <c r="F15"/>
  <c r="G15"/>
  <c r="H15"/>
  <c r="I15"/>
  <c r="J15"/>
  <c r="K15"/>
  <c r="L15"/>
  <c r="M15"/>
  <c r="B15"/>
  <c r="C13"/>
  <c r="D13"/>
  <c r="E13"/>
  <c r="F13"/>
  <c r="G13"/>
  <c r="H13"/>
  <c r="I13"/>
  <c r="J13"/>
  <c r="K13"/>
  <c r="L13"/>
  <c r="M13"/>
  <c r="B13"/>
  <c r="C8"/>
  <c r="D8"/>
  <c r="E8"/>
  <c r="F8"/>
  <c r="G8"/>
  <c r="H8"/>
  <c r="I8"/>
  <c r="J8"/>
  <c r="K8"/>
  <c r="L8"/>
  <c r="M8"/>
  <c r="B8"/>
  <c r="C7"/>
  <c r="D7"/>
  <c r="E7"/>
  <c r="F7"/>
  <c r="G7"/>
  <c r="H7"/>
  <c r="I7"/>
  <c r="J7"/>
  <c r="K7"/>
  <c r="L7"/>
  <c r="M7"/>
  <c r="B7"/>
  <c r="N22"/>
  <c r="N10"/>
  <c r="N16" s="1"/>
  <c r="D26"/>
  <c r="C9"/>
  <c r="C16" s="1"/>
  <c r="D9"/>
  <c r="E9"/>
  <c r="F9"/>
  <c r="G9"/>
  <c r="H9"/>
  <c r="I9"/>
  <c r="J9"/>
  <c r="K9"/>
  <c r="K16" s="1"/>
  <c r="L9"/>
  <c r="M9"/>
  <c r="B9"/>
  <c r="G16"/>
  <c r="D16"/>
  <c r="F16"/>
  <c r="H16"/>
  <c r="J16"/>
  <c r="L16"/>
  <c r="N11"/>
  <c r="N12"/>
  <c r="N9"/>
  <c r="N23"/>
  <c r="N25"/>
  <c r="J26" l="1"/>
  <c r="H26"/>
  <c r="F26"/>
  <c r="C26"/>
  <c r="N18"/>
  <c r="M26"/>
  <c r="B26"/>
  <c r="E16"/>
  <c r="M16"/>
  <c r="N8"/>
  <c r="B16"/>
  <c r="N13"/>
  <c r="I16"/>
  <c r="K26"/>
  <c r="I26"/>
  <c r="E26"/>
  <c r="N24"/>
  <c r="N7"/>
  <c r="N26" l="1"/>
</calcChain>
</file>

<file path=xl/sharedStrings.xml><?xml version="1.0" encoding="utf-8"?>
<sst xmlns="http://schemas.openxmlformats.org/spreadsheetml/2006/main" count="37" uniqueCount="37">
  <si>
    <t>Megnevezés</t>
  </si>
  <si>
    <t>I. hó</t>
  </si>
  <si>
    <t>II. hó</t>
  </si>
  <si>
    <t>III. hó</t>
  </si>
  <si>
    <t xml:space="preserve">IV.hó </t>
  </si>
  <si>
    <t>V. hó</t>
  </si>
  <si>
    <t>VII.hó</t>
  </si>
  <si>
    <t>VI. hó</t>
  </si>
  <si>
    <t>IX. hó</t>
  </si>
  <si>
    <t>X. hó</t>
  </si>
  <si>
    <t>XI.hó</t>
  </si>
  <si>
    <t>XII.hó</t>
  </si>
  <si>
    <t>VIII. hó</t>
  </si>
  <si>
    <t>Bevételek</t>
  </si>
  <si>
    <t>Int. műk.bevétel</t>
  </si>
  <si>
    <t>Állami hozzájárulás</t>
  </si>
  <si>
    <t>Átvett pénzeszköz</t>
  </si>
  <si>
    <t>Bevétel összesen</t>
  </si>
  <si>
    <t>Kiadások</t>
  </si>
  <si>
    <t>Személyi juttatás</t>
  </si>
  <si>
    <t>Munkadókat t. jár.</t>
  </si>
  <si>
    <t>Dologi kiadások</t>
  </si>
  <si>
    <t>Pénzeszköz átadás</t>
  </si>
  <si>
    <t>Pénzforg.nélk.kiad.</t>
  </si>
  <si>
    <t>Kiadások összesen</t>
  </si>
  <si>
    <t>Összesen</t>
  </si>
  <si>
    <t>Ezer forintban</t>
  </si>
  <si>
    <t>Felhalmoz. kiadás</t>
  </si>
  <si>
    <t>Helyi adó/egyéb saj.</t>
  </si>
  <si>
    <t>Felhalmozási bev.</t>
  </si>
  <si>
    <t>Pénzforg.nélk.bev.  (pénzmaradvány)</t>
  </si>
  <si>
    <t>Intézmény finanszírozás</t>
  </si>
  <si>
    <t>Folyószámla hitel</t>
  </si>
  <si>
    <t xml:space="preserve">Előirányzat-felhasználási  ütemterv 2018. évre </t>
  </si>
  <si>
    <t>Kiegyenlítő, függő, átfutó bevételek</t>
  </si>
  <si>
    <t>2018. évi megelőlegezés</t>
  </si>
  <si>
    <t>Folyószámlahitel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</si>
</sst>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3" fontId="0" fillId="0" borderId="0" xfId="0" applyNumberFormat="1" applyBorder="1"/>
    <xf numFmtId="1" fontId="0" fillId="0" borderId="1" xfId="0" applyNumberFormat="1" applyBorder="1"/>
    <xf numFmtId="1" fontId="3" fillId="0" borderId="1" xfId="0" applyNumberFormat="1" applyFont="1" applyBorder="1"/>
    <xf numFmtId="1" fontId="0" fillId="0" borderId="2" xfId="0" applyNumberFormat="1" applyBorder="1"/>
    <xf numFmtId="1" fontId="3" fillId="0" borderId="5" xfId="0" applyNumberFormat="1" applyFont="1" applyBorder="1"/>
    <xf numFmtId="1" fontId="1" fillId="0" borderId="6" xfId="0" applyNumberFormat="1" applyFont="1" applyBorder="1"/>
    <xf numFmtId="1" fontId="4" fillId="0" borderId="7" xfId="0" applyNumberFormat="1" applyFont="1" applyBorder="1"/>
    <xf numFmtId="1" fontId="0" fillId="0" borderId="4" xfId="0" applyNumberFormat="1" applyBorder="1"/>
    <xf numFmtId="1" fontId="0" fillId="0" borderId="0" xfId="0" applyNumberFormat="1"/>
    <xf numFmtId="0" fontId="0" fillId="0" borderId="1" xfId="0" applyBorder="1" applyAlignment="1">
      <alignment wrapText="1"/>
    </xf>
    <xf numFmtId="1" fontId="3" fillId="0" borderId="1" xfId="0" applyNumberFormat="1" applyFont="1" applyFill="1" applyBorder="1"/>
    <xf numFmtId="1" fontId="0" fillId="0" borderId="8" xfId="0" applyNumberFormat="1" applyFill="1" applyBorder="1"/>
    <xf numFmtId="0" fontId="0" fillId="0" borderId="2" xfId="0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/>
    <xf numFmtId="0" fontId="0" fillId="0" borderId="0" xfId="0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9"/>
  <sheetViews>
    <sheetView tabSelected="1" view="pageBreakPreview" zoomScaleSheetLayoutView="100" workbookViewId="0">
      <selection activeCell="B24" sqref="B24:M24"/>
    </sheetView>
  </sheetViews>
  <sheetFormatPr defaultRowHeight="12.75"/>
  <cols>
    <col min="1" max="1" width="20.28515625" customWidth="1"/>
    <col min="2" max="13" width="9.28515625" bestFit="1" customWidth="1"/>
    <col min="14" max="14" width="10.140625" bestFit="1" customWidth="1"/>
  </cols>
  <sheetData>
    <row r="1" spans="1:17" ht="25.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3" spans="1:17" ht="15.75">
      <c r="A3" s="21" t="s">
        <v>33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7" ht="42" customHeight="1">
      <c r="M4" s="23" t="s">
        <v>26</v>
      </c>
      <c r="N4" s="23"/>
    </row>
    <row r="5" spans="1:17" ht="27" customHeigh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7</v>
      </c>
      <c r="H5" s="4" t="s">
        <v>6</v>
      </c>
      <c r="I5" s="4" t="s">
        <v>12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25</v>
      </c>
    </row>
    <row r="6" spans="1:17" ht="22.5" customHeight="1">
      <c r="A6" s="3" t="s">
        <v>13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7" ht="14.1" customHeight="1">
      <c r="A7" s="2" t="s">
        <v>14</v>
      </c>
      <c r="B7" s="9">
        <f>69181/12</f>
        <v>5765.083333333333</v>
      </c>
      <c r="C7" s="9">
        <f t="shared" ref="C7:M7" si="0">69181/12</f>
        <v>5765.083333333333</v>
      </c>
      <c r="D7" s="9">
        <f t="shared" si="0"/>
        <v>5765.083333333333</v>
      </c>
      <c r="E7" s="9">
        <f t="shared" si="0"/>
        <v>5765.083333333333</v>
      </c>
      <c r="F7" s="9">
        <f t="shared" si="0"/>
        <v>5765.083333333333</v>
      </c>
      <c r="G7" s="9">
        <f t="shared" si="0"/>
        <v>5765.083333333333</v>
      </c>
      <c r="H7" s="9">
        <f t="shared" si="0"/>
        <v>5765.083333333333</v>
      </c>
      <c r="I7" s="9">
        <f t="shared" si="0"/>
        <v>5765.083333333333</v>
      </c>
      <c r="J7" s="9">
        <f t="shared" si="0"/>
        <v>5765.083333333333</v>
      </c>
      <c r="K7" s="9">
        <f t="shared" si="0"/>
        <v>5765.083333333333</v>
      </c>
      <c r="L7" s="9">
        <f t="shared" si="0"/>
        <v>5765.083333333333</v>
      </c>
      <c r="M7" s="9">
        <f t="shared" si="0"/>
        <v>5765.083333333333</v>
      </c>
      <c r="N7" s="18">
        <f t="shared" ref="N7:N12" si="1">SUM(B7:M7)</f>
        <v>69181.000000000015</v>
      </c>
      <c r="Q7" s="16"/>
    </row>
    <row r="8" spans="1:17" ht="14.1" customHeight="1">
      <c r="A8" s="2" t="s">
        <v>15</v>
      </c>
      <c r="B8" s="9">
        <f>152987/12</f>
        <v>12748.916666666666</v>
      </c>
      <c r="C8" s="9">
        <f t="shared" ref="C8:M8" si="2">152987/12</f>
        <v>12748.916666666666</v>
      </c>
      <c r="D8" s="9">
        <f t="shared" si="2"/>
        <v>12748.916666666666</v>
      </c>
      <c r="E8" s="9">
        <f t="shared" si="2"/>
        <v>12748.916666666666</v>
      </c>
      <c r="F8" s="9">
        <f t="shared" si="2"/>
        <v>12748.916666666666</v>
      </c>
      <c r="G8" s="9">
        <f t="shared" si="2"/>
        <v>12748.916666666666</v>
      </c>
      <c r="H8" s="9">
        <f t="shared" si="2"/>
        <v>12748.916666666666</v>
      </c>
      <c r="I8" s="9">
        <f t="shared" si="2"/>
        <v>12748.916666666666</v>
      </c>
      <c r="J8" s="9">
        <f t="shared" si="2"/>
        <v>12748.916666666666</v>
      </c>
      <c r="K8" s="9">
        <f t="shared" si="2"/>
        <v>12748.916666666666</v>
      </c>
      <c r="L8" s="9">
        <f t="shared" si="2"/>
        <v>12748.916666666666</v>
      </c>
      <c r="M8" s="9">
        <f t="shared" si="2"/>
        <v>12748.916666666666</v>
      </c>
      <c r="N8" s="10">
        <f t="shared" si="1"/>
        <v>152987</v>
      </c>
      <c r="Q8" s="16"/>
    </row>
    <row r="9" spans="1:17" ht="14.1" customHeight="1">
      <c r="A9" s="2" t="s">
        <v>28</v>
      </c>
      <c r="B9" s="9">
        <f>23605/12</f>
        <v>1967.0833333333333</v>
      </c>
      <c r="C9" s="9">
        <f t="shared" ref="C9:M9" si="3">23605/12</f>
        <v>1967.0833333333333</v>
      </c>
      <c r="D9" s="9">
        <f t="shared" si="3"/>
        <v>1967.0833333333333</v>
      </c>
      <c r="E9" s="9">
        <f t="shared" si="3"/>
        <v>1967.0833333333333</v>
      </c>
      <c r="F9" s="9">
        <f t="shared" si="3"/>
        <v>1967.0833333333333</v>
      </c>
      <c r="G9" s="9">
        <f t="shared" si="3"/>
        <v>1967.0833333333333</v>
      </c>
      <c r="H9" s="9">
        <f t="shared" si="3"/>
        <v>1967.0833333333333</v>
      </c>
      <c r="I9" s="9">
        <f t="shared" si="3"/>
        <v>1967.0833333333333</v>
      </c>
      <c r="J9" s="9">
        <f t="shared" si="3"/>
        <v>1967.0833333333333</v>
      </c>
      <c r="K9" s="9">
        <f t="shared" si="3"/>
        <v>1967.0833333333333</v>
      </c>
      <c r="L9" s="9">
        <f t="shared" si="3"/>
        <v>1967.0833333333333</v>
      </c>
      <c r="M9" s="9">
        <f t="shared" si="3"/>
        <v>1967.0833333333333</v>
      </c>
      <c r="N9" s="10">
        <f t="shared" si="1"/>
        <v>23604.999999999996</v>
      </c>
      <c r="Q9" s="16"/>
    </row>
    <row r="10" spans="1:17" ht="14.1" customHeight="1">
      <c r="A10" s="2" t="s">
        <v>16</v>
      </c>
      <c r="B10" s="9">
        <f>78838/12</f>
        <v>6569.833333333333</v>
      </c>
      <c r="C10" s="9">
        <f t="shared" ref="C10:M10" si="4">78838/12</f>
        <v>6569.833333333333</v>
      </c>
      <c r="D10" s="9">
        <f t="shared" si="4"/>
        <v>6569.833333333333</v>
      </c>
      <c r="E10" s="9">
        <f t="shared" si="4"/>
        <v>6569.833333333333</v>
      </c>
      <c r="F10" s="9">
        <f t="shared" si="4"/>
        <v>6569.833333333333</v>
      </c>
      <c r="G10" s="9">
        <f t="shared" si="4"/>
        <v>6569.833333333333</v>
      </c>
      <c r="H10" s="9">
        <f t="shared" si="4"/>
        <v>6569.833333333333</v>
      </c>
      <c r="I10" s="9">
        <f t="shared" si="4"/>
        <v>6569.833333333333</v>
      </c>
      <c r="J10" s="9">
        <f t="shared" si="4"/>
        <v>6569.833333333333</v>
      </c>
      <c r="K10" s="9">
        <f t="shared" si="4"/>
        <v>6569.833333333333</v>
      </c>
      <c r="L10" s="9">
        <f t="shared" si="4"/>
        <v>6569.833333333333</v>
      </c>
      <c r="M10" s="9">
        <f t="shared" si="4"/>
        <v>6569.833333333333</v>
      </c>
      <c r="N10" s="10">
        <f t="shared" si="1"/>
        <v>78838</v>
      </c>
      <c r="Q10" s="16"/>
    </row>
    <row r="11" spans="1:17" ht="14.1" customHeight="1">
      <c r="A11" s="2" t="s">
        <v>29</v>
      </c>
      <c r="B11" s="9">
        <v>0</v>
      </c>
      <c r="C11" s="9">
        <v>0</v>
      </c>
      <c r="D11" s="9">
        <v>0</v>
      </c>
      <c r="E11" s="9">
        <v>0</v>
      </c>
      <c r="F11" s="9">
        <v>2375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0">
        <f t="shared" si="1"/>
        <v>2375</v>
      </c>
      <c r="Q11" s="16"/>
    </row>
    <row r="12" spans="1:17" ht="14.1" customHeight="1">
      <c r="A12" s="2" t="s">
        <v>31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>
        <f t="shared" si="1"/>
        <v>0</v>
      </c>
      <c r="Q12" s="16"/>
    </row>
    <row r="13" spans="1:17" ht="26.25" customHeight="1">
      <c r="A13" s="17" t="s">
        <v>30</v>
      </c>
      <c r="B13" s="9">
        <f>162082/12</f>
        <v>13506.833333333334</v>
      </c>
      <c r="C13" s="9">
        <f t="shared" ref="C13:M13" si="5">162082/12</f>
        <v>13506.833333333334</v>
      </c>
      <c r="D13" s="9">
        <f t="shared" si="5"/>
        <v>13506.833333333334</v>
      </c>
      <c r="E13" s="9">
        <f t="shared" si="5"/>
        <v>13506.833333333334</v>
      </c>
      <c r="F13" s="9">
        <f t="shared" si="5"/>
        <v>13506.833333333334</v>
      </c>
      <c r="G13" s="9">
        <f t="shared" si="5"/>
        <v>13506.833333333334</v>
      </c>
      <c r="H13" s="9">
        <f t="shared" si="5"/>
        <v>13506.833333333334</v>
      </c>
      <c r="I13" s="9">
        <f t="shared" si="5"/>
        <v>13506.833333333334</v>
      </c>
      <c r="J13" s="9">
        <f t="shared" si="5"/>
        <v>13506.833333333334</v>
      </c>
      <c r="K13" s="9">
        <f t="shared" si="5"/>
        <v>13506.833333333334</v>
      </c>
      <c r="L13" s="9">
        <f t="shared" si="5"/>
        <v>13506.833333333334</v>
      </c>
      <c r="M13" s="9">
        <f t="shared" si="5"/>
        <v>13506.833333333334</v>
      </c>
      <c r="N13" s="10">
        <f>SUM(B13:M13)</f>
        <v>162082</v>
      </c>
      <c r="Q13" s="16"/>
    </row>
    <row r="14" spans="1:17" ht="26.25" customHeight="1">
      <c r="A14" s="20" t="s">
        <v>34</v>
      </c>
      <c r="B14" s="11">
        <f>10630/12</f>
        <v>885.83333333333337</v>
      </c>
      <c r="C14" s="11">
        <f t="shared" ref="C14:M14" si="6">10630/12</f>
        <v>885.83333333333337</v>
      </c>
      <c r="D14" s="11">
        <f t="shared" si="6"/>
        <v>885.83333333333337</v>
      </c>
      <c r="E14" s="11">
        <f t="shared" si="6"/>
        <v>885.83333333333337</v>
      </c>
      <c r="F14" s="11">
        <f t="shared" si="6"/>
        <v>885.83333333333337</v>
      </c>
      <c r="G14" s="11">
        <f t="shared" si="6"/>
        <v>885.83333333333337</v>
      </c>
      <c r="H14" s="11">
        <f t="shared" si="6"/>
        <v>885.83333333333337</v>
      </c>
      <c r="I14" s="11">
        <f t="shared" si="6"/>
        <v>885.83333333333337</v>
      </c>
      <c r="J14" s="11">
        <f t="shared" si="6"/>
        <v>885.83333333333337</v>
      </c>
      <c r="K14" s="11">
        <f t="shared" si="6"/>
        <v>885.83333333333337</v>
      </c>
      <c r="L14" s="11">
        <f t="shared" si="6"/>
        <v>885.83333333333337</v>
      </c>
      <c r="M14" s="11">
        <f t="shared" si="6"/>
        <v>885.83333333333337</v>
      </c>
      <c r="N14" s="10">
        <f>SUM(B14:M14)</f>
        <v>10630</v>
      </c>
      <c r="Q14" s="16"/>
    </row>
    <row r="15" spans="1:17" ht="14.1" customHeight="1" thickBot="1">
      <c r="A15" s="5" t="s">
        <v>32</v>
      </c>
      <c r="B15" s="11">
        <f>42000/12</f>
        <v>3500</v>
      </c>
      <c r="C15" s="11">
        <f t="shared" ref="C15:M15" si="7">42000/12</f>
        <v>3500</v>
      </c>
      <c r="D15" s="11">
        <f t="shared" si="7"/>
        <v>3500</v>
      </c>
      <c r="E15" s="11">
        <f t="shared" si="7"/>
        <v>3500</v>
      </c>
      <c r="F15" s="11">
        <f t="shared" si="7"/>
        <v>3500</v>
      </c>
      <c r="G15" s="11">
        <f t="shared" si="7"/>
        <v>3500</v>
      </c>
      <c r="H15" s="11">
        <f t="shared" si="7"/>
        <v>3500</v>
      </c>
      <c r="I15" s="11">
        <f t="shared" si="7"/>
        <v>3500</v>
      </c>
      <c r="J15" s="11">
        <f t="shared" si="7"/>
        <v>3500</v>
      </c>
      <c r="K15" s="11">
        <f t="shared" si="7"/>
        <v>3500</v>
      </c>
      <c r="L15" s="11">
        <f t="shared" si="7"/>
        <v>3500</v>
      </c>
      <c r="M15" s="11">
        <f t="shared" si="7"/>
        <v>3500</v>
      </c>
      <c r="N15" s="12">
        <f>SUM(B15:M15)</f>
        <v>42000</v>
      </c>
      <c r="O15" s="8"/>
      <c r="Q15" s="16"/>
    </row>
    <row r="16" spans="1:17" ht="19.5" customHeight="1" thickBot="1">
      <c r="A16" s="6" t="s">
        <v>17</v>
      </c>
      <c r="B16" s="13">
        <f>B7+B8+B9+B10+B11+B13+B12</f>
        <v>40557.75</v>
      </c>
      <c r="C16" s="13">
        <f>SUM(C7:C15)</f>
        <v>44943.583333333336</v>
      </c>
      <c r="D16" s="13">
        <f>SUM(D7:D15)</f>
        <v>44943.583333333336</v>
      </c>
      <c r="E16" s="13">
        <f>SUM(E7:E15)</f>
        <v>44943.583333333336</v>
      </c>
      <c r="F16" s="13">
        <f>SUM(F7:F15)</f>
        <v>47318.583333333336</v>
      </c>
      <c r="G16" s="13">
        <f>SUM(G7:G15)</f>
        <v>44943.583333333336</v>
      </c>
      <c r="H16" s="13">
        <f t="shared" ref="H16:M16" si="8">SUM(H7:H15)</f>
        <v>44943.583333333336</v>
      </c>
      <c r="I16" s="13">
        <f t="shared" si="8"/>
        <v>44943.583333333336</v>
      </c>
      <c r="J16" s="13">
        <f t="shared" si="8"/>
        <v>44943.583333333336</v>
      </c>
      <c r="K16" s="13">
        <f t="shared" si="8"/>
        <v>44943.583333333336</v>
      </c>
      <c r="L16" s="13">
        <f t="shared" si="8"/>
        <v>44943.583333333336</v>
      </c>
      <c r="M16" s="13">
        <f t="shared" si="8"/>
        <v>44943.583333333336</v>
      </c>
      <c r="N16" s="14">
        <f>N7+N8+N9+N10+N11+N13+N15+N12+N14</f>
        <v>541698</v>
      </c>
      <c r="Q16" s="16"/>
    </row>
    <row r="17" spans="1:17" ht="24" customHeight="1">
      <c r="A17" s="7" t="s">
        <v>18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7" ht="14.1" customHeight="1">
      <c r="A18" s="2" t="s">
        <v>19</v>
      </c>
      <c r="B18" s="9">
        <f>143479/12</f>
        <v>11956.583333333334</v>
      </c>
      <c r="C18" s="9">
        <f t="shared" ref="C18:M18" si="9">143479/12</f>
        <v>11956.583333333334</v>
      </c>
      <c r="D18" s="9">
        <f t="shared" si="9"/>
        <v>11956.583333333334</v>
      </c>
      <c r="E18" s="9">
        <f t="shared" si="9"/>
        <v>11956.583333333334</v>
      </c>
      <c r="F18" s="9">
        <f t="shared" si="9"/>
        <v>11956.583333333334</v>
      </c>
      <c r="G18" s="9">
        <f t="shared" si="9"/>
        <v>11956.583333333334</v>
      </c>
      <c r="H18" s="9">
        <f t="shared" si="9"/>
        <v>11956.583333333334</v>
      </c>
      <c r="I18" s="9">
        <f t="shared" si="9"/>
        <v>11956.583333333334</v>
      </c>
      <c r="J18" s="9">
        <f t="shared" si="9"/>
        <v>11956.583333333334</v>
      </c>
      <c r="K18" s="9">
        <f t="shared" si="9"/>
        <v>11956.583333333334</v>
      </c>
      <c r="L18" s="9">
        <f t="shared" si="9"/>
        <v>11956.583333333334</v>
      </c>
      <c r="M18" s="9">
        <f t="shared" si="9"/>
        <v>11956.583333333334</v>
      </c>
      <c r="N18" s="9">
        <f t="shared" ref="N18:N25" si="10">SUM(B18:M18)</f>
        <v>143479</v>
      </c>
      <c r="Q18" s="16"/>
    </row>
    <row r="19" spans="1:17" ht="14.1" customHeight="1">
      <c r="A19" s="2" t="s">
        <v>20</v>
      </c>
      <c r="B19" s="9">
        <f>25646/12</f>
        <v>2137.1666666666665</v>
      </c>
      <c r="C19" s="9">
        <f t="shared" ref="C19:M19" si="11">25646/12</f>
        <v>2137.1666666666665</v>
      </c>
      <c r="D19" s="9">
        <f t="shared" si="11"/>
        <v>2137.1666666666665</v>
      </c>
      <c r="E19" s="9">
        <f t="shared" si="11"/>
        <v>2137.1666666666665</v>
      </c>
      <c r="F19" s="9">
        <f t="shared" si="11"/>
        <v>2137.1666666666665</v>
      </c>
      <c r="G19" s="9">
        <f t="shared" si="11"/>
        <v>2137.1666666666665</v>
      </c>
      <c r="H19" s="9">
        <f t="shared" si="11"/>
        <v>2137.1666666666665</v>
      </c>
      <c r="I19" s="9">
        <f t="shared" si="11"/>
        <v>2137.1666666666665</v>
      </c>
      <c r="J19" s="9">
        <f t="shared" si="11"/>
        <v>2137.1666666666665</v>
      </c>
      <c r="K19" s="9">
        <f t="shared" si="11"/>
        <v>2137.1666666666665</v>
      </c>
      <c r="L19" s="9">
        <f t="shared" si="11"/>
        <v>2137.1666666666665</v>
      </c>
      <c r="M19" s="9">
        <f t="shared" si="11"/>
        <v>2137.1666666666665</v>
      </c>
      <c r="N19" s="9">
        <f t="shared" si="10"/>
        <v>25646.000000000004</v>
      </c>
      <c r="Q19" s="16"/>
    </row>
    <row r="20" spans="1:17" ht="14.1" customHeight="1">
      <c r="A20" s="2" t="s">
        <v>21</v>
      </c>
      <c r="B20" s="9">
        <f>113477/12</f>
        <v>9456.4166666666661</v>
      </c>
      <c r="C20" s="9">
        <f t="shared" ref="C20:M20" si="12">113477/12</f>
        <v>9456.4166666666661</v>
      </c>
      <c r="D20" s="9">
        <f t="shared" si="12"/>
        <v>9456.4166666666661</v>
      </c>
      <c r="E20" s="9">
        <f t="shared" si="12"/>
        <v>9456.4166666666661</v>
      </c>
      <c r="F20" s="9">
        <f t="shared" si="12"/>
        <v>9456.4166666666661</v>
      </c>
      <c r="G20" s="9">
        <f t="shared" si="12"/>
        <v>9456.4166666666661</v>
      </c>
      <c r="H20" s="9">
        <f t="shared" si="12"/>
        <v>9456.4166666666661</v>
      </c>
      <c r="I20" s="9">
        <f t="shared" si="12"/>
        <v>9456.4166666666661</v>
      </c>
      <c r="J20" s="9">
        <f t="shared" si="12"/>
        <v>9456.4166666666661</v>
      </c>
      <c r="K20" s="9">
        <f t="shared" si="12"/>
        <v>9456.4166666666661</v>
      </c>
      <c r="L20" s="9">
        <f t="shared" si="12"/>
        <v>9456.4166666666661</v>
      </c>
      <c r="M20" s="9">
        <f t="shared" si="12"/>
        <v>9456.4166666666661</v>
      </c>
      <c r="N20" s="9">
        <f t="shared" si="10"/>
        <v>113477.00000000001</v>
      </c>
      <c r="Q20" s="16"/>
    </row>
    <row r="21" spans="1:17" ht="14.1" customHeight="1">
      <c r="A21" s="2" t="s">
        <v>22</v>
      </c>
      <c r="B21" s="9">
        <f>39541/12</f>
        <v>3295.0833333333335</v>
      </c>
      <c r="C21" s="9">
        <f t="shared" ref="C21:M21" si="13">39541/12</f>
        <v>3295.0833333333335</v>
      </c>
      <c r="D21" s="9">
        <f t="shared" si="13"/>
        <v>3295.0833333333335</v>
      </c>
      <c r="E21" s="9">
        <f t="shared" si="13"/>
        <v>3295.0833333333335</v>
      </c>
      <c r="F21" s="9">
        <f t="shared" si="13"/>
        <v>3295.0833333333335</v>
      </c>
      <c r="G21" s="9">
        <f t="shared" si="13"/>
        <v>3295.0833333333335</v>
      </c>
      <c r="H21" s="9">
        <f t="shared" si="13"/>
        <v>3295.0833333333335</v>
      </c>
      <c r="I21" s="9">
        <f t="shared" si="13"/>
        <v>3295.0833333333335</v>
      </c>
      <c r="J21" s="9">
        <f t="shared" si="13"/>
        <v>3295.0833333333335</v>
      </c>
      <c r="K21" s="9">
        <f t="shared" si="13"/>
        <v>3295.0833333333335</v>
      </c>
      <c r="L21" s="9">
        <f t="shared" si="13"/>
        <v>3295.0833333333335</v>
      </c>
      <c r="M21" s="9">
        <f t="shared" si="13"/>
        <v>3295.0833333333335</v>
      </c>
      <c r="N21" s="9">
        <f t="shared" si="10"/>
        <v>39541</v>
      </c>
      <c r="Q21" s="16"/>
    </row>
    <row r="22" spans="1:17" ht="14.1" customHeight="1">
      <c r="A22" s="2" t="s">
        <v>27</v>
      </c>
      <c r="B22" s="9">
        <f>161621/12</f>
        <v>13468.416666666666</v>
      </c>
      <c r="C22" s="9">
        <f t="shared" ref="C22:M22" si="14">161621/12</f>
        <v>13468.416666666666</v>
      </c>
      <c r="D22" s="9">
        <f t="shared" si="14"/>
        <v>13468.416666666666</v>
      </c>
      <c r="E22" s="9">
        <f t="shared" si="14"/>
        <v>13468.416666666666</v>
      </c>
      <c r="F22" s="9">
        <f t="shared" si="14"/>
        <v>13468.416666666666</v>
      </c>
      <c r="G22" s="9">
        <f t="shared" si="14"/>
        <v>13468.416666666666</v>
      </c>
      <c r="H22" s="9">
        <f t="shared" si="14"/>
        <v>13468.416666666666</v>
      </c>
      <c r="I22" s="9">
        <f t="shared" si="14"/>
        <v>13468.416666666666</v>
      </c>
      <c r="J22" s="9">
        <f t="shared" si="14"/>
        <v>13468.416666666666</v>
      </c>
      <c r="K22" s="9">
        <f t="shared" si="14"/>
        <v>13468.416666666666</v>
      </c>
      <c r="L22" s="9">
        <f t="shared" si="14"/>
        <v>13468.416666666666</v>
      </c>
      <c r="M22" s="9">
        <f t="shared" si="14"/>
        <v>13468.416666666666</v>
      </c>
      <c r="N22" s="9">
        <f t="shared" si="10"/>
        <v>161621</v>
      </c>
      <c r="O22" s="19"/>
      <c r="Q22" s="16"/>
    </row>
    <row r="23" spans="1:17" ht="14.1" customHeight="1">
      <c r="A23" s="2" t="s">
        <v>35</v>
      </c>
      <c r="B23" s="9">
        <v>15934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10">
        <f t="shared" si="10"/>
        <v>15934</v>
      </c>
    </row>
    <row r="24" spans="1:17" ht="14.1" customHeight="1">
      <c r="A24" s="2" t="s">
        <v>36</v>
      </c>
      <c r="B24" s="9">
        <f>42000/12</f>
        <v>3500</v>
      </c>
      <c r="C24" s="9">
        <f t="shared" ref="C24:M24" si="15">42000/12</f>
        <v>3500</v>
      </c>
      <c r="D24" s="9">
        <f t="shared" si="15"/>
        <v>3500</v>
      </c>
      <c r="E24" s="9">
        <f t="shared" si="15"/>
        <v>3500</v>
      </c>
      <c r="F24" s="9">
        <f t="shared" si="15"/>
        <v>3500</v>
      </c>
      <c r="G24" s="9">
        <f t="shared" si="15"/>
        <v>3500</v>
      </c>
      <c r="H24" s="9">
        <f t="shared" si="15"/>
        <v>3500</v>
      </c>
      <c r="I24" s="9">
        <f t="shared" si="15"/>
        <v>3500</v>
      </c>
      <c r="J24" s="9">
        <f t="shared" si="15"/>
        <v>3500</v>
      </c>
      <c r="K24" s="9">
        <f t="shared" si="15"/>
        <v>3500</v>
      </c>
      <c r="L24" s="9">
        <f t="shared" si="15"/>
        <v>3500</v>
      </c>
      <c r="M24" s="9">
        <f t="shared" si="15"/>
        <v>3500</v>
      </c>
      <c r="N24" s="10">
        <f t="shared" si="10"/>
        <v>42000</v>
      </c>
    </row>
    <row r="25" spans="1:17" ht="14.1" customHeight="1" thickBot="1">
      <c r="A25" s="5" t="s">
        <v>23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10">
        <f t="shared" si="10"/>
        <v>0</v>
      </c>
    </row>
    <row r="26" spans="1:17" s="1" customFormat="1" ht="22.5" customHeight="1" thickBot="1">
      <c r="A26" s="6" t="s">
        <v>24</v>
      </c>
      <c r="B26" s="13">
        <f>SUM(B18:B25)</f>
        <v>59747.666666666664</v>
      </c>
      <c r="C26" s="13">
        <f>SUM(C18:C25)</f>
        <v>43813.666666666664</v>
      </c>
      <c r="D26" s="13">
        <f>SUM(D18:D25)</f>
        <v>43813.666666666664</v>
      </c>
      <c r="E26" s="13">
        <f t="shared" ref="E26:M26" si="16">SUM(E18:E25)</f>
        <v>43813.666666666664</v>
      </c>
      <c r="F26" s="13">
        <f t="shared" si="16"/>
        <v>43813.666666666664</v>
      </c>
      <c r="G26" s="13">
        <f t="shared" si="16"/>
        <v>43813.666666666664</v>
      </c>
      <c r="H26" s="13">
        <f>SUM(H18:H25)</f>
        <v>43813.666666666664</v>
      </c>
      <c r="I26" s="13">
        <f t="shared" si="16"/>
        <v>43813.666666666664</v>
      </c>
      <c r="J26" s="13">
        <f t="shared" si="16"/>
        <v>43813.666666666664</v>
      </c>
      <c r="K26" s="13">
        <f t="shared" si="16"/>
        <v>43813.666666666664</v>
      </c>
      <c r="L26" s="13">
        <f t="shared" si="16"/>
        <v>43813.666666666664</v>
      </c>
      <c r="M26" s="13">
        <f t="shared" si="16"/>
        <v>43813.666666666664</v>
      </c>
      <c r="N26" s="14">
        <f>N18+N19+N20+N21+N22+N23+N25+N24</f>
        <v>541698</v>
      </c>
    </row>
    <row r="29" spans="1:17">
      <c r="I29" s="16"/>
      <c r="K29" s="16"/>
    </row>
  </sheetData>
  <mergeCells count="3">
    <mergeCell ref="A3:N3"/>
    <mergeCell ref="M4:N4"/>
    <mergeCell ref="A1:N1"/>
  </mergeCells>
  <phoneticPr fontId="0" type="noConversion"/>
  <printOptions headings="1" gridLines="1"/>
  <pageMargins left="0.39370078740157483" right="0.39370078740157483" top="0.98425196850393704" bottom="0.98425196850393704" header="0.51181102362204722" footer="0.51181102362204722"/>
  <pageSetup paperSize="9" scale="90" orientation="landscape" horizontalDpi="120" verticalDpi="144" r:id="rId1"/>
  <headerFooter alignWithMargins="0">
    <oddHeader xml:space="preserve">&amp;R9. melléklet az  1/2017. (II. 24.) Ör. rendelethez. </oddHead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6" sqref="E6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Munka2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2017-12-14T08:48:25Z</cp:lastPrinted>
  <dcterms:created xsi:type="dcterms:W3CDTF">2005-02-15T11:38:41Z</dcterms:created>
  <dcterms:modified xsi:type="dcterms:W3CDTF">2018-09-27T13:28:29Z</dcterms:modified>
</cp:coreProperties>
</file>