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költségvetés áprilisi módosítása\Előterjesztés_0406_végleges\Elfogadott rendelet\"/>
    </mc:Choice>
  </mc:AlternateContent>
  <bookViews>
    <workbookView xWindow="0" yWindow="0" windowWidth="15480" windowHeight="8190" tabRatio="188"/>
  </bookViews>
  <sheets>
    <sheet name="2017" sheetId="1" r:id="rId1"/>
  </sheets>
  <definedNames>
    <definedName name="Excel_BuiltIn_Print_Area" localSheetId="0">'2017'!$A$4:$V$28</definedName>
    <definedName name="Excel_BuiltIn_Print_Titles" localSheetId="0">('2017'!$B$3:$B$65538,'2017'!$A$6:$IB$8)</definedName>
    <definedName name="Excel_BuiltIn_Print_Titles_1_1">('2017'!$B$3:$B$65538,'2017'!$A$3:$IB$8)</definedName>
    <definedName name="_xlnm.Print_Titles" localSheetId="0">'2017'!$A:$B,'2017'!$3:$4</definedName>
    <definedName name="_xlnm.Print_Area" localSheetId="0">'2017'!$A$1:$V$28</definedName>
  </definedNames>
  <calcPr calcId="152511"/>
</workbook>
</file>

<file path=xl/calcChain.xml><?xml version="1.0" encoding="utf-8"?>
<calcChain xmlns="http://schemas.openxmlformats.org/spreadsheetml/2006/main">
  <c r="D12" i="1" l="1"/>
  <c r="U12" i="1" l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I9" i="1" l="1"/>
  <c r="J9" i="1"/>
  <c r="K9" i="1"/>
  <c r="L9" i="1"/>
  <c r="M9" i="1"/>
  <c r="N9" i="1"/>
  <c r="O9" i="1"/>
  <c r="P9" i="1"/>
  <c r="Q9" i="1"/>
  <c r="R9" i="1"/>
  <c r="S9" i="1"/>
  <c r="T9" i="1"/>
  <c r="U9" i="1"/>
  <c r="H9" i="1"/>
  <c r="G9" i="1"/>
  <c r="F9" i="1"/>
  <c r="E9" i="1"/>
  <c r="D9" i="1"/>
  <c r="V9" i="1" l="1"/>
  <c r="V10" i="1"/>
  <c r="V11" i="1"/>
  <c r="V12" i="1"/>
  <c r="V13" i="1"/>
  <c r="V14" i="1"/>
  <c r="C15" i="1"/>
  <c r="C16" i="1" s="1"/>
  <c r="D15" i="1"/>
  <c r="D16" i="1" s="1"/>
  <c r="E15" i="1"/>
  <c r="E16" i="1" s="1"/>
  <c r="F15" i="1"/>
  <c r="F16" i="1" s="1"/>
  <c r="G15" i="1"/>
  <c r="G16" i="1" s="1"/>
  <c r="H15" i="1"/>
  <c r="H16" i="1" s="1"/>
  <c r="I15" i="1"/>
  <c r="I16" i="1" s="1"/>
  <c r="J15" i="1"/>
  <c r="J16" i="1" s="1"/>
  <c r="K15" i="1"/>
  <c r="K16" i="1" s="1"/>
  <c r="L15" i="1"/>
  <c r="L16" i="1" s="1"/>
  <c r="M15" i="1"/>
  <c r="M16" i="1" s="1"/>
  <c r="N15" i="1"/>
  <c r="N16" i="1" s="1"/>
  <c r="O15" i="1"/>
  <c r="O16" i="1" s="1"/>
  <c r="P15" i="1"/>
  <c r="P16" i="1" s="1"/>
  <c r="Q15" i="1"/>
  <c r="Q16" i="1" s="1"/>
  <c r="R15" i="1"/>
  <c r="R16" i="1" s="1"/>
  <c r="S15" i="1"/>
  <c r="S16" i="1" s="1"/>
  <c r="T15" i="1"/>
  <c r="T16" i="1" s="1"/>
  <c r="U15" i="1"/>
  <c r="U16" i="1" s="1"/>
  <c r="V19" i="1"/>
  <c r="V20" i="1"/>
  <c r="V21" i="1"/>
  <c r="V22" i="1"/>
  <c r="V23" i="1"/>
  <c r="V24" i="1"/>
  <c r="V15" i="1" l="1"/>
  <c r="V16" i="1"/>
  <c r="V18" i="1" l="1"/>
  <c r="C25" i="1"/>
  <c r="F25" i="1"/>
  <c r="F26" i="1" s="1"/>
  <c r="U25" i="1"/>
  <c r="U26" i="1" s="1"/>
  <c r="K25" i="1"/>
  <c r="K26" i="1" s="1"/>
  <c r="L25" i="1"/>
  <c r="L26" i="1" s="1"/>
  <c r="N25" i="1"/>
  <c r="N26" i="1" s="1"/>
  <c r="O25" i="1"/>
  <c r="O26" i="1" s="1"/>
  <c r="E25" i="1"/>
  <c r="E26" i="1" s="1"/>
  <c r="S25" i="1"/>
  <c r="S26" i="1" s="1"/>
  <c r="Q25" i="1"/>
  <c r="Q26" i="1" s="1"/>
  <c r="R25" i="1"/>
  <c r="R26" i="1" s="1"/>
  <c r="G25" i="1"/>
  <c r="G26" i="1" s="1"/>
  <c r="J25" i="1"/>
  <c r="J26" i="1" s="1"/>
  <c r="M25" i="1"/>
  <c r="M26" i="1" s="1"/>
  <c r="T25" i="1"/>
  <c r="T26" i="1" s="1"/>
  <c r="D25" i="1"/>
  <c r="D26" i="1" s="1"/>
  <c r="H25" i="1"/>
  <c r="H26" i="1" s="1"/>
  <c r="P25" i="1"/>
  <c r="P26" i="1" s="1"/>
  <c r="I25" i="1"/>
  <c r="I26" i="1" s="1"/>
  <c r="V17" i="1" l="1"/>
  <c r="C26" i="1"/>
  <c r="V26" i="1" s="1"/>
  <c r="V25" i="1"/>
</calcChain>
</file>

<file path=xl/sharedStrings.xml><?xml version="1.0" encoding="utf-8"?>
<sst xmlns="http://schemas.openxmlformats.org/spreadsheetml/2006/main" count="68" uniqueCount="66">
  <si>
    <t>Az Önkormányzat saját bevételeinek és az adósságot keletkeztető ügyleteiből eredő fizetési kötelezettségének bemutatása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</si>
  <si>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</si>
  <si>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</si>
  <si>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</si>
  <si>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</si>
  <si>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</si>
  <si>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</si>
  <si>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</si>
  <si>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</si>
  <si>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</si>
  <si>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</si>
  <si>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</si>
  <si>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</si>
  <si>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</si>
  <si>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</si>
  <si>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</si>
  <si>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</si>
  <si>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</si>
  <si>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</si>
  <si>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</si>
  <si>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</si>
  <si>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</si>
  <si>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Az önkormányzat saját bevételeinek és az adósságot keletkeztető ügyleteiből eredő fizetési kötelezettségének bemutatása*</t>
  </si>
  <si>
    <t>Megnevezés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</si>
  <si>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</si>
  <si>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</si>
  <si>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</si>
  <si>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</si>
  <si>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</si>
  <si>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</si>
  <si>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</si>
  <si>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</si>
  <si>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</si>
  <si>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2026. év</t>
  </si>
  <si>
    <t>2027. év</t>
  </si>
  <si>
    <t>2028. év</t>
  </si>
  <si>
    <t>2029. év</t>
  </si>
  <si>
    <t>2030. év</t>
  </si>
  <si>
    <t>2031. év</t>
  </si>
  <si>
    <t>2032. év</t>
  </si>
  <si>
    <t>2033. év</t>
  </si>
  <si>
    <t>2034. év</t>
  </si>
  <si>
    <t>2035. év</t>
  </si>
  <si>
    <t>Összesen</t>
  </si>
  <si>
    <t>Bírság-, pótlék- és díjbevétel</t>
  </si>
  <si>
    <t>Saját bevételek összesen</t>
  </si>
  <si>
    <t>Saját bevételek 50%-a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</si>
  <si>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</si>
  <si>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</si>
  <si>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</si>
  <si>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</si>
  <si>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 xml:space="preserve">Legalább 365 nap időtartamú halasztott fizetés, részletfizetés még ki nem fizett ellenértéke </t>
  </si>
  <si>
    <t xml:space="preserve">Fizetési kötelezettség összesen </t>
  </si>
  <si>
    <t>Fizetési kötelezettséggel csökkentett saját bevétel</t>
  </si>
  <si>
    <t>Visszavásárlási kötelezettség kikötésével megkötött adásvételi szerződés</t>
  </si>
  <si>
    <t>Ft-ban</t>
  </si>
  <si>
    <t>4. melléklet Az Önkormányzat 2017. évi költségvetésének megállapításáról szóló 1/2017. (II.21.) önkormányzati rendelethez</t>
  </si>
  <si>
    <t>Tulajdonosi bevételek (osztalék, koncessziós díj és hozambevétel )</t>
  </si>
  <si>
    <t>Az immateriális javak, ingatlan, egyéb tárgyi eszköz, részvény, részesedés, vállalat értékesítéséből vagy privatizációból származó bevétel</t>
  </si>
  <si>
    <t>Kezesség-, illetve garanciavállalásból származó megtérülés</t>
  </si>
  <si>
    <t xml:space="preserve">Az önkormányzati vagyon és az önkormányzatot megillető vagyoni értékű jog értékesítéséből és hasznosításából származó bevétel </t>
  </si>
  <si>
    <t>Helyi adóból származó bevétel</t>
  </si>
  <si>
    <t>Kamatkiadás **</t>
  </si>
  <si>
    <t>* Az államháztartásról szóló 2011. évi CXCV. törvény 23. § (2) bekezdés g) pontja alapján. ** A kamatkiadás nem tartalmazza a folyószámla hitelkeret hiteldíját.</t>
  </si>
  <si>
    <t>Kezesség-, illetve garanciavállalásból származó kötelezettség</t>
  </si>
  <si>
    <t>6. melléklet Az Önkormányzat 2017. évi költségvetéséről szóló 1/2017. (II. 21.) önkormányzati rendelet módosításáról szóló 13/2017. (IV. 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</si>
</sst>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\-??\ _F_t_-;_-@_-"/>
  </numFmts>
  <fonts count="9" x14ac:knownFonts="1">
    <font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2"/>
      <color indexed="8"/>
      <name val="Times New Roman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/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hair">
        <color indexed="8"/>
      </right>
      <top style="thin">
        <color indexed="63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 style="double">
        <color indexed="63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/>
      <diagonal/>
    </border>
    <border>
      <left/>
      <right style="thin">
        <color indexed="8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double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8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3" fontId="6" fillId="0" borderId="1" xfId="0" applyNumberFormat="1" applyFont="1" applyFill="1" applyBorder="1"/>
    <xf numFmtId="0" fontId="2" fillId="0" borderId="1" xfId="0" applyFont="1" applyBorder="1" applyAlignment="1">
      <alignment vertical="center" wrapText="1"/>
    </xf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0" fontId="5" fillId="0" borderId="5" xfId="0" applyFont="1" applyBorder="1" applyAlignment="1">
      <alignment vertical="center" wrapText="1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7" xfId="0" applyBorder="1"/>
    <xf numFmtId="0" fontId="2" fillId="0" borderId="8" xfId="0" applyFont="1" applyBorder="1" applyAlignment="1">
      <alignment vertical="center" wrapText="1"/>
    </xf>
    <xf numFmtId="3" fontId="6" fillId="0" borderId="8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0" fontId="3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3" fontId="7" fillId="0" borderId="18" xfId="1" applyNumberFormat="1" applyFont="1" applyFill="1" applyBorder="1" applyAlignment="1" applyProtection="1"/>
    <xf numFmtId="3" fontId="7" fillId="0" borderId="19" xfId="1" applyNumberFormat="1" applyFont="1" applyFill="1" applyBorder="1" applyAlignment="1" applyProtection="1"/>
    <xf numFmtId="3" fontId="7" fillId="0" borderId="20" xfId="1" applyNumberFormat="1" applyFont="1" applyFill="1" applyBorder="1" applyAlignment="1" applyProtection="1"/>
    <xf numFmtId="3" fontId="7" fillId="0" borderId="21" xfId="1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/>
    <xf numFmtId="0" fontId="5" fillId="0" borderId="22" xfId="0" applyFont="1" applyBorder="1" applyAlignment="1">
      <alignment vertical="center" wrapText="1"/>
    </xf>
    <xf numFmtId="3" fontId="7" fillId="0" borderId="22" xfId="0" applyNumberFormat="1" applyFont="1" applyBorder="1"/>
    <xf numFmtId="0" fontId="2" fillId="0" borderId="0" xfId="0" applyFont="1" applyBorder="1"/>
    <xf numFmtId="3" fontId="7" fillId="0" borderId="24" xfId="0" applyNumberFormat="1" applyFont="1" applyBorder="1"/>
    <xf numFmtId="3" fontId="7" fillId="0" borderId="23" xfId="1" applyNumberFormat="1" applyFont="1" applyFill="1" applyBorder="1" applyAlignment="1" applyProtection="1"/>
    <xf numFmtId="0" fontId="2" fillId="0" borderId="1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6" fillId="0" borderId="2" xfId="0" applyNumberFormat="1" applyFont="1" applyFill="1" applyBorder="1"/>
    <xf numFmtId="3" fontId="6" fillId="0" borderId="26" xfId="0" applyNumberFormat="1" applyFont="1" applyFill="1" applyBorder="1"/>
    <xf numFmtId="3" fontId="7" fillId="0" borderId="27" xfId="0" applyNumberFormat="1" applyFont="1" applyBorder="1"/>
    <xf numFmtId="3" fontId="6" fillId="0" borderId="28" xfId="0" applyNumberFormat="1" applyFont="1" applyBorder="1"/>
    <xf numFmtId="3" fontId="6" fillId="0" borderId="29" xfId="0" applyNumberFormat="1" applyFont="1" applyBorder="1"/>
    <xf numFmtId="3" fontId="6" fillId="0" borderId="26" xfId="0" applyNumberFormat="1" applyFont="1" applyBorder="1"/>
    <xf numFmtId="3" fontId="7" fillId="0" borderId="30" xfId="0" applyNumberFormat="1" applyFont="1" applyBorder="1"/>
    <xf numFmtId="0" fontId="5" fillId="0" borderId="31" xfId="0" applyFont="1" applyBorder="1" applyAlignment="1">
      <alignment horizontal="center"/>
    </xf>
    <xf numFmtId="3" fontId="6" fillId="0" borderId="18" xfId="0" applyNumberFormat="1" applyFont="1" applyFill="1" applyBorder="1"/>
    <xf numFmtId="3" fontId="6" fillId="0" borderId="19" xfId="0" applyNumberFormat="1" applyFont="1" applyFill="1" applyBorder="1"/>
    <xf numFmtId="3" fontId="7" fillId="0" borderId="20" xfId="0" applyNumberFormat="1" applyFont="1" applyBorder="1"/>
    <xf numFmtId="3" fontId="6" fillId="0" borderId="21" xfId="0" applyNumberFormat="1" applyFont="1" applyBorder="1"/>
    <xf numFmtId="3" fontId="6" fillId="0" borderId="18" xfId="0" applyNumberFormat="1" applyFont="1" applyBorder="1"/>
    <xf numFmtId="3" fontId="6" fillId="0" borderId="19" xfId="0" applyNumberFormat="1" applyFont="1" applyBorder="1"/>
    <xf numFmtId="3" fontId="7" fillId="0" borderId="23" xfId="0" applyNumberFormat="1" applyFont="1" applyBorder="1"/>
    <xf numFmtId="0" fontId="5" fillId="0" borderId="3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1" fillId="0" borderId="36" xfId="0" applyFont="1" applyBorder="1" applyAlignment="1">
      <alignment horizontal="center"/>
    </xf>
    <xf numFmtId="0" fontId="5" fillId="0" borderId="3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view="pageBreakPreview" zoomScale="85" zoomScaleNormal="100" zoomScaleSheetLayoutView="85" workbookViewId="0"/>
  </sheetViews>
  <sheetFormatPr defaultColWidth="8.7109375" defaultRowHeight="12.75" x14ac:dyDescent="0.2"/>
  <cols>
    <col min="1" max="1" width="4.140625" style="1" customWidth="1"/>
    <col min="2" max="2" width="20.42578125" customWidth="1"/>
    <col min="3" max="3" width="14.85546875" style="2" customWidth="1"/>
    <col min="4" max="21" width="11.5703125" style="2" customWidth="1"/>
    <col min="22" max="22" width="14.85546875" style="2" customWidth="1"/>
  </cols>
  <sheetData>
    <row r="1" spans="1:22" x14ac:dyDescent="0.2">
      <c r="M1" s="5" t="s">
        <v>65</v>
      </c>
    </row>
    <row r="2" spans="1:22" ht="16.5" customHeight="1" x14ac:dyDescent="0.2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56</v>
      </c>
      <c r="N2" s="4"/>
      <c r="P2" s="4"/>
      <c r="Q2" s="4"/>
      <c r="R2" s="4"/>
      <c r="S2" s="4"/>
      <c r="T2" s="4"/>
      <c r="U2" s="4"/>
      <c r="V2" s="4"/>
    </row>
    <row r="3" spans="1:22" ht="15.75" x14ac:dyDescent="0.2">
      <c r="A3"/>
      <c r="C3" s="73" t="s">
        <v>0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26"/>
      <c r="O3" s="26"/>
      <c r="P3" s="4"/>
      <c r="Q3" s="4"/>
      <c r="R3" s="4"/>
      <c r="S3" s="4"/>
      <c r="T3" s="4"/>
      <c r="U3" s="4"/>
      <c r="V3" s="4"/>
    </row>
    <row r="4" spans="1:22" ht="13.5" thickBot="1" x14ac:dyDescent="0.25">
      <c r="C4" s="6"/>
      <c r="M4" s="7" t="s">
        <v>55</v>
      </c>
      <c r="Q4" s="8"/>
      <c r="R4" s="8"/>
      <c r="S4" s="8"/>
      <c r="T4" s="8"/>
      <c r="U4" s="8"/>
      <c r="V4" s="7" t="s">
        <v>55</v>
      </c>
    </row>
    <row r="5" spans="1:22" s="1" customFormat="1" ht="12" x14ac:dyDescent="0.2">
      <c r="A5" s="27"/>
      <c r="B5" s="28" t="s">
        <v>1</v>
      </c>
      <c r="C5" s="29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30" t="s">
        <v>12</v>
      </c>
      <c r="N5" s="50" t="s">
        <v>13</v>
      </c>
      <c r="O5" s="28" t="s">
        <v>14</v>
      </c>
      <c r="P5" s="28" t="s">
        <v>15</v>
      </c>
      <c r="Q5" s="28" t="s">
        <v>16</v>
      </c>
      <c r="R5" s="28" t="s">
        <v>17</v>
      </c>
      <c r="S5" s="28" t="s">
        <v>18</v>
      </c>
      <c r="T5" s="28" t="s">
        <v>19</v>
      </c>
      <c r="U5" s="28" t="s">
        <v>20</v>
      </c>
      <c r="V5" s="30" t="s">
        <v>21</v>
      </c>
    </row>
    <row r="6" spans="1:22" x14ac:dyDescent="0.2">
      <c r="A6" s="75"/>
      <c r="B6" s="69"/>
      <c r="C6" s="76" t="s">
        <v>22</v>
      </c>
      <c r="D6" s="76"/>
      <c r="E6" s="76"/>
      <c r="F6" s="76"/>
      <c r="G6" s="76"/>
      <c r="H6" s="76"/>
      <c r="I6" s="76"/>
      <c r="J6" s="76"/>
      <c r="K6" s="76"/>
      <c r="L6" s="76"/>
      <c r="M6" s="77"/>
      <c r="N6" s="76" t="s">
        <v>22</v>
      </c>
      <c r="O6" s="76"/>
      <c r="P6" s="76"/>
      <c r="Q6" s="76"/>
      <c r="R6" s="76"/>
      <c r="S6" s="76"/>
      <c r="T6" s="76"/>
      <c r="U6" s="76"/>
      <c r="V6" s="77"/>
    </row>
    <row r="7" spans="1:22" x14ac:dyDescent="0.2">
      <c r="A7" s="75"/>
      <c r="B7" s="70"/>
      <c r="C7" s="78"/>
      <c r="D7" s="78"/>
      <c r="E7" s="78"/>
      <c r="F7" s="78"/>
      <c r="G7" s="78"/>
      <c r="H7" s="78"/>
      <c r="I7" s="78"/>
      <c r="J7" s="78"/>
      <c r="K7" s="78"/>
      <c r="L7" s="78"/>
      <c r="M7" s="79"/>
      <c r="N7" s="48"/>
      <c r="O7" s="48"/>
      <c r="P7" s="48"/>
      <c r="Q7" s="48"/>
      <c r="R7" s="48"/>
      <c r="S7" s="48"/>
      <c r="T7" s="48"/>
      <c r="U7" s="48"/>
      <c r="V7" s="47"/>
    </row>
    <row r="8" spans="1:22" s="11" customFormat="1" x14ac:dyDescent="0.2">
      <c r="A8" s="71">
        <v>1</v>
      </c>
      <c r="B8" s="72" t="s">
        <v>23</v>
      </c>
      <c r="C8" s="10" t="s">
        <v>24</v>
      </c>
      <c r="D8" s="10" t="s">
        <v>25</v>
      </c>
      <c r="E8" s="10" t="s">
        <v>26</v>
      </c>
      <c r="F8" s="10" t="s">
        <v>27</v>
      </c>
      <c r="G8" s="10" t="s">
        <v>28</v>
      </c>
      <c r="H8" s="10" t="s">
        <v>29</v>
      </c>
      <c r="I8" s="10" t="s">
        <v>30</v>
      </c>
      <c r="J8" s="10" t="s">
        <v>31</v>
      </c>
      <c r="K8" s="67" t="s">
        <v>32</v>
      </c>
      <c r="L8" s="68" t="s">
        <v>33</v>
      </c>
      <c r="M8" s="59" t="s">
        <v>34</v>
      </c>
      <c r="N8" s="51" t="s">
        <v>35</v>
      </c>
      <c r="O8" s="10" t="s">
        <v>36</v>
      </c>
      <c r="P8" s="10" t="s">
        <v>37</v>
      </c>
      <c r="Q8" s="10" t="s">
        <v>38</v>
      </c>
      <c r="R8" s="10" t="s">
        <v>39</v>
      </c>
      <c r="S8" s="10" t="s">
        <v>40</v>
      </c>
      <c r="T8" s="10" t="s">
        <v>41</v>
      </c>
      <c r="U8" s="10" t="s">
        <v>42</v>
      </c>
      <c r="V8" s="33" t="s">
        <v>43</v>
      </c>
    </row>
    <row r="9" spans="1:22" ht="22.5" x14ac:dyDescent="0.2">
      <c r="A9" s="32">
        <v>2</v>
      </c>
      <c r="B9" s="13" t="s">
        <v>61</v>
      </c>
      <c r="C9" s="12">
        <v>14466900000</v>
      </c>
      <c r="D9" s="12">
        <f>15199020000-383020000</f>
        <v>14816000000</v>
      </c>
      <c r="E9" s="12">
        <f>15499020000-383020000</f>
        <v>15116000000</v>
      </c>
      <c r="F9" s="12">
        <f>15500020000-383020000</f>
        <v>15117000000</v>
      </c>
      <c r="G9" s="12">
        <f>15500020000-383020000</f>
        <v>15117000000</v>
      </c>
      <c r="H9" s="12">
        <f>15500020000-383020000</f>
        <v>15117000000</v>
      </c>
      <c r="I9" s="12">
        <f t="shared" ref="I9:U9" si="0">15500020000-383020000</f>
        <v>15117000000</v>
      </c>
      <c r="J9" s="12">
        <f t="shared" si="0"/>
        <v>15117000000</v>
      </c>
      <c r="K9" s="12">
        <f t="shared" si="0"/>
        <v>15117000000</v>
      </c>
      <c r="L9" s="12">
        <f t="shared" si="0"/>
        <v>15117000000</v>
      </c>
      <c r="M9" s="60">
        <f t="shared" si="0"/>
        <v>15117000000</v>
      </c>
      <c r="N9" s="52">
        <f t="shared" si="0"/>
        <v>15117000000</v>
      </c>
      <c r="O9" s="12">
        <f t="shared" si="0"/>
        <v>15117000000</v>
      </c>
      <c r="P9" s="12">
        <f t="shared" si="0"/>
        <v>15117000000</v>
      </c>
      <c r="Q9" s="12">
        <f t="shared" si="0"/>
        <v>15117000000</v>
      </c>
      <c r="R9" s="12">
        <f t="shared" si="0"/>
        <v>15117000000</v>
      </c>
      <c r="S9" s="12">
        <f t="shared" si="0"/>
        <v>15117000000</v>
      </c>
      <c r="T9" s="12">
        <f t="shared" si="0"/>
        <v>15117000000</v>
      </c>
      <c r="U9" s="12">
        <f t="shared" si="0"/>
        <v>15117000000</v>
      </c>
      <c r="V9" s="34">
        <f t="shared" ref="V9:V26" si="1">SUM(C9:U9)</f>
        <v>286270900000</v>
      </c>
    </row>
    <row r="10" spans="1:22" ht="67.5" x14ac:dyDescent="0.2">
      <c r="A10" s="31">
        <v>3</v>
      </c>
      <c r="B10" s="13" t="s">
        <v>60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60"/>
      <c r="N10" s="52"/>
      <c r="O10" s="12"/>
      <c r="P10" s="12"/>
      <c r="Q10" s="12"/>
      <c r="R10" s="12"/>
      <c r="S10" s="12"/>
      <c r="T10" s="12"/>
      <c r="U10" s="12"/>
      <c r="V10" s="34">
        <f t="shared" si="1"/>
        <v>0</v>
      </c>
    </row>
    <row r="11" spans="1:22" ht="33.75" x14ac:dyDescent="0.2">
      <c r="A11" s="32">
        <v>4</v>
      </c>
      <c r="B11" s="13" t="s">
        <v>57</v>
      </c>
      <c r="C11" s="12">
        <v>576178402</v>
      </c>
      <c r="D11" s="12">
        <v>576178402</v>
      </c>
      <c r="E11" s="12">
        <v>576178402</v>
      </c>
      <c r="F11" s="12">
        <v>576178402</v>
      </c>
      <c r="G11" s="12">
        <v>576178402</v>
      </c>
      <c r="H11" s="12">
        <v>576178402</v>
      </c>
      <c r="I11" s="12">
        <v>576178402</v>
      </c>
      <c r="J11" s="12">
        <v>576178402</v>
      </c>
      <c r="K11" s="12">
        <v>576178402</v>
      </c>
      <c r="L11" s="12">
        <v>576178402</v>
      </c>
      <c r="M11" s="60">
        <v>576178402</v>
      </c>
      <c r="N11" s="52">
        <v>576178402</v>
      </c>
      <c r="O11" s="12">
        <v>576178402</v>
      </c>
      <c r="P11" s="12">
        <v>576178402</v>
      </c>
      <c r="Q11" s="12">
        <v>576178402</v>
      </c>
      <c r="R11" s="12">
        <v>576178402</v>
      </c>
      <c r="S11" s="12">
        <v>576178402</v>
      </c>
      <c r="T11" s="12">
        <v>576178402</v>
      </c>
      <c r="U11" s="12">
        <v>576178402</v>
      </c>
      <c r="V11" s="34">
        <f t="shared" si="1"/>
        <v>10947389638</v>
      </c>
    </row>
    <row r="12" spans="1:22" ht="78.75" x14ac:dyDescent="0.2">
      <c r="A12" s="31">
        <v>5</v>
      </c>
      <c r="B12" s="13" t="s">
        <v>58</v>
      </c>
      <c r="C12" s="12">
        <v>1002000000</v>
      </c>
      <c r="D12" s="12">
        <f>440369000+78000000</f>
        <v>518369000</v>
      </c>
      <c r="E12" s="12">
        <f>440000000+78000000</f>
        <v>518000000</v>
      </c>
      <c r="F12" s="12">
        <f t="shared" ref="F12:U12" si="2">440000000+78000000</f>
        <v>518000000</v>
      </c>
      <c r="G12" s="12">
        <f t="shared" si="2"/>
        <v>518000000</v>
      </c>
      <c r="H12" s="12">
        <f t="shared" si="2"/>
        <v>518000000</v>
      </c>
      <c r="I12" s="12">
        <f t="shared" si="2"/>
        <v>518000000</v>
      </c>
      <c r="J12" s="12">
        <f t="shared" si="2"/>
        <v>518000000</v>
      </c>
      <c r="K12" s="12">
        <f t="shared" si="2"/>
        <v>518000000</v>
      </c>
      <c r="L12" s="12">
        <f t="shared" si="2"/>
        <v>518000000</v>
      </c>
      <c r="M12" s="12">
        <f t="shared" si="2"/>
        <v>518000000</v>
      </c>
      <c r="N12" s="12">
        <f t="shared" si="2"/>
        <v>518000000</v>
      </c>
      <c r="O12" s="12">
        <f t="shared" si="2"/>
        <v>518000000</v>
      </c>
      <c r="P12" s="12">
        <f t="shared" si="2"/>
        <v>518000000</v>
      </c>
      <c r="Q12" s="12">
        <f t="shared" si="2"/>
        <v>518000000</v>
      </c>
      <c r="R12" s="12">
        <f t="shared" si="2"/>
        <v>518000000</v>
      </c>
      <c r="S12" s="12">
        <f t="shared" si="2"/>
        <v>518000000</v>
      </c>
      <c r="T12" s="12">
        <f t="shared" si="2"/>
        <v>518000000</v>
      </c>
      <c r="U12" s="12">
        <f t="shared" si="2"/>
        <v>518000000</v>
      </c>
      <c r="V12" s="34">
        <f t="shared" si="1"/>
        <v>10326369000</v>
      </c>
    </row>
    <row r="13" spans="1:22" ht="22.5" x14ac:dyDescent="0.2">
      <c r="A13" s="32">
        <v>6</v>
      </c>
      <c r="B13" s="13" t="s">
        <v>44</v>
      </c>
      <c r="C13" s="12">
        <v>92120000</v>
      </c>
      <c r="D13" s="12">
        <v>92120000</v>
      </c>
      <c r="E13" s="12">
        <v>92120000</v>
      </c>
      <c r="F13" s="12">
        <v>92120000</v>
      </c>
      <c r="G13" s="12">
        <v>92120000</v>
      </c>
      <c r="H13" s="12">
        <v>92120000</v>
      </c>
      <c r="I13" s="12">
        <v>92120000</v>
      </c>
      <c r="J13" s="12">
        <v>92120000</v>
      </c>
      <c r="K13" s="12">
        <v>92120000</v>
      </c>
      <c r="L13" s="12">
        <v>92120000</v>
      </c>
      <c r="M13" s="60">
        <v>92120000</v>
      </c>
      <c r="N13" s="52">
        <v>92120000</v>
      </c>
      <c r="O13" s="12">
        <v>92120000</v>
      </c>
      <c r="P13" s="12">
        <v>92120000</v>
      </c>
      <c r="Q13" s="12">
        <v>92120000</v>
      </c>
      <c r="R13" s="12">
        <v>92120000</v>
      </c>
      <c r="S13" s="12">
        <v>92120000</v>
      </c>
      <c r="T13" s="12">
        <v>92120000</v>
      </c>
      <c r="U13" s="12">
        <v>92120000</v>
      </c>
      <c r="V13" s="34">
        <f t="shared" si="1"/>
        <v>1750280000</v>
      </c>
    </row>
    <row r="14" spans="1:22" ht="34.5" thickBot="1" x14ac:dyDescent="0.25">
      <c r="A14" s="31">
        <v>7</v>
      </c>
      <c r="B14" s="13" t="s">
        <v>59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61"/>
      <c r="N14" s="53"/>
      <c r="O14" s="15"/>
      <c r="P14" s="14"/>
      <c r="Q14" s="14"/>
      <c r="R14" s="14"/>
      <c r="S14" s="14"/>
      <c r="T14" s="14"/>
      <c r="U14" s="14"/>
      <c r="V14" s="35">
        <f t="shared" si="1"/>
        <v>0</v>
      </c>
    </row>
    <row r="15" spans="1:22" s="19" customFormat="1" ht="24" thickTop="1" thickBot="1" x14ac:dyDescent="0.25">
      <c r="A15" s="32">
        <v>8</v>
      </c>
      <c r="B15" s="16" t="s">
        <v>45</v>
      </c>
      <c r="C15" s="17">
        <f t="shared" ref="C15:U15" si="3">SUM(C9:C14)</f>
        <v>16137198402</v>
      </c>
      <c r="D15" s="17">
        <f t="shared" si="3"/>
        <v>16002667402</v>
      </c>
      <c r="E15" s="17">
        <f t="shared" si="3"/>
        <v>16302298402</v>
      </c>
      <c r="F15" s="17">
        <f t="shared" si="3"/>
        <v>16303298402</v>
      </c>
      <c r="G15" s="17">
        <f t="shared" si="3"/>
        <v>16303298402</v>
      </c>
      <c r="H15" s="17">
        <f t="shared" si="3"/>
        <v>16303298402</v>
      </c>
      <c r="I15" s="17">
        <f t="shared" si="3"/>
        <v>16303298402</v>
      </c>
      <c r="J15" s="17">
        <f t="shared" si="3"/>
        <v>16303298402</v>
      </c>
      <c r="K15" s="17">
        <f t="shared" si="3"/>
        <v>16303298402</v>
      </c>
      <c r="L15" s="17">
        <f t="shared" si="3"/>
        <v>16303298402</v>
      </c>
      <c r="M15" s="62">
        <f t="shared" si="3"/>
        <v>16303298402</v>
      </c>
      <c r="N15" s="54">
        <f t="shared" si="3"/>
        <v>16303298402</v>
      </c>
      <c r="O15" s="18">
        <f t="shared" si="3"/>
        <v>16303298402</v>
      </c>
      <c r="P15" s="17">
        <f t="shared" si="3"/>
        <v>16303298402</v>
      </c>
      <c r="Q15" s="17">
        <f t="shared" si="3"/>
        <v>16303298402</v>
      </c>
      <c r="R15" s="17">
        <f t="shared" si="3"/>
        <v>16303298402</v>
      </c>
      <c r="S15" s="17">
        <f t="shared" si="3"/>
        <v>16303298402</v>
      </c>
      <c r="T15" s="17">
        <f t="shared" si="3"/>
        <v>16303298402</v>
      </c>
      <c r="U15" s="17">
        <f t="shared" si="3"/>
        <v>16303298402</v>
      </c>
      <c r="V15" s="36">
        <f t="shared" si="1"/>
        <v>309294938638</v>
      </c>
    </row>
    <row r="16" spans="1:22" s="19" customFormat="1" ht="14.25" thickTop="1" thickBot="1" x14ac:dyDescent="0.25">
      <c r="A16" s="31">
        <v>9</v>
      </c>
      <c r="B16" s="16" t="s">
        <v>46</v>
      </c>
      <c r="C16" s="17">
        <f t="shared" ref="C16:U16" si="4">C15*0.5</f>
        <v>8068599201</v>
      </c>
      <c r="D16" s="17">
        <f t="shared" si="4"/>
        <v>8001333701</v>
      </c>
      <c r="E16" s="17">
        <f t="shared" si="4"/>
        <v>8151149201</v>
      </c>
      <c r="F16" s="17">
        <f t="shared" si="4"/>
        <v>8151649201</v>
      </c>
      <c r="G16" s="17">
        <f t="shared" si="4"/>
        <v>8151649201</v>
      </c>
      <c r="H16" s="17">
        <f t="shared" si="4"/>
        <v>8151649201</v>
      </c>
      <c r="I16" s="17">
        <f t="shared" si="4"/>
        <v>8151649201</v>
      </c>
      <c r="J16" s="17">
        <f t="shared" si="4"/>
        <v>8151649201</v>
      </c>
      <c r="K16" s="17">
        <f t="shared" si="4"/>
        <v>8151649201</v>
      </c>
      <c r="L16" s="17">
        <f t="shared" si="4"/>
        <v>8151649201</v>
      </c>
      <c r="M16" s="62">
        <f t="shared" si="4"/>
        <v>8151649201</v>
      </c>
      <c r="N16" s="54">
        <f t="shared" si="4"/>
        <v>8151649201</v>
      </c>
      <c r="O16" s="18">
        <f t="shared" si="4"/>
        <v>8151649201</v>
      </c>
      <c r="P16" s="17">
        <f t="shared" si="4"/>
        <v>8151649201</v>
      </c>
      <c r="Q16" s="17">
        <f t="shared" si="4"/>
        <v>8151649201</v>
      </c>
      <c r="R16" s="17">
        <f t="shared" si="4"/>
        <v>8151649201</v>
      </c>
      <c r="S16" s="17">
        <f t="shared" si="4"/>
        <v>8151649201</v>
      </c>
      <c r="T16" s="17">
        <f t="shared" si="4"/>
        <v>8151649201</v>
      </c>
      <c r="U16" s="17">
        <f t="shared" si="4"/>
        <v>8151649201</v>
      </c>
      <c r="V16" s="36">
        <f t="shared" si="1"/>
        <v>154647469319</v>
      </c>
    </row>
    <row r="17" spans="1:22" ht="34.5" thickTop="1" x14ac:dyDescent="0.2">
      <c r="A17" s="31">
        <v>10</v>
      </c>
      <c r="B17" s="20" t="s">
        <v>47</v>
      </c>
      <c r="C17" s="21">
        <v>72133672</v>
      </c>
      <c r="D17" s="21">
        <v>478741803.99999994</v>
      </c>
      <c r="E17" s="21">
        <v>478741803.99999994</v>
      </c>
      <c r="F17" s="21">
        <v>574820184.99999988</v>
      </c>
      <c r="G17" s="21">
        <v>863055328</v>
      </c>
      <c r="H17" s="21">
        <v>863055328</v>
      </c>
      <c r="I17" s="21">
        <v>863055328</v>
      </c>
      <c r="J17" s="21">
        <v>863055328</v>
      </c>
      <c r="K17" s="21">
        <v>558099272</v>
      </c>
      <c r="L17" s="21">
        <v>456447196</v>
      </c>
      <c r="M17" s="63">
        <v>456447204</v>
      </c>
      <c r="N17" s="55">
        <v>72133669.000000015</v>
      </c>
      <c r="O17" s="21">
        <v>49666952.000000007</v>
      </c>
      <c r="P17" s="21">
        <v>49666952.000000007</v>
      </c>
      <c r="Q17" s="21">
        <v>49643403.999999993</v>
      </c>
      <c r="R17" s="21">
        <v>4198552</v>
      </c>
      <c r="S17" s="21">
        <v>4198552</v>
      </c>
      <c r="T17" s="21">
        <v>4198552</v>
      </c>
      <c r="U17" s="21">
        <v>3148937</v>
      </c>
      <c r="V17" s="37">
        <f>SUM(C17:U17)</f>
        <v>6764508019</v>
      </c>
    </row>
    <row r="18" spans="1:22" x14ac:dyDescent="0.2">
      <c r="A18" s="32">
        <v>11</v>
      </c>
      <c r="B18" s="20" t="s">
        <v>62</v>
      </c>
      <c r="C18" s="21">
        <v>133004050.22222222</v>
      </c>
      <c r="D18" s="21">
        <v>210118717.75631449</v>
      </c>
      <c r="E18" s="21">
        <v>302329890.30889106</v>
      </c>
      <c r="F18" s="21">
        <v>373000571.28726918</v>
      </c>
      <c r="G18" s="21">
        <v>338278181.75616491</v>
      </c>
      <c r="H18" s="21">
        <v>282880645.76762503</v>
      </c>
      <c r="I18" s="21">
        <v>224625627.56653407</v>
      </c>
      <c r="J18" s="21">
        <v>166249641.79443958</v>
      </c>
      <c r="K18" s="21">
        <v>112492596.40957245</v>
      </c>
      <c r="L18" s="21">
        <v>75107315.56786491</v>
      </c>
      <c r="M18" s="63">
        <v>38643680.215224206</v>
      </c>
      <c r="N18" s="55">
        <v>14053245.513487086</v>
      </c>
      <c r="O18" s="21">
        <v>9482857.3284380734</v>
      </c>
      <c r="P18" s="21">
        <v>6131224.2612609118</v>
      </c>
      <c r="Q18" s="21">
        <v>2779725.7344273925</v>
      </c>
      <c r="R18" s="21">
        <v>856730.54028889537</v>
      </c>
      <c r="S18" s="21">
        <v>594453.21302869916</v>
      </c>
      <c r="T18" s="21">
        <v>334784.43447315693</v>
      </c>
      <c r="U18" s="21">
        <v>80569.407910183072</v>
      </c>
      <c r="V18" s="37">
        <f>SUM(C18:U18)</f>
        <v>2291044509.0854373</v>
      </c>
    </row>
    <row r="19" spans="1:22" ht="22.5" x14ac:dyDescent="0.2">
      <c r="A19" s="31">
        <v>12</v>
      </c>
      <c r="B19" s="13" t="s">
        <v>48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64"/>
      <c r="N19" s="56"/>
      <c r="O19" s="23"/>
      <c r="P19" s="22"/>
      <c r="Q19" s="22"/>
      <c r="R19" s="22"/>
      <c r="S19" s="22"/>
      <c r="T19" s="22"/>
      <c r="U19" s="22"/>
      <c r="V19" s="34">
        <f t="shared" si="1"/>
        <v>0</v>
      </c>
    </row>
    <row r="20" spans="1:22" x14ac:dyDescent="0.2">
      <c r="A20" s="31">
        <v>13</v>
      </c>
      <c r="B20" s="13" t="s">
        <v>49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4"/>
      <c r="N20" s="56"/>
      <c r="O20" s="23"/>
      <c r="P20" s="22"/>
      <c r="Q20" s="22"/>
      <c r="R20" s="22"/>
      <c r="S20" s="22"/>
      <c r="T20" s="22"/>
      <c r="U20" s="22"/>
      <c r="V20" s="34">
        <f t="shared" si="1"/>
        <v>0</v>
      </c>
    </row>
    <row r="21" spans="1:22" ht="22.5" x14ac:dyDescent="0.2">
      <c r="A21" s="32">
        <v>14</v>
      </c>
      <c r="B21" s="13" t="s">
        <v>50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64"/>
      <c r="N21" s="56"/>
      <c r="O21" s="23"/>
      <c r="P21" s="22"/>
      <c r="Q21" s="22"/>
      <c r="R21" s="22"/>
      <c r="S21" s="22"/>
      <c r="T21" s="22"/>
      <c r="U21" s="22"/>
      <c r="V21" s="34">
        <f t="shared" si="1"/>
        <v>0</v>
      </c>
    </row>
    <row r="22" spans="1:22" ht="45" x14ac:dyDescent="0.2">
      <c r="A22" s="31">
        <v>15</v>
      </c>
      <c r="B22" s="13" t="s">
        <v>54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64"/>
      <c r="N22" s="56"/>
      <c r="O22" s="23"/>
      <c r="P22" s="22"/>
      <c r="Q22" s="22"/>
      <c r="R22" s="22"/>
      <c r="S22" s="22"/>
      <c r="T22" s="22"/>
      <c r="U22" s="22"/>
      <c r="V22" s="34">
        <f t="shared" si="1"/>
        <v>0</v>
      </c>
    </row>
    <row r="23" spans="1:22" ht="45" x14ac:dyDescent="0.2">
      <c r="A23" s="31">
        <v>16</v>
      </c>
      <c r="B23" s="13" t="s">
        <v>51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64"/>
      <c r="N23" s="56"/>
      <c r="O23" s="23"/>
      <c r="P23" s="22"/>
      <c r="Q23" s="22"/>
      <c r="R23" s="22"/>
      <c r="S23" s="22"/>
      <c r="T23" s="22"/>
      <c r="U23" s="22"/>
      <c r="V23" s="34">
        <f t="shared" si="1"/>
        <v>0</v>
      </c>
    </row>
    <row r="24" spans="1:22" ht="34.5" thickBot="1" x14ac:dyDescent="0.25">
      <c r="A24" s="32">
        <v>17</v>
      </c>
      <c r="B24" s="13" t="s">
        <v>64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65"/>
      <c r="N24" s="57"/>
      <c r="O24" s="25"/>
      <c r="P24" s="24"/>
      <c r="Q24" s="24"/>
      <c r="R24" s="24"/>
      <c r="S24" s="24"/>
      <c r="T24" s="24"/>
      <c r="U24" s="24"/>
      <c r="V24" s="35">
        <f t="shared" si="1"/>
        <v>0</v>
      </c>
    </row>
    <row r="25" spans="1:22" ht="24" thickTop="1" thickBot="1" x14ac:dyDescent="0.25">
      <c r="A25" s="31">
        <v>18</v>
      </c>
      <c r="B25" s="16" t="s">
        <v>52</v>
      </c>
      <c r="C25" s="17">
        <f>SUM(C17:C24)</f>
        <v>205137722.22222221</v>
      </c>
      <c r="D25" s="17">
        <f t="shared" ref="D25:U25" si="5">SUM(D17:D24)</f>
        <v>688860521.7563144</v>
      </c>
      <c r="E25" s="17">
        <f t="shared" si="5"/>
        <v>781071694.30889106</v>
      </c>
      <c r="F25" s="17">
        <f t="shared" si="5"/>
        <v>947820756.28726912</v>
      </c>
      <c r="G25" s="17">
        <f t="shared" si="5"/>
        <v>1201333509.756165</v>
      </c>
      <c r="H25" s="17">
        <f t="shared" si="5"/>
        <v>1145935973.7676251</v>
      </c>
      <c r="I25" s="17">
        <f t="shared" si="5"/>
        <v>1087680955.566534</v>
      </c>
      <c r="J25" s="17">
        <f t="shared" si="5"/>
        <v>1029304969.7944396</v>
      </c>
      <c r="K25" s="17">
        <f t="shared" si="5"/>
        <v>670591868.40957248</v>
      </c>
      <c r="L25" s="17">
        <f t="shared" si="5"/>
        <v>531554511.56786489</v>
      </c>
      <c r="M25" s="62">
        <f t="shared" si="5"/>
        <v>495090884.21522421</v>
      </c>
      <c r="N25" s="54">
        <f t="shared" si="5"/>
        <v>86186914.513487101</v>
      </c>
      <c r="O25" s="18">
        <f t="shared" si="5"/>
        <v>59149809.328438081</v>
      </c>
      <c r="P25" s="17">
        <f t="shared" si="5"/>
        <v>55798176.261260919</v>
      </c>
      <c r="Q25" s="17">
        <f t="shared" si="5"/>
        <v>52423129.734427385</v>
      </c>
      <c r="R25" s="17">
        <f t="shared" si="5"/>
        <v>5055282.5402888954</v>
      </c>
      <c r="S25" s="17">
        <f t="shared" si="5"/>
        <v>4793005.2130286992</v>
      </c>
      <c r="T25" s="17">
        <f t="shared" si="5"/>
        <v>4533336.4344731569</v>
      </c>
      <c r="U25" s="17">
        <f t="shared" si="5"/>
        <v>3229506.4079101831</v>
      </c>
      <c r="V25" s="36">
        <f t="shared" si="1"/>
        <v>9055552528.0854321</v>
      </c>
    </row>
    <row r="26" spans="1:22" ht="46.5" thickTop="1" thickBot="1" x14ac:dyDescent="0.25">
      <c r="A26" s="31">
        <v>19</v>
      </c>
      <c r="B26" s="42" t="s">
        <v>53</v>
      </c>
      <c r="C26" s="43">
        <f t="shared" ref="C26:U26" si="6">C16-C25</f>
        <v>7863461478.7777777</v>
      </c>
      <c r="D26" s="43">
        <f t="shared" si="6"/>
        <v>7312473179.2436857</v>
      </c>
      <c r="E26" s="43">
        <f t="shared" si="6"/>
        <v>7370077506.6911087</v>
      </c>
      <c r="F26" s="43">
        <f t="shared" si="6"/>
        <v>7203828444.7127304</v>
      </c>
      <c r="G26" s="43">
        <f t="shared" si="6"/>
        <v>6950315691.2438354</v>
      </c>
      <c r="H26" s="43">
        <f t="shared" si="6"/>
        <v>7005713227.2323751</v>
      </c>
      <c r="I26" s="43">
        <f t="shared" si="6"/>
        <v>7063968245.433466</v>
      </c>
      <c r="J26" s="43">
        <f t="shared" si="6"/>
        <v>7122344231.2055607</v>
      </c>
      <c r="K26" s="43">
        <f t="shared" si="6"/>
        <v>7481057332.5904274</v>
      </c>
      <c r="L26" s="43">
        <f t="shared" si="6"/>
        <v>7620094689.4321346</v>
      </c>
      <c r="M26" s="66">
        <f t="shared" si="6"/>
        <v>7656558316.7847757</v>
      </c>
      <c r="N26" s="58">
        <f t="shared" si="6"/>
        <v>8065462286.4865131</v>
      </c>
      <c r="O26" s="45">
        <f t="shared" si="6"/>
        <v>8092499391.6715622</v>
      </c>
      <c r="P26" s="43">
        <f t="shared" si="6"/>
        <v>8095851024.738739</v>
      </c>
      <c r="Q26" s="43">
        <f t="shared" si="6"/>
        <v>8099226071.2655725</v>
      </c>
      <c r="R26" s="43">
        <f t="shared" si="6"/>
        <v>8146593918.4597111</v>
      </c>
      <c r="S26" s="43">
        <f t="shared" si="6"/>
        <v>8146856195.7869711</v>
      </c>
      <c r="T26" s="43">
        <f t="shared" si="6"/>
        <v>8147115864.565527</v>
      </c>
      <c r="U26" s="43">
        <f t="shared" si="6"/>
        <v>8148419694.5920897</v>
      </c>
      <c r="V26" s="46">
        <f t="shared" si="1"/>
        <v>145591916790.91458</v>
      </c>
    </row>
    <row r="27" spans="1:22" x14ac:dyDescent="0.2">
      <c r="A27" s="38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4"/>
      <c r="P27" s="44"/>
      <c r="Q27" s="44"/>
      <c r="R27" s="44"/>
      <c r="S27" s="44"/>
      <c r="T27" s="44"/>
      <c r="U27" s="44"/>
      <c r="V27" s="44"/>
    </row>
    <row r="28" spans="1:22" ht="14.85" customHeight="1" x14ac:dyDescent="0.2">
      <c r="A28" s="38"/>
      <c r="B28" s="9"/>
      <c r="C28" s="74" t="s">
        <v>63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39"/>
      <c r="P28" s="39"/>
      <c r="Q28" s="39"/>
      <c r="R28" s="39"/>
      <c r="S28" s="39"/>
      <c r="T28" s="39"/>
      <c r="U28" s="39"/>
      <c r="V28" s="49"/>
    </row>
  </sheetData>
  <sheetProtection selectLockedCells="1" selectUnlockedCells="1"/>
  <mergeCells count="6">
    <mergeCell ref="C3:M3"/>
    <mergeCell ref="C28:N28"/>
    <mergeCell ref="A6:A7"/>
    <mergeCell ref="C6:M6"/>
    <mergeCell ref="C7:M7"/>
    <mergeCell ref="N6:V6"/>
  </mergeCells>
  <phoneticPr fontId="2" type="noConversion"/>
  <printOptions horizontalCentered="1"/>
  <pageMargins left="0.19685039370078741" right="0" top="0.86614173228346458" bottom="0.31496062992125984" header="0.39370078740157483" footer="0.51181102362204722"/>
  <pageSetup paperSize="9" scale="71" firstPageNumber="0" orientation="landscape" r:id="rId1"/>
  <headerFooter alignWithMargins="0">
    <oddHeader xml:space="preserve">&amp;R&amp;"Times New Roman,Normál"&amp;11 </oddHeader>
  </headerFooter>
  <colBreaks count="1" manualBreakCount="1">
    <brk id="13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5</vt:i4>
      </vt:variant>
    </vt:vector>
  </HeadingPairs>
  <TitlesOfParts>
    <vt:vector size="6" baseType="lpstr">
      <vt:lpstr>2017</vt:lpstr>
      <vt:lpstr>'2017'!Excel_BuiltIn_Print_Area</vt:lpstr>
      <vt:lpstr>'2017'!Excel_BuiltIn_Print_Titles</vt:lpstr>
      <vt:lpstr>Excel_BuiltIn_Print_Titles_1_1</vt:lpstr>
      <vt:lpstr>'2017'!Nyomtatási_cím</vt:lpstr>
      <vt:lpstr>'2017'!Nyomtatási_terület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Péter Zoltán</dc:creator>
  <cp:lastModifiedBy>Gyöngyösi Mária</cp:lastModifiedBy>
  <cp:lastPrinted>2017-04-04T10:01:54Z</cp:lastPrinted>
  <dcterms:created xsi:type="dcterms:W3CDTF">2015-03-12T09:40:47Z</dcterms:created>
  <dcterms:modified xsi:type="dcterms:W3CDTF">2017-04-10T09:18:07Z</dcterms:modified>
</cp:coreProperties>
</file>