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5"/>
  </bookViews>
  <sheets>
    <sheet name="létszám" sheetId="1" r:id="rId1"/>
    <sheet name="ktghelyekkiad" sheetId="2" r:id="rId2"/>
    <sheet name="beruházás" sheetId="3" r:id="rId3"/>
    <sheet name="összevont" sheetId="4" r:id="rId4"/>
    <sheet name="püimérleg" sheetId="5" r:id="rId5"/>
    <sheet name="rendelet" sheetId="6" r:id="rId6"/>
    <sheet name="rendeletberuh" sheetId="7" r:id="rId7"/>
    <sheet name="rendeletösszevont" sheetId="8" r:id="rId8"/>
  </sheets>
  <definedNames/>
  <calcPr fullCalcOnLoad="1"/>
</workbook>
</file>

<file path=xl/sharedStrings.xml><?xml version="1.0" encoding="utf-8"?>
<sst xmlns="http://schemas.openxmlformats.org/spreadsheetml/2006/main" count="367" uniqueCount="197">
  <si>
    <t>Szakfeladat</t>
  </si>
  <si>
    <t>Személyi kiadás</t>
  </si>
  <si>
    <t>Járulékok</t>
  </si>
  <si>
    <t>Dologi</t>
  </si>
  <si>
    <t>Beru-házás</t>
  </si>
  <si>
    <t>Ell.jutt. segély</t>
  </si>
  <si>
    <t>Főfogl. Lét-számf</t>
  </si>
  <si>
    <t>Rész- fogl. létsz.</t>
  </si>
  <si>
    <t>Közvilágítás</t>
  </si>
  <si>
    <t>Eü.orvosi szolgálat</t>
  </si>
  <si>
    <t>Házigondozás</t>
  </si>
  <si>
    <t>Művelődési Ház</t>
  </si>
  <si>
    <t>Állat eü.feladatok</t>
  </si>
  <si>
    <t>Zöldterület kezelése, Park</t>
  </si>
  <si>
    <t>Községgazdálkodás</t>
  </si>
  <si>
    <t>Fogorvosi szolgálat</t>
  </si>
  <si>
    <t>Védőnői szolgálat</t>
  </si>
  <si>
    <t>Ápolási díj mélt.</t>
  </si>
  <si>
    <t>Rendkívüli gyermekv.</t>
  </si>
  <si>
    <t>Átmeneti segély</t>
  </si>
  <si>
    <t>Temetési segély</t>
  </si>
  <si>
    <t>Település hulladékkez.</t>
  </si>
  <si>
    <t>Múzeumi tevékenység</t>
  </si>
  <si>
    <t>Temető fenntartás</t>
  </si>
  <si>
    <t>Szoc.Étkezt.</t>
  </si>
  <si>
    <t>Kiadás összesen:</t>
  </si>
  <si>
    <t>Közfoglalkoztatás</t>
  </si>
  <si>
    <t>Alapfokú oktatás</t>
  </si>
  <si>
    <t>Bevételek</t>
  </si>
  <si>
    <t>Lakóing. karbant.</t>
  </si>
  <si>
    <t>Iskolai étkeztetés</t>
  </si>
  <si>
    <t>Eredeti ei.</t>
  </si>
  <si>
    <t>Módosított ei</t>
  </si>
  <si>
    <t>Tény</t>
  </si>
  <si>
    <t>Tényből</t>
  </si>
  <si>
    <t>adatok ezer forintban</t>
  </si>
  <si>
    <t>Közutak karbantartása</t>
  </si>
  <si>
    <t>Nem lakóingatlan bérbea</t>
  </si>
  <si>
    <t xml:space="preserve">Önkormányzatok </t>
  </si>
  <si>
    <t>Rendezv. Lecsó Feszt.</t>
  </si>
  <si>
    <t>Zsámbok Község Önkormányzat kiadásai költséghelyek szerint</t>
  </si>
  <si>
    <t>Értékp vás</t>
  </si>
  <si>
    <t>Intézm.Finansz</t>
  </si>
  <si>
    <t>Pénze. átadás</t>
  </si>
  <si>
    <t>Megnevezés</t>
  </si>
  <si>
    <t xml:space="preserve">Eredeti </t>
  </si>
  <si>
    <t>Módosított</t>
  </si>
  <si>
    <t>Intézmények alaptevékenységének bevételei</t>
  </si>
  <si>
    <t>Intézmények egyéb bevételei</t>
  </si>
  <si>
    <t>Áfa bevételek és visszatérülések</t>
  </si>
  <si>
    <t>Továbbszámlázott belföldi szolgáltatás</t>
  </si>
  <si>
    <t>Kamatbevételek</t>
  </si>
  <si>
    <t>-ebből Kommunális adó:</t>
  </si>
  <si>
    <t>-ebből Iparűzési adó</t>
  </si>
  <si>
    <t xml:space="preserve">       -Visszafizetés (iparűzési adó)</t>
  </si>
  <si>
    <t>Pótlékok bevétele</t>
  </si>
  <si>
    <t>Átengedett központi adók: gépjármüadó</t>
  </si>
  <si>
    <t>Szabálysértési bírság</t>
  </si>
  <si>
    <t>Tárgyi eszk. immat.javak értékesitése földterület érték.</t>
  </si>
  <si>
    <t>Egyéb vagyon értékesitéséből szárm.bevét.,államkötvény</t>
  </si>
  <si>
    <t>Önkorm.lakások és egyéb helyiségek ért.szárm.bev.</t>
  </si>
  <si>
    <t>Osztalék és hozambevétel</t>
  </si>
  <si>
    <t>Egyéb önkormányzati vagyon bérbead.szárm.bevétel</t>
  </si>
  <si>
    <t>Müködési célu pénzeszk.átvétel társ.biz.alapoktól,fejez.-től</t>
  </si>
  <si>
    <t>Mük.célra átvett pénze.államháztart.kivülről (Szennyvízzel kapcsolatos)</t>
  </si>
  <si>
    <t>Műk.célú pénzeszköz átvétel háztartásoktól</t>
  </si>
  <si>
    <t>Korábban nyujtott hitelek visszatérülése lakosságtól</t>
  </si>
  <si>
    <t>Pénzmaradvány igénybevétele: pénzforg.bev.</t>
  </si>
  <si>
    <t>Előző évi pénzmaradvány</t>
  </si>
  <si>
    <t>Intézmény finanszirozás</t>
  </si>
  <si>
    <t>Kiegyenlítő,függő,átfutó, egyéb kieg.visszat.</t>
  </si>
  <si>
    <t>Zsámbok Község Önkormányzat pénzügyi mérlege</t>
  </si>
  <si>
    <t xml:space="preserve">Kiadások </t>
  </si>
  <si>
    <t>Ebből: személyi juttatások</t>
  </si>
  <si>
    <t xml:space="preserve">          munkaadókat terhelő járulékok</t>
  </si>
  <si>
    <t xml:space="preserve">          Dologi kiadás </t>
  </si>
  <si>
    <t xml:space="preserve">          mük.célu pénzeszk.átadások és egyéb tám.</t>
  </si>
  <si>
    <t>Felhalmozási kiadások /Áfá-val/</t>
  </si>
  <si>
    <t>Ebből: beruházási kiadások</t>
  </si>
  <si>
    <t xml:space="preserve">          felujitási kiadások</t>
  </si>
  <si>
    <t xml:space="preserve">          Felhalm.célu támogatások és egyéb kiadások</t>
  </si>
  <si>
    <t>Tartalék előirányzatok</t>
  </si>
  <si>
    <t>Céltartalék</t>
  </si>
  <si>
    <t>Általános tartalék</t>
  </si>
  <si>
    <t>Függő kiadás</t>
  </si>
  <si>
    <t>Kiadások mindösszesen</t>
  </si>
  <si>
    <t>Módosítás</t>
  </si>
  <si>
    <t>Eredeti ei</t>
  </si>
  <si>
    <t xml:space="preserve">Helyi adók </t>
  </si>
  <si>
    <t>Szakfeladat nélkül</t>
  </si>
  <si>
    <t>Függő, átfutó</t>
  </si>
  <si>
    <t>Kacó Óvoda</t>
  </si>
  <si>
    <t>Összesen</t>
  </si>
  <si>
    <t>P. Hivatal</t>
  </si>
  <si>
    <t xml:space="preserve">          dologi kiadás </t>
  </si>
  <si>
    <t xml:space="preserve">          ellátottak juttatásai</t>
  </si>
  <si>
    <t>2013. évi Beruházási, felújítási előirányzatok (Áfával)</t>
  </si>
  <si>
    <t>Beruházás</t>
  </si>
  <si>
    <t>Eszközbeszerzés rendőrség számítógép</t>
  </si>
  <si>
    <t>Pénzpiaci betét</t>
  </si>
  <si>
    <t>Kamera önerő</t>
  </si>
  <si>
    <t>Temető program</t>
  </si>
  <si>
    <t>Eszközbeszerzés Polg.Hiv. számítógép</t>
  </si>
  <si>
    <t xml:space="preserve">Óvoda csúszda </t>
  </si>
  <si>
    <t>Óvodapedagógusok, segítők bértámogatása</t>
  </si>
  <si>
    <t>Óvodaműködtetési támogatás</t>
  </si>
  <si>
    <t>Szerkezetátalakítási tartalék</t>
  </si>
  <si>
    <t>Önkormányz.működésének támogatása</t>
  </si>
  <si>
    <t>Ingyenes és kedvezm. Gyermekétkezt.támog.</t>
  </si>
  <si>
    <t>Egyes jövedelempótló tám.kieg.</t>
  </si>
  <si>
    <t>Hozzájárulás a pénzbeli szoc. ell.hoz</t>
  </si>
  <si>
    <t>Egyes szociális és gyermekjóléti fel.tám.</t>
  </si>
  <si>
    <t>Könyvárak és múzeumok tám.</t>
  </si>
  <si>
    <t>Egyéb működési célú kpi tám.</t>
  </si>
  <si>
    <t>Pénzforgalmi bevételek összesen:</t>
  </si>
  <si>
    <t>Egyéb közhatalmi bevételek</t>
  </si>
  <si>
    <t>Előző évi visszatérülés</t>
  </si>
  <si>
    <t>Eszközbeszerzés fűnyíró</t>
  </si>
  <si>
    <t>Óvodáztatási tám.</t>
  </si>
  <si>
    <t>Egyéb mük.célu pénze.átvét.</t>
  </si>
  <si>
    <t>Felh.célu pénze.átvétel egyéb váll.</t>
  </si>
  <si>
    <t>Teljesítés</t>
  </si>
  <si>
    <t>Településrendezési terv módos.</t>
  </si>
  <si>
    <t>Csatorna építés</t>
  </si>
  <si>
    <t>Eszközbesz. Óvoda számítógép</t>
  </si>
  <si>
    <t>Önkormányzat összesen:</t>
  </si>
  <si>
    <t>Polg. Hiv. összesen:</t>
  </si>
  <si>
    <t>Óvoda összesen:</t>
  </si>
  <si>
    <t>Felh. célra átvett pénze.államházt.belülről</t>
  </si>
  <si>
    <t>Műk.célú pénze.átvét kp-i szerv</t>
  </si>
  <si>
    <t>Műv. Ház felújítás terv</t>
  </si>
  <si>
    <t>Csatorna</t>
  </si>
  <si>
    <t>Téli közfoglalkoztatás</t>
  </si>
  <si>
    <t xml:space="preserve">2013. </t>
  </si>
  <si>
    <t>Önkorm</t>
  </si>
  <si>
    <t>Polg.hiv</t>
  </si>
  <si>
    <t>Kacó Óv</t>
  </si>
  <si>
    <t>Önkorm.</t>
  </si>
  <si>
    <t>Zsámbok Község Önkormányzat összevont bevételi-kiadási pénzügyi mérlege</t>
  </si>
  <si>
    <t>Módosított előirányzat</t>
  </si>
  <si>
    <t>Kiegyenlítő, függő, átfutó bev.</t>
  </si>
  <si>
    <t>Függő kiadások</t>
  </si>
  <si>
    <t>Működési kiadások</t>
  </si>
  <si>
    <t>Finanszírozási kiadások</t>
  </si>
  <si>
    <t>Intézményfinanszírozás</t>
  </si>
  <si>
    <t xml:space="preserve">          Felhalm.célu támogatások (egyh.)</t>
  </si>
  <si>
    <t>Működési bevételek(Intézmények saját folyó bevételei)</t>
  </si>
  <si>
    <t>Egyéb vagyon bérbeadásából szárm. bev.</t>
  </si>
  <si>
    <t>Közhatalmi bev.(Önkormányzat sajátos folyóbev)</t>
  </si>
  <si>
    <t>Felhalm.és tőkejellegű bevét</t>
  </si>
  <si>
    <t>Központi támogatások összesen</t>
  </si>
  <si>
    <t>Átvett pénzeszk.összesen</t>
  </si>
  <si>
    <t>Finanszírozási bevétel</t>
  </si>
  <si>
    <t>2. melléklet</t>
  </si>
  <si>
    <t xml:space="preserve">Bevételek mindösszesen </t>
  </si>
  <si>
    <t>Működési bevételek (Intézmények saját folyó bevételei)</t>
  </si>
  <si>
    <t>Központi támogatások</t>
  </si>
  <si>
    <t>Pénzforgalmi bevételek összesen</t>
  </si>
  <si>
    <t>Előző évi pénzmaradvány-pénzkészlet</t>
  </si>
  <si>
    <t>Felhalmozási bevételek</t>
  </si>
  <si>
    <t>Átvett pénzeszközök</t>
  </si>
  <si>
    <t>Pénzmaradvány igénybevétele</t>
  </si>
  <si>
    <t>2.a. melléklet</t>
  </si>
  <si>
    <t>4. melléklet</t>
  </si>
  <si>
    <t>2.d.melléklet</t>
  </si>
  <si>
    <t>Zsámbok Község Önkormányzat 2014. évi jóváhagyott létszáma</t>
  </si>
  <si>
    <t>Intzémény</t>
  </si>
  <si>
    <t>Polgármesteri hivatal</t>
  </si>
  <si>
    <t>9 fő</t>
  </si>
  <si>
    <t>Önkormányzat</t>
  </si>
  <si>
    <t>8 fő</t>
  </si>
  <si>
    <t>Védőnői Szolg.</t>
  </si>
  <si>
    <t>1 fő</t>
  </si>
  <si>
    <t>Zöldterület kezelés</t>
  </si>
  <si>
    <t>3 fő</t>
  </si>
  <si>
    <t>2 fő</t>
  </si>
  <si>
    <t>Kacó Napközi Otthonos Óvoda</t>
  </si>
  <si>
    <t>13 fő</t>
  </si>
  <si>
    <t>Összesen:</t>
  </si>
  <si>
    <t>30 fő</t>
  </si>
  <si>
    <t>3 fő teljes munkaidős</t>
  </si>
  <si>
    <t>5 fő részmunkaidős</t>
  </si>
  <si>
    <t>Nyitó létszám</t>
  </si>
  <si>
    <t>Záró létszám</t>
  </si>
  <si>
    <t>2 fő, 1 üres álláshely</t>
  </si>
  <si>
    <t>Diákmunka</t>
  </si>
  <si>
    <t>8 fő 6 órás</t>
  </si>
  <si>
    <t>3.sz. melléklet</t>
  </si>
  <si>
    <t>Felhalmozási célú támogatás</t>
  </si>
  <si>
    <t>Mndösszesen</t>
  </si>
  <si>
    <t>Program</t>
  </si>
  <si>
    <t>15. melléklet a 2/2013.(II.14.) Ör. rendelethez</t>
  </si>
  <si>
    <t>6. melléklet a  2/2013.(II.14.) Ör. rendelethez</t>
  </si>
  <si>
    <t>2.d. melléklet a 2/2013.(II.14.) Ör. Rendelethez</t>
  </si>
  <si>
    <t>1. melléklet a 4/2014.(IV.17.) Ör. Rendelethez</t>
  </si>
  <si>
    <t>3. melléklet a 4/2014.(IV.17.) Ör.rendelethez</t>
  </si>
  <si>
    <t>2. melléklet a 4/2014.(IV.17.) Ör.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</si>
</sst>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right" vertical="top" wrapText="1"/>
    </xf>
    <xf numFmtId="0" fontId="3" fillId="34" borderId="15" xfId="0" applyFont="1" applyFill="1" applyBorder="1" applyAlignment="1">
      <alignment horizontal="justify" vertical="top" wrapText="1"/>
    </xf>
    <xf numFmtId="0" fontId="3" fillId="34" borderId="16" xfId="0" applyFont="1" applyFill="1" applyBorder="1" applyAlignment="1">
      <alignment horizontal="right" vertical="top" wrapText="1"/>
    </xf>
    <xf numFmtId="0" fontId="3" fillId="34" borderId="17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35" borderId="0" xfId="0" applyFont="1" applyFill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justify" vertical="top"/>
    </xf>
    <xf numFmtId="0" fontId="0" fillId="0" borderId="13" xfId="0" applyFont="1" applyBorder="1" applyAlignment="1">
      <alignment horizontal="justify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/>
    </xf>
    <xf numFmtId="0" fontId="0" fillId="0" borderId="18" xfId="0" applyFont="1" applyBorder="1" applyAlignment="1">
      <alignment horizontal="justify" vertical="top"/>
    </xf>
    <xf numFmtId="0" fontId="0" fillId="0" borderId="19" xfId="0" applyFont="1" applyBorder="1" applyAlignment="1">
      <alignment horizontal="justify" vertical="top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vertical="top"/>
    </xf>
    <xf numFmtId="9" fontId="0" fillId="0" borderId="10" xfId="62" applyFont="1" applyBorder="1" applyAlignment="1">
      <alignment/>
    </xf>
    <xf numFmtId="0" fontId="3" fillId="0" borderId="10" xfId="0" applyFont="1" applyBorder="1" applyAlignment="1">
      <alignment horizontal="right" vertical="top"/>
    </xf>
    <xf numFmtId="9" fontId="0" fillId="0" borderId="0" xfId="62" applyFont="1" applyAlignment="1">
      <alignment/>
    </xf>
    <xf numFmtId="0" fontId="3" fillId="0" borderId="12" xfId="0" applyFont="1" applyBorder="1" applyAlignment="1">
      <alignment horizontal="justify" vertical="top"/>
    </xf>
    <xf numFmtId="0" fontId="9" fillId="0" borderId="12" xfId="0" applyFont="1" applyBorder="1" applyAlignment="1">
      <alignment horizontal="justify" vertical="top"/>
    </xf>
    <xf numFmtId="0" fontId="9" fillId="0" borderId="13" xfId="0" applyFont="1" applyBorder="1" applyAlignment="1">
      <alignment horizontal="justify" vertical="top"/>
    </xf>
    <xf numFmtId="0" fontId="9" fillId="0" borderId="1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justify" vertical="top"/>
    </xf>
    <xf numFmtId="0" fontId="9" fillId="0" borderId="20" xfId="0" applyFont="1" applyBorder="1" applyAlignment="1">
      <alignment horizontal="justify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0" fillId="0" borderId="0" xfId="62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9" fontId="9" fillId="0" borderId="10" xfId="62" applyFont="1" applyBorder="1" applyAlignment="1">
      <alignment/>
    </xf>
    <xf numFmtId="0" fontId="9" fillId="0" borderId="13" xfId="0" applyFont="1" applyBorder="1" applyAlignment="1">
      <alignment horizontal="left" vertical="top"/>
    </xf>
    <xf numFmtId="9" fontId="3" fillId="0" borderId="10" xfId="62" applyFont="1" applyBorder="1" applyAlignment="1">
      <alignment/>
    </xf>
    <xf numFmtId="0" fontId="0" fillId="0" borderId="18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justify" vertical="top" wrapText="1"/>
    </xf>
    <xf numFmtId="0" fontId="0" fillId="0" borderId="22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justify" vertical="top"/>
    </xf>
    <xf numFmtId="0" fontId="0" fillId="0" borderId="21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/>
    </xf>
    <xf numFmtId="0" fontId="4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right" vertical="top"/>
    </xf>
    <xf numFmtId="9" fontId="4" fillId="0" borderId="10" xfId="62" applyFont="1" applyBorder="1" applyAlignment="1">
      <alignment/>
    </xf>
    <xf numFmtId="0" fontId="4" fillId="0" borderId="12" xfId="0" applyFont="1" applyBorder="1" applyAlignment="1">
      <alignment horizontal="justify" vertical="top"/>
    </xf>
    <xf numFmtId="0" fontId="4" fillId="0" borderId="10" xfId="62" applyNumberFormat="1" applyFont="1" applyBorder="1" applyAlignment="1">
      <alignment/>
    </xf>
    <xf numFmtId="0" fontId="12" fillId="0" borderId="12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right" vertical="top"/>
    </xf>
    <xf numFmtId="0" fontId="12" fillId="0" borderId="10" xfId="62" applyNumberFormat="1" applyFont="1" applyBorder="1" applyAlignment="1">
      <alignment/>
    </xf>
    <xf numFmtId="0" fontId="11" fillId="0" borderId="10" xfId="0" applyFont="1" applyBorder="1" applyAlignment="1">
      <alignment horizontal="right" vertical="top"/>
    </xf>
    <xf numFmtId="0" fontId="11" fillId="0" borderId="10" xfId="62" applyNumberFormat="1" applyFont="1" applyBorder="1" applyAlignment="1">
      <alignment/>
    </xf>
    <xf numFmtId="0" fontId="12" fillId="0" borderId="20" xfId="0" applyFont="1" applyBorder="1" applyAlignment="1">
      <alignment horizontal="justify" vertical="top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9" fontId="11" fillId="0" borderId="10" xfId="62" applyFont="1" applyBorder="1" applyAlignment="1">
      <alignment horizontal="right" vertical="top"/>
    </xf>
    <xf numFmtId="9" fontId="4" fillId="0" borderId="0" xfId="62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9" fontId="9" fillId="0" borderId="0" xfId="62" applyFont="1" applyAlignment="1">
      <alignment/>
    </xf>
    <xf numFmtId="0" fontId="6" fillId="0" borderId="21" xfId="0" applyFont="1" applyFill="1" applyBorder="1" applyAlignment="1">
      <alignment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14" fontId="13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62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vertical="top"/>
    </xf>
    <xf numFmtId="0" fontId="11" fillId="0" borderId="23" xfId="0" applyFont="1" applyBorder="1" applyAlignment="1">
      <alignment horizontal="justify" vertical="top"/>
    </xf>
    <xf numFmtId="0" fontId="12" fillId="0" borderId="23" xfId="0" applyFont="1" applyBorder="1" applyAlignment="1">
      <alignment horizontal="justify" vertical="top"/>
    </xf>
    <xf numFmtId="0" fontId="4" fillId="0" borderId="23" xfId="0" applyFont="1" applyBorder="1" applyAlignment="1">
      <alignment horizontal="justify" vertical="top"/>
    </xf>
    <xf numFmtId="0" fontId="11" fillId="0" borderId="21" xfId="0" applyFont="1" applyBorder="1" applyAlignment="1">
      <alignment horizontal="center" vertical="top"/>
    </xf>
    <xf numFmtId="0" fontId="11" fillId="0" borderId="21" xfId="0" applyFont="1" applyBorder="1" applyAlignment="1">
      <alignment horizontal="right" vertical="top"/>
    </xf>
    <xf numFmtId="9" fontId="11" fillId="0" borderId="21" xfId="62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9" fontId="4" fillId="0" borderId="21" xfId="62" applyFont="1" applyBorder="1" applyAlignment="1">
      <alignment/>
    </xf>
    <xf numFmtId="0" fontId="12" fillId="0" borderId="21" xfId="0" applyFont="1" applyBorder="1" applyAlignment="1">
      <alignment horizontal="right" vertical="top"/>
    </xf>
    <xf numFmtId="0" fontId="12" fillId="0" borderId="21" xfId="62" applyNumberFormat="1" applyFont="1" applyBorder="1" applyAlignment="1">
      <alignment/>
    </xf>
    <xf numFmtId="0" fontId="4" fillId="0" borderId="21" xfId="62" applyNumberFormat="1" applyFont="1" applyBorder="1" applyAlignment="1">
      <alignment/>
    </xf>
    <xf numFmtId="0" fontId="11" fillId="0" borderId="21" xfId="62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2.7109375" style="0" customWidth="1"/>
    <col min="2" max="2" width="20.140625" style="0" customWidth="1"/>
    <col min="3" max="3" width="24.8515625" style="0" customWidth="1"/>
  </cols>
  <sheetData>
    <row r="1" ht="12.75">
      <c r="A1" s="103" t="s">
        <v>187</v>
      </c>
    </row>
    <row r="3" spans="1:3" ht="12.75">
      <c r="A3" s="130" t="s">
        <v>165</v>
      </c>
      <c r="B3" s="130"/>
      <c r="C3" s="130"/>
    </row>
    <row r="6" spans="1:3" ht="12.75">
      <c r="A6" s="18" t="s">
        <v>166</v>
      </c>
      <c r="B6" s="18" t="s">
        <v>182</v>
      </c>
      <c r="C6" s="18" t="s">
        <v>183</v>
      </c>
    </row>
    <row r="8" spans="1:3" ht="12.75">
      <c r="A8" s="18" t="s">
        <v>167</v>
      </c>
      <c r="B8" s="18" t="s">
        <v>168</v>
      </c>
      <c r="C8" s="18" t="s">
        <v>168</v>
      </c>
    </row>
    <row r="10" spans="1:3" ht="12.75">
      <c r="A10" s="18" t="s">
        <v>169</v>
      </c>
      <c r="B10" s="18" t="s">
        <v>170</v>
      </c>
      <c r="C10" s="18" t="s">
        <v>170</v>
      </c>
    </row>
    <row r="11" spans="1:3" ht="12.75">
      <c r="A11" s="103" t="s">
        <v>171</v>
      </c>
      <c r="B11" s="103" t="s">
        <v>172</v>
      </c>
      <c r="C11" t="s">
        <v>172</v>
      </c>
    </row>
    <row r="12" spans="1:3" ht="12.75">
      <c r="A12" s="103" t="s">
        <v>173</v>
      </c>
      <c r="B12" s="103" t="s">
        <v>172</v>
      </c>
      <c r="C12" t="s">
        <v>172</v>
      </c>
    </row>
    <row r="13" spans="1:3" ht="12.75">
      <c r="A13" s="103" t="s">
        <v>11</v>
      </c>
      <c r="B13" s="103" t="s">
        <v>172</v>
      </c>
      <c r="C13" t="s">
        <v>172</v>
      </c>
    </row>
    <row r="14" spans="1:3" ht="12.75">
      <c r="A14" s="103" t="s">
        <v>10</v>
      </c>
      <c r="B14" s="103" t="s">
        <v>174</v>
      </c>
      <c r="C14" t="s">
        <v>184</v>
      </c>
    </row>
    <row r="15" spans="1:3" ht="12.75">
      <c r="A15" s="103" t="s">
        <v>30</v>
      </c>
      <c r="B15" s="103" t="s">
        <v>175</v>
      </c>
      <c r="C15" t="s">
        <v>175</v>
      </c>
    </row>
    <row r="17" spans="1:3" ht="12.75">
      <c r="A17" s="18" t="s">
        <v>176</v>
      </c>
      <c r="B17" s="18" t="s">
        <v>177</v>
      </c>
      <c r="C17" s="18" t="s">
        <v>177</v>
      </c>
    </row>
    <row r="18" spans="1:2" ht="12.75">
      <c r="A18" s="18"/>
      <c r="B18" s="18"/>
    </row>
    <row r="19" spans="1:3" ht="12.75">
      <c r="A19" s="18" t="s">
        <v>178</v>
      </c>
      <c r="B19" s="18" t="s">
        <v>179</v>
      </c>
      <c r="C19" s="18" t="s">
        <v>179</v>
      </c>
    </row>
    <row r="20" spans="1:2" ht="12.75">
      <c r="A20" s="18"/>
      <c r="B20" s="18"/>
    </row>
    <row r="21" spans="1:2" ht="12.75">
      <c r="A21" s="18"/>
      <c r="B21" s="18"/>
    </row>
    <row r="22" spans="1:2" ht="12.75">
      <c r="A22" s="18" t="s">
        <v>26</v>
      </c>
      <c r="B22" s="18" t="s">
        <v>170</v>
      </c>
    </row>
    <row r="23" ht="12.75">
      <c r="B23" s="103" t="s">
        <v>180</v>
      </c>
    </row>
    <row r="24" spans="1:2" ht="12.75">
      <c r="A24" s="103"/>
      <c r="B24" s="103" t="s">
        <v>181</v>
      </c>
    </row>
    <row r="26" spans="1:3" ht="12.75">
      <c r="A26" s="18" t="s">
        <v>185</v>
      </c>
      <c r="C26" s="18" t="s">
        <v>186</v>
      </c>
    </row>
  </sheetData>
  <sheetProtection/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8.421875" style="0" customWidth="1"/>
    <col min="3" max="3" width="10.28125" style="0" customWidth="1"/>
    <col min="6" max="6" width="10.00390625" style="0" customWidth="1"/>
    <col min="7" max="7" width="8.421875" style="0" customWidth="1"/>
    <col min="8" max="9" width="8.28125" style="0" customWidth="1"/>
    <col min="10" max="11" width="7.8515625" style="0" customWidth="1"/>
    <col min="12" max="12" width="7.421875" style="0" customWidth="1"/>
    <col min="13" max="13" width="7.28125" style="0" customWidth="1"/>
    <col min="14" max="14" width="7.8515625" style="0" customWidth="1"/>
    <col min="15" max="15" width="6.8515625" style="0" customWidth="1"/>
  </cols>
  <sheetData>
    <row r="1" spans="1:10" ht="12.75" customHeight="1">
      <c r="A1" s="18" t="s">
        <v>164</v>
      </c>
      <c r="C1" s="20" t="s">
        <v>40</v>
      </c>
      <c r="D1" s="19"/>
      <c r="E1" s="19"/>
      <c r="F1" s="19"/>
      <c r="G1" s="19"/>
      <c r="H1" s="19"/>
      <c r="I1" s="19"/>
      <c r="J1" s="19"/>
    </row>
    <row r="2" spans="1:15" ht="12.75">
      <c r="A2" s="1"/>
      <c r="B2" s="1"/>
      <c r="C2" s="1"/>
      <c r="D2" s="1"/>
      <c r="E2" s="1"/>
      <c r="F2" s="1"/>
      <c r="G2" s="1"/>
      <c r="H2" s="1"/>
      <c r="I2" s="2"/>
      <c r="J2" s="133">
        <v>41639</v>
      </c>
      <c r="K2" s="134"/>
      <c r="L2" s="134"/>
      <c r="M2" s="2"/>
      <c r="N2" s="132"/>
      <c r="O2" s="132"/>
    </row>
    <row r="3" spans="1:15" ht="13.5" thickBot="1">
      <c r="A3" s="3"/>
      <c r="B3" s="4"/>
      <c r="C3" s="4"/>
      <c r="D3" s="4"/>
      <c r="E3" s="16" t="s">
        <v>34</v>
      </c>
      <c r="F3" s="4"/>
      <c r="G3" s="4"/>
      <c r="H3" s="4"/>
      <c r="I3" s="3"/>
      <c r="J3" s="131" t="s">
        <v>35</v>
      </c>
      <c r="K3" s="131"/>
      <c r="L3" s="131"/>
      <c r="M3" s="3"/>
      <c r="N3" s="131"/>
      <c r="O3" s="131"/>
    </row>
    <row r="4" spans="1:15" ht="39" thickBot="1">
      <c r="A4" s="5" t="s">
        <v>0</v>
      </c>
      <c r="B4" s="6" t="s">
        <v>31</v>
      </c>
      <c r="C4" s="6" t="s">
        <v>32</v>
      </c>
      <c r="D4" s="6" t="s">
        <v>33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41</v>
      </c>
      <c r="J4" s="6" t="s">
        <v>42</v>
      </c>
      <c r="K4" s="6" t="s">
        <v>43</v>
      </c>
      <c r="L4" s="6" t="s">
        <v>5</v>
      </c>
      <c r="M4" s="6" t="s">
        <v>90</v>
      </c>
      <c r="N4" s="6" t="s">
        <v>6</v>
      </c>
      <c r="O4" s="7" t="s">
        <v>7</v>
      </c>
    </row>
    <row r="5" spans="1:15" ht="15" customHeight="1" thickBot="1">
      <c r="A5" s="8" t="s">
        <v>13</v>
      </c>
      <c r="B5" s="9">
        <v>3935</v>
      </c>
      <c r="C5" s="9">
        <v>4520</v>
      </c>
      <c r="D5" s="9">
        <v>3861</v>
      </c>
      <c r="E5" s="9">
        <v>2053</v>
      </c>
      <c r="F5" s="9">
        <v>504</v>
      </c>
      <c r="G5" s="9">
        <v>1304</v>
      </c>
      <c r="H5" s="9"/>
      <c r="I5" s="9"/>
      <c r="J5" s="9"/>
      <c r="K5" s="9"/>
      <c r="L5" s="9"/>
      <c r="M5" s="9"/>
      <c r="N5" s="9">
        <v>1</v>
      </c>
      <c r="O5" s="9"/>
    </row>
    <row r="6" spans="1:15" ht="13.5" thickBot="1">
      <c r="A6" s="8" t="s">
        <v>12</v>
      </c>
      <c r="B6" s="9">
        <v>350</v>
      </c>
      <c r="C6" s="9">
        <v>414</v>
      </c>
      <c r="D6" s="9">
        <v>414</v>
      </c>
      <c r="E6" s="9"/>
      <c r="F6" s="9"/>
      <c r="G6" s="9">
        <v>414</v>
      </c>
      <c r="H6" s="9"/>
      <c r="I6" s="9"/>
      <c r="J6" s="9"/>
      <c r="K6" s="9"/>
      <c r="L6" s="9"/>
      <c r="M6" s="9"/>
      <c r="N6" s="9"/>
      <c r="O6" s="9"/>
    </row>
    <row r="7" spans="1:15" ht="13.5" thickBot="1">
      <c r="A7" s="8" t="s">
        <v>36</v>
      </c>
      <c r="B7" s="9">
        <v>1270</v>
      </c>
      <c r="C7" s="9">
        <v>1270</v>
      </c>
      <c r="D7" s="9">
        <v>1324</v>
      </c>
      <c r="E7" s="9"/>
      <c r="F7" s="9"/>
      <c r="G7" s="9">
        <v>1324</v>
      </c>
      <c r="H7" s="9"/>
      <c r="I7" s="9"/>
      <c r="J7" s="9"/>
      <c r="K7" s="9"/>
      <c r="L7" s="9"/>
      <c r="M7" s="9"/>
      <c r="N7" s="9"/>
      <c r="O7" s="9"/>
    </row>
    <row r="8" spans="1:15" ht="13.5" thickBot="1">
      <c r="A8" s="8" t="s">
        <v>14</v>
      </c>
      <c r="B8" s="9">
        <v>23913</v>
      </c>
      <c r="C8" s="9">
        <v>43722</v>
      </c>
      <c r="D8" s="9">
        <v>36438</v>
      </c>
      <c r="E8" s="9">
        <v>694</v>
      </c>
      <c r="F8" s="9">
        <v>76</v>
      </c>
      <c r="G8" s="9">
        <v>7350</v>
      </c>
      <c r="H8" s="9">
        <v>417</v>
      </c>
      <c r="I8" s="9">
        <v>24000</v>
      </c>
      <c r="J8" s="9"/>
      <c r="K8" s="9">
        <v>3901</v>
      </c>
      <c r="L8" s="9"/>
      <c r="M8" s="9"/>
      <c r="N8" s="9"/>
      <c r="O8" s="9"/>
    </row>
    <row r="9" spans="1:15" ht="13.5" thickBot="1">
      <c r="A9" s="8" t="s">
        <v>26</v>
      </c>
      <c r="B9" s="9">
        <v>2178</v>
      </c>
      <c r="C9" s="9">
        <v>6476</v>
      </c>
      <c r="D9" s="9">
        <v>5731</v>
      </c>
      <c r="E9" s="9">
        <v>4902</v>
      </c>
      <c r="F9" s="9">
        <v>663</v>
      </c>
      <c r="G9" s="9">
        <v>47</v>
      </c>
      <c r="H9" s="9">
        <v>119</v>
      </c>
      <c r="I9" s="9"/>
      <c r="J9" s="9"/>
      <c r="K9" s="9"/>
      <c r="L9" s="9"/>
      <c r="M9" s="9"/>
      <c r="N9" s="9">
        <v>8</v>
      </c>
      <c r="O9" s="9"/>
    </row>
    <row r="10" spans="1:15" ht="13.5" thickBot="1">
      <c r="A10" s="8" t="s">
        <v>132</v>
      </c>
      <c r="B10" s="9">
        <v>0</v>
      </c>
      <c r="C10" s="9">
        <v>5369</v>
      </c>
      <c r="D10" s="9">
        <v>4817</v>
      </c>
      <c r="E10" s="9">
        <v>4000</v>
      </c>
      <c r="F10" s="9">
        <v>540</v>
      </c>
      <c r="G10" s="9">
        <v>277</v>
      </c>
      <c r="H10" s="9"/>
      <c r="I10" s="9"/>
      <c r="J10" s="9"/>
      <c r="K10" s="9"/>
      <c r="L10" s="9"/>
      <c r="M10" s="9"/>
      <c r="N10" s="9"/>
      <c r="O10" s="9"/>
    </row>
    <row r="11" spans="1:15" ht="13.5" thickBot="1">
      <c r="A11" s="8" t="s">
        <v>8</v>
      </c>
      <c r="B11" s="9">
        <v>5715</v>
      </c>
      <c r="C11" s="9">
        <v>6083</v>
      </c>
      <c r="D11" s="9">
        <v>5947</v>
      </c>
      <c r="E11" s="9"/>
      <c r="F11" s="9"/>
      <c r="G11" s="9">
        <v>5947</v>
      </c>
      <c r="H11" s="9"/>
      <c r="I11" s="9"/>
      <c r="J11" s="9"/>
      <c r="K11" s="9"/>
      <c r="L11" s="9"/>
      <c r="M11" s="9"/>
      <c r="N11" s="9"/>
      <c r="O11" s="9"/>
    </row>
    <row r="12" spans="1:15" ht="13.5" thickBot="1">
      <c r="A12" s="8" t="s">
        <v>9</v>
      </c>
      <c r="B12" s="9">
        <v>59</v>
      </c>
      <c r="C12" s="9">
        <v>70</v>
      </c>
      <c r="D12" s="9">
        <v>73</v>
      </c>
      <c r="E12" s="9"/>
      <c r="F12" s="9"/>
      <c r="G12" s="9">
        <v>73</v>
      </c>
      <c r="H12" s="9"/>
      <c r="I12" s="9"/>
      <c r="J12" s="9"/>
      <c r="K12" s="9"/>
      <c r="L12" s="9"/>
      <c r="M12" s="9"/>
      <c r="N12" s="9"/>
      <c r="O12" s="9"/>
    </row>
    <row r="13" spans="1:15" ht="13.5" thickBot="1">
      <c r="A13" s="8" t="s">
        <v>15</v>
      </c>
      <c r="B13" s="9">
        <v>280</v>
      </c>
      <c r="C13" s="9">
        <v>280</v>
      </c>
      <c r="D13" s="9">
        <v>266</v>
      </c>
      <c r="E13" s="9"/>
      <c r="F13" s="9"/>
      <c r="G13" s="9">
        <v>266</v>
      </c>
      <c r="H13" s="9"/>
      <c r="I13" s="9"/>
      <c r="J13" s="9"/>
      <c r="K13" s="9"/>
      <c r="L13" s="9"/>
      <c r="M13" s="9"/>
      <c r="N13" s="9"/>
      <c r="O13" s="9"/>
    </row>
    <row r="14" spans="1:15" ht="13.5" thickBot="1">
      <c r="A14" s="8" t="s">
        <v>16</v>
      </c>
      <c r="B14" s="9">
        <v>4203</v>
      </c>
      <c r="C14" s="9">
        <v>4566</v>
      </c>
      <c r="D14" s="9">
        <v>4261</v>
      </c>
      <c r="E14" s="9">
        <v>2459</v>
      </c>
      <c r="F14" s="9">
        <v>593</v>
      </c>
      <c r="G14" s="9">
        <v>1209</v>
      </c>
      <c r="H14" s="9"/>
      <c r="I14" s="9"/>
      <c r="J14" s="9"/>
      <c r="K14" s="9"/>
      <c r="L14" s="9"/>
      <c r="M14" s="9"/>
      <c r="N14" s="9">
        <v>1</v>
      </c>
      <c r="O14" s="9"/>
    </row>
    <row r="15" spans="1:15" ht="13.5" thickBot="1">
      <c r="A15" s="8" t="s">
        <v>11</v>
      </c>
      <c r="B15" s="9">
        <v>4814</v>
      </c>
      <c r="C15" s="9">
        <v>5808</v>
      </c>
      <c r="D15" s="9">
        <v>5407</v>
      </c>
      <c r="E15" s="9">
        <v>2352</v>
      </c>
      <c r="F15" s="9">
        <v>614</v>
      </c>
      <c r="G15" s="9">
        <v>2191</v>
      </c>
      <c r="H15" s="9">
        <v>250</v>
      </c>
      <c r="I15" s="9"/>
      <c r="J15" s="9"/>
      <c r="K15" s="9"/>
      <c r="L15" s="9"/>
      <c r="M15" s="9"/>
      <c r="N15" s="9">
        <v>1</v>
      </c>
      <c r="O15" s="9"/>
    </row>
    <row r="16" spans="1:15" ht="13.5" thickBot="1">
      <c r="A16" s="8" t="s">
        <v>17</v>
      </c>
      <c r="B16" s="9">
        <v>850</v>
      </c>
      <c r="C16" s="9">
        <v>850</v>
      </c>
      <c r="D16" s="9">
        <v>916</v>
      </c>
      <c r="E16" s="9"/>
      <c r="F16" s="9"/>
      <c r="G16" s="9"/>
      <c r="H16" s="9"/>
      <c r="I16" s="9"/>
      <c r="J16" s="9"/>
      <c r="K16" s="9"/>
      <c r="L16" s="9">
        <v>916</v>
      </c>
      <c r="M16" s="9"/>
      <c r="N16" s="9"/>
      <c r="O16" s="9"/>
    </row>
    <row r="17" spans="1:15" ht="13.5" thickBot="1">
      <c r="A17" s="8" t="s">
        <v>18</v>
      </c>
      <c r="B17" s="9">
        <v>750</v>
      </c>
      <c r="C17" s="9">
        <v>830</v>
      </c>
      <c r="D17" s="9">
        <v>696</v>
      </c>
      <c r="E17" s="9"/>
      <c r="F17" s="9"/>
      <c r="G17" s="9"/>
      <c r="H17" s="9"/>
      <c r="I17" s="9"/>
      <c r="J17" s="9"/>
      <c r="K17" s="9"/>
      <c r="L17" s="9">
        <v>696</v>
      </c>
      <c r="M17" s="9"/>
      <c r="N17" s="9"/>
      <c r="O17" s="9"/>
    </row>
    <row r="18" spans="1:15" ht="13.5" thickBot="1">
      <c r="A18" s="8" t="s">
        <v>19</v>
      </c>
      <c r="B18" s="9">
        <v>2540</v>
      </c>
      <c r="C18" s="9">
        <v>3592</v>
      </c>
      <c r="D18" s="9">
        <v>2887</v>
      </c>
      <c r="E18" s="9"/>
      <c r="F18" s="9"/>
      <c r="G18" s="9">
        <v>70</v>
      </c>
      <c r="H18" s="9"/>
      <c r="I18" s="9"/>
      <c r="J18" s="9"/>
      <c r="K18" s="9"/>
      <c r="L18" s="9">
        <v>2817</v>
      </c>
      <c r="M18" s="9"/>
      <c r="N18" s="9"/>
      <c r="O18" s="9"/>
    </row>
    <row r="19" spans="1:15" ht="13.5" thickBot="1">
      <c r="A19" s="8" t="s">
        <v>20</v>
      </c>
      <c r="B19" s="9">
        <v>400</v>
      </c>
      <c r="C19" s="9">
        <v>500</v>
      </c>
      <c r="D19" s="9">
        <v>437</v>
      </c>
      <c r="E19" s="9"/>
      <c r="F19" s="9"/>
      <c r="G19" s="9"/>
      <c r="H19" s="9"/>
      <c r="I19" s="9"/>
      <c r="J19" s="9"/>
      <c r="K19" s="9"/>
      <c r="L19" s="9">
        <v>437</v>
      </c>
      <c r="M19" s="9"/>
      <c r="N19" s="9"/>
      <c r="O19" s="9"/>
    </row>
    <row r="20" spans="1:15" ht="13.5" thickBot="1">
      <c r="A20" s="8" t="s">
        <v>29</v>
      </c>
      <c r="B20" s="9">
        <v>200</v>
      </c>
      <c r="C20" s="9">
        <v>714</v>
      </c>
      <c r="D20" s="9">
        <v>654</v>
      </c>
      <c r="E20" s="9"/>
      <c r="F20" s="9"/>
      <c r="G20" s="9">
        <v>654</v>
      </c>
      <c r="H20" s="9"/>
      <c r="I20" s="9"/>
      <c r="J20" s="9"/>
      <c r="K20" s="9"/>
      <c r="L20" s="9"/>
      <c r="M20" s="9"/>
      <c r="N20" s="9"/>
      <c r="O20" s="9"/>
    </row>
    <row r="21" spans="1:15" ht="13.5" thickBot="1">
      <c r="A21" s="8" t="s">
        <v>21</v>
      </c>
      <c r="B21" s="9">
        <v>710</v>
      </c>
      <c r="C21" s="9">
        <v>710</v>
      </c>
      <c r="D21" s="9">
        <v>249</v>
      </c>
      <c r="E21" s="9"/>
      <c r="F21" s="9"/>
      <c r="G21" s="9">
        <v>249</v>
      </c>
      <c r="H21" s="9"/>
      <c r="I21" s="9"/>
      <c r="J21" s="9"/>
      <c r="K21" s="9"/>
      <c r="L21" s="9"/>
      <c r="M21" s="9"/>
      <c r="N21" s="9"/>
      <c r="O21" s="9"/>
    </row>
    <row r="22" spans="1:15" ht="13.5" thickBot="1">
      <c r="A22" s="8" t="s">
        <v>22</v>
      </c>
      <c r="B22" s="9">
        <v>280</v>
      </c>
      <c r="C22" s="9">
        <v>290</v>
      </c>
      <c r="D22" s="9">
        <v>159</v>
      </c>
      <c r="E22" s="9"/>
      <c r="F22" s="9"/>
      <c r="G22" s="9">
        <v>159</v>
      </c>
      <c r="H22" s="9"/>
      <c r="I22" s="9"/>
      <c r="J22" s="9"/>
      <c r="K22" s="9"/>
      <c r="L22" s="9"/>
      <c r="M22" s="9"/>
      <c r="N22" s="9"/>
      <c r="O22" s="9"/>
    </row>
    <row r="23" spans="1:15" ht="13.5" thickBot="1">
      <c r="A23" s="8" t="s">
        <v>23</v>
      </c>
      <c r="B23" s="9">
        <v>370</v>
      </c>
      <c r="C23" s="9">
        <v>523</v>
      </c>
      <c r="D23" s="9">
        <v>314</v>
      </c>
      <c r="E23" s="9"/>
      <c r="F23" s="9"/>
      <c r="G23" s="9">
        <v>162</v>
      </c>
      <c r="H23" s="9">
        <v>152</v>
      </c>
      <c r="I23" s="9"/>
      <c r="J23" s="9"/>
      <c r="K23" s="9"/>
      <c r="L23" s="9"/>
      <c r="M23" s="9"/>
      <c r="N23" s="9"/>
      <c r="O23" s="9"/>
    </row>
    <row r="24" spans="1:15" ht="13.5" thickBot="1">
      <c r="A24" s="8" t="s">
        <v>37</v>
      </c>
      <c r="B24" s="9"/>
      <c r="C24" s="9"/>
      <c r="D24" s="9">
        <v>2</v>
      </c>
      <c r="E24" s="9"/>
      <c r="F24" s="9"/>
      <c r="G24" s="9">
        <v>2</v>
      </c>
      <c r="H24" s="9"/>
      <c r="I24" s="9"/>
      <c r="J24" s="9"/>
      <c r="K24" s="9"/>
      <c r="L24" s="9"/>
      <c r="M24" s="9"/>
      <c r="N24" s="9"/>
      <c r="O24" s="9"/>
    </row>
    <row r="25" spans="1:15" ht="13.5" thickBot="1">
      <c r="A25" s="8" t="s">
        <v>24</v>
      </c>
      <c r="B25" s="9">
        <v>2640</v>
      </c>
      <c r="C25" s="9">
        <v>2814</v>
      </c>
      <c r="D25" s="9">
        <v>2497</v>
      </c>
      <c r="E25" s="9"/>
      <c r="F25" s="9"/>
      <c r="G25" s="9">
        <v>2497</v>
      </c>
      <c r="H25" s="9"/>
      <c r="I25" s="9"/>
      <c r="J25" s="9"/>
      <c r="K25" s="9"/>
      <c r="L25" s="9"/>
      <c r="M25" s="9"/>
      <c r="N25" s="9"/>
      <c r="O25" s="9"/>
    </row>
    <row r="26" spans="1:15" ht="13.5" thickBot="1">
      <c r="A26" s="8" t="s">
        <v>10</v>
      </c>
      <c r="B26" s="9">
        <v>6029</v>
      </c>
      <c r="C26" s="9">
        <v>6314</v>
      </c>
      <c r="D26" s="9">
        <v>5227</v>
      </c>
      <c r="E26" s="9">
        <v>3838</v>
      </c>
      <c r="F26" s="9">
        <v>782</v>
      </c>
      <c r="G26" s="9">
        <v>607</v>
      </c>
      <c r="H26" s="9"/>
      <c r="I26" s="9"/>
      <c r="J26" s="9"/>
      <c r="K26" s="9"/>
      <c r="L26" s="9"/>
      <c r="M26" s="9"/>
      <c r="N26" s="9">
        <v>3</v>
      </c>
      <c r="O26" s="9"/>
    </row>
    <row r="27" spans="1:15" ht="13.5" thickBot="1">
      <c r="A27" s="17" t="s">
        <v>39</v>
      </c>
      <c r="B27" s="9">
        <v>2000</v>
      </c>
      <c r="C27" s="9">
        <v>3518</v>
      </c>
      <c r="D27" s="9">
        <v>3517</v>
      </c>
      <c r="E27" s="9"/>
      <c r="F27" s="9"/>
      <c r="G27" s="9">
        <v>3517</v>
      </c>
      <c r="H27" s="9"/>
      <c r="I27" s="9"/>
      <c r="J27" s="9"/>
      <c r="K27" s="9"/>
      <c r="L27" s="9"/>
      <c r="M27" s="9"/>
      <c r="N27" s="9"/>
      <c r="O27" s="9"/>
    </row>
    <row r="28" spans="1:15" ht="13.5" thickBot="1">
      <c r="A28" s="8" t="s">
        <v>27</v>
      </c>
      <c r="B28" s="9">
        <v>2274</v>
      </c>
      <c r="C28" s="9">
        <v>9788</v>
      </c>
      <c r="D28" s="9">
        <v>9372</v>
      </c>
      <c r="E28" s="9">
        <v>165</v>
      </c>
      <c r="F28" s="9">
        <v>33</v>
      </c>
      <c r="G28" s="9">
        <v>9174</v>
      </c>
      <c r="H28" s="9"/>
      <c r="I28" s="9"/>
      <c r="J28" s="9"/>
      <c r="K28" s="9"/>
      <c r="L28" s="9"/>
      <c r="M28" s="9"/>
      <c r="N28" s="9"/>
      <c r="O28" s="9"/>
    </row>
    <row r="29" spans="1:15" ht="12.75">
      <c r="A29" s="66" t="s">
        <v>30</v>
      </c>
      <c r="B29" s="67">
        <v>3892</v>
      </c>
      <c r="C29" s="67">
        <v>4115</v>
      </c>
      <c r="D29" s="67">
        <v>4121</v>
      </c>
      <c r="E29" s="67">
        <v>2583</v>
      </c>
      <c r="F29" s="67">
        <v>524</v>
      </c>
      <c r="G29" s="67">
        <v>1014</v>
      </c>
      <c r="H29" s="67"/>
      <c r="I29" s="67"/>
      <c r="J29" s="67"/>
      <c r="K29" s="67"/>
      <c r="L29" s="67"/>
      <c r="M29" s="67"/>
      <c r="N29" s="67">
        <v>2</v>
      </c>
      <c r="O29" s="67"/>
    </row>
    <row r="30" spans="1:15" s="73" customFormat="1" ht="12.75">
      <c r="A30" s="71" t="s">
        <v>131</v>
      </c>
      <c r="B30" s="72">
        <v>0</v>
      </c>
      <c r="C30" s="72">
        <v>6996</v>
      </c>
      <c r="D30" s="72">
        <v>2024</v>
      </c>
      <c r="E30" s="72"/>
      <c r="F30" s="72"/>
      <c r="G30" s="72"/>
      <c r="H30" s="72">
        <v>2024</v>
      </c>
      <c r="I30" s="72"/>
      <c r="J30" s="72"/>
      <c r="K30" s="72"/>
      <c r="L30" s="72"/>
      <c r="M30" s="72"/>
      <c r="N30" s="72"/>
      <c r="O30" s="72"/>
    </row>
    <row r="31" spans="1:15" ht="13.5" thickBot="1">
      <c r="A31" s="68" t="s">
        <v>38</v>
      </c>
      <c r="B31" s="69">
        <v>92837</v>
      </c>
      <c r="C31" s="69">
        <v>123494</v>
      </c>
      <c r="D31" s="9">
        <v>123904</v>
      </c>
      <c r="E31" s="69"/>
      <c r="F31" s="69"/>
      <c r="G31" s="69">
        <v>229</v>
      </c>
      <c r="H31" s="69"/>
      <c r="I31" s="69"/>
      <c r="J31" s="69">
        <v>123675</v>
      </c>
      <c r="K31" s="69"/>
      <c r="L31" s="69"/>
      <c r="M31" s="69"/>
      <c r="N31" s="69"/>
      <c r="O31" s="69"/>
    </row>
    <row r="32" spans="1:15" ht="14.25" thickBot="1" thickTop="1">
      <c r="A32" s="10" t="s">
        <v>89</v>
      </c>
      <c r="B32" s="11"/>
      <c r="C32" s="11"/>
      <c r="D32" s="9">
        <v>13388</v>
      </c>
      <c r="E32" s="11"/>
      <c r="F32" s="11"/>
      <c r="G32" s="11"/>
      <c r="H32" s="11"/>
      <c r="I32" s="11"/>
      <c r="J32" s="11"/>
      <c r="K32" s="11"/>
      <c r="L32" s="11"/>
      <c r="M32" s="11">
        <v>13388</v>
      </c>
      <c r="N32" s="11"/>
      <c r="O32" s="11"/>
    </row>
    <row r="33" spans="1:15" ht="14.25" thickBot="1" thickTop="1">
      <c r="A33" s="12" t="s">
        <v>25</v>
      </c>
      <c r="B33" s="13">
        <v>162489</v>
      </c>
      <c r="C33" s="13">
        <f aca="true" t="shared" si="0" ref="C33:N33">SUM(C5:C32)</f>
        <v>243626</v>
      </c>
      <c r="D33" s="13">
        <f t="shared" si="0"/>
        <v>238903</v>
      </c>
      <c r="E33" s="13">
        <f t="shared" si="0"/>
        <v>23046</v>
      </c>
      <c r="F33" s="13">
        <f t="shared" si="0"/>
        <v>4329</v>
      </c>
      <c r="G33" s="13">
        <f t="shared" si="0"/>
        <v>38736</v>
      </c>
      <c r="H33" s="13">
        <f t="shared" si="0"/>
        <v>2962</v>
      </c>
      <c r="I33" s="13">
        <f t="shared" si="0"/>
        <v>24000</v>
      </c>
      <c r="J33" s="13">
        <f t="shared" si="0"/>
        <v>123675</v>
      </c>
      <c r="K33" s="13">
        <f t="shared" si="0"/>
        <v>3901</v>
      </c>
      <c r="L33" s="13">
        <f t="shared" si="0"/>
        <v>4866</v>
      </c>
      <c r="M33" s="13">
        <f t="shared" si="0"/>
        <v>13388</v>
      </c>
      <c r="N33" s="13">
        <f t="shared" si="0"/>
        <v>16</v>
      </c>
      <c r="O33" s="14">
        <v>0</v>
      </c>
    </row>
    <row r="34" spans="4:15" ht="13.5" thickTop="1">
      <c r="D34">
        <f>SUM(E33:M33)</f>
        <v>238903</v>
      </c>
      <c r="O34">
        <f>SUM(O5:O32)</f>
        <v>0</v>
      </c>
    </row>
    <row r="35" ht="12.75">
      <c r="A35" s="15"/>
    </row>
  </sheetData>
  <sheetProtection/>
  <mergeCells count="4">
    <mergeCell ref="N3:O3"/>
    <mergeCell ref="N2:O2"/>
    <mergeCell ref="J3:L3"/>
    <mergeCell ref="J2:L2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A1" sqref="A1:I30"/>
    </sheetView>
  </sheetViews>
  <sheetFormatPr defaultColWidth="9.140625" defaultRowHeight="12.75"/>
  <cols>
    <col min="1" max="1" width="43.8515625" style="0" customWidth="1"/>
    <col min="2" max="2" width="12.421875" style="0" customWidth="1"/>
    <col min="3" max="3" width="15.00390625" style="0" customWidth="1"/>
    <col min="4" max="4" width="12.7109375" style="0" customWidth="1"/>
  </cols>
  <sheetData>
    <row r="1" spans="1:9" ht="15.75">
      <c r="A1" s="139"/>
      <c r="B1" s="139"/>
      <c r="C1" s="57"/>
      <c r="D1" s="57"/>
      <c r="E1" s="57"/>
      <c r="F1" s="57"/>
      <c r="G1" s="57"/>
      <c r="H1" s="57"/>
      <c r="I1" s="57"/>
    </row>
    <row r="2" spans="1:9" ht="15.75">
      <c r="A2" s="140" t="s">
        <v>163</v>
      </c>
      <c r="B2" s="140"/>
      <c r="C2" s="57"/>
      <c r="D2" s="57"/>
      <c r="E2" s="57"/>
      <c r="F2" s="57"/>
      <c r="G2" s="57"/>
      <c r="H2" s="57"/>
      <c r="I2" s="57"/>
    </row>
    <row r="3" spans="1:9" ht="12.75">
      <c r="A3" s="135" t="s">
        <v>96</v>
      </c>
      <c r="B3" s="135"/>
      <c r="C3" s="135"/>
      <c r="D3" s="135"/>
      <c r="E3" s="135"/>
      <c r="F3" s="135"/>
      <c r="G3" s="135"/>
      <c r="H3" s="135"/>
      <c r="I3" s="135"/>
    </row>
    <row r="4" spans="1:9" ht="12.75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2.75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5.75">
      <c r="A6" s="58"/>
      <c r="B6" s="58"/>
      <c r="C6" s="58"/>
      <c r="D6" s="58"/>
      <c r="E6" s="58"/>
      <c r="F6" s="58"/>
      <c r="G6" s="58"/>
      <c r="H6" s="58"/>
      <c r="I6" s="58"/>
    </row>
    <row r="7" spans="1:9" ht="15.75">
      <c r="A7" s="58"/>
      <c r="B7" s="58"/>
      <c r="C7" s="137">
        <v>41639</v>
      </c>
      <c r="D7" s="138"/>
      <c r="E7" s="58"/>
      <c r="F7" s="58"/>
      <c r="G7" s="58"/>
      <c r="H7" s="58"/>
      <c r="I7" s="58"/>
    </row>
    <row r="8" spans="1:9" ht="15">
      <c r="A8" s="57"/>
      <c r="B8" s="57"/>
      <c r="C8" s="136" t="s">
        <v>35</v>
      </c>
      <c r="D8" s="136"/>
      <c r="E8" s="57"/>
      <c r="F8" s="57"/>
      <c r="G8" s="57"/>
      <c r="H8" s="57"/>
      <c r="I8" s="57"/>
    </row>
    <row r="9" spans="1:9" s="18" customFormat="1" ht="15.75">
      <c r="A9" s="59" t="s">
        <v>97</v>
      </c>
      <c r="B9" s="59" t="s">
        <v>87</v>
      </c>
      <c r="C9" s="59" t="s">
        <v>32</v>
      </c>
      <c r="D9" s="59" t="s">
        <v>121</v>
      </c>
      <c r="E9" s="56"/>
      <c r="F9" s="56"/>
      <c r="G9" s="56"/>
      <c r="H9" s="56"/>
      <c r="I9" s="56"/>
    </row>
    <row r="10" spans="1:9" ht="15">
      <c r="A10" s="60" t="s">
        <v>98</v>
      </c>
      <c r="B10" s="60">
        <v>140</v>
      </c>
      <c r="C10" s="60">
        <v>140</v>
      </c>
      <c r="D10" s="60">
        <v>130</v>
      </c>
      <c r="E10" s="57"/>
      <c r="F10" s="57"/>
      <c r="G10" s="57"/>
      <c r="H10" s="57"/>
      <c r="I10" s="57"/>
    </row>
    <row r="11" spans="1:9" ht="15">
      <c r="A11" s="60" t="s">
        <v>99</v>
      </c>
      <c r="B11" s="60"/>
      <c r="C11" s="60">
        <v>24000</v>
      </c>
      <c r="D11" s="60">
        <v>24000</v>
      </c>
      <c r="E11" s="57"/>
      <c r="F11" s="57"/>
      <c r="G11" s="57"/>
      <c r="H11" s="57"/>
      <c r="I11" s="57"/>
    </row>
    <row r="12" spans="1:9" ht="15">
      <c r="A12" s="60" t="s">
        <v>100</v>
      </c>
      <c r="B12" s="60"/>
      <c r="C12" s="60">
        <v>0</v>
      </c>
      <c r="D12" s="60">
        <v>0</v>
      </c>
      <c r="E12" s="57"/>
      <c r="F12" s="57"/>
      <c r="G12" s="57"/>
      <c r="H12" s="57"/>
      <c r="I12" s="57"/>
    </row>
    <row r="13" spans="1:9" ht="15">
      <c r="A13" s="60" t="s">
        <v>101</v>
      </c>
      <c r="B13" s="60"/>
      <c r="C13" s="60">
        <v>153</v>
      </c>
      <c r="D13" s="60">
        <v>153</v>
      </c>
      <c r="E13" s="57"/>
      <c r="F13" s="57"/>
      <c r="G13" s="57"/>
      <c r="H13" s="57"/>
      <c r="I13" s="57"/>
    </row>
    <row r="14" spans="1:9" ht="15">
      <c r="A14" s="60" t="s">
        <v>122</v>
      </c>
      <c r="B14" s="60"/>
      <c r="C14" s="60">
        <v>318</v>
      </c>
      <c r="D14" s="60">
        <v>286</v>
      </c>
      <c r="E14" s="57"/>
      <c r="F14" s="57"/>
      <c r="G14" s="57"/>
      <c r="H14" s="57"/>
      <c r="I14" s="57"/>
    </row>
    <row r="15" spans="1:9" ht="15">
      <c r="A15" s="60" t="s">
        <v>123</v>
      </c>
      <c r="B15" s="60"/>
      <c r="C15" s="60">
        <v>6996</v>
      </c>
      <c r="D15" s="60">
        <v>2024</v>
      </c>
      <c r="E15" s="57"/>
      <c r="F15" s="57"/>
      <c r="G15" s="57"/>
      <c r="H15" s="57"/>
      <c r="I15" s="57"/>
    </row>
    <row r="16" spans="1:9" ht="15">
      <c r="A16" s="60" t="s">
        <v>117</v>
      </c>
      <c r="B16" s="60"/>
      <c r="C16" s="60">
        <v>119</v>
      </c>
      <c r="D16" s="60">
        <v>119</v>
      </c>
      <c r="E16" s="57"/>
      <c r="F16" s="57"/>
      <c r="G16" s="57"/>
      <c r="H16" s="57"/>
      <c r="I16" s="57"/>
    </row>
    <row r="17" spans="1:9" ht="15">
      <c r="A17" s="60" t="s">
        <v>130</v>
      </c>
      <c r="B17" s="60"/>
      <c r="C17" s="60">
        <v>250</v>
      </c>
      <c r="D17" s="60">
        <v>250</v>
      </c>
      <c r="E17" s="57"/>
      <c r="F17" s="57"/>
      <c r="G17" s="57"/>
      <c r="H17" s="57"/>
      <c r="I17" s="57"/>
    </row>
    <row r="18" spans="1:9" s="18" customFormat="1" ht="15.75">
      <c r="A18" s="59" t="s">
        <v>125</v>
      </c>
      <c r="B18" s="59">
        <f>SUM(B10:B16)</f>
        <v>140</v>
      </c>
      <c r="C18" s="59">
        <f>SUM(C10:C17)</f>
        <v>31976</v>
      </c>
      <c r="D18" s="59">
        <f>SUM(D10:D17)</f>
        <v>26962</v>
      </c>
      <c r="E18" s="56"/>
      <c r="F18" s="56"/>
      <c r="G18" s="56"/>
      <c r="H18" s="56"/>
      <c r="I18" s="56"/>
    </row>
    <row r="19" spans="1:9" ht="15">
      <c r="A19" s="60" t="s">
        <v>102</v>
      </c>
      <c r="B19" s="60"/>
      <c r="C19" s="60">
        <v>150</v>
      </c>
      <c r="D19" s="60">
        <v>150</v>
      </c>
      <c r="E19" s="57"/>
      <c r="F19" s="57"/>
      <c r="G19" s="57"/>
      <c r="H19" s="57"/>
      <c r="I19" s="57"/>
    </row>
    <row r="20" spans="1:9" ht="15">
      <c r="A20" s="60" t="s">
        <v>190</v>
      </c>
      <c r="B20" s="60"/>
      <c r="C20" s="60">
        <v>127</v>
      </c>
      <c r="D20" s="60"/>
      <c r="E20" s="57"/>
      <c r="F20" s="57"/>
      <c r="G20" s="57"/>
      <c r="H20" s="57"/>
      <c r="I20" s="57"/>
    </row>
    <row r="21" spans="1:9" s="18" customFormat="1" ht="15.75">
      <c r="A21" s="59" t="s">
        <v>126</v>
      </c>
      <c r="B21" s="59">
        <f>SUM(B19:B19)</f>
        <v>0</v>
      </c>
      <c r="C21" s="59">
        <f>SUM(C19:C20)</f>
        <v>277</v>
      </c>
      <c r="D21" s="59">
        <f>SUM(D19:D19)</f>
        <v>150</v>
      </c>
      <c r="E21" s="56"/>
      <c r="F21" s="56"/>
      <c r="G21" s="56"/>
      <c r="H21" s="56"/>
      <c r="I21" s="56"/>
    </row>
    <row r="22" spans="1:9" ht="15">
      <c r="A22" s="60" t="s">
        <v>103</v>
      </c>
      <c r="B22" s="60"/>
      <c r="C22" s="60">
        <v>250</v>
      </c>
      <c r="D22" s="60">
        <v>262</v>
      </c>
      <c r="E22" s="57"/>
      <c r="F22" s="57"/>
      <c r="G22" s="57"/>
      <c r="H22" s="57"/>
      <c r="I22" s="57"/>
    </row>
    <row r="23" spans="1:9" ht="15">
      <c r="A23" s="60" t="s">
        <v>124</v>
      </c>
      <c r="B23" s="60">
        <v>80</v>
      </c>
      <c r="C23" s="60">
        <v>80</v>
      </c>
      <c r="D23" s="60">
        <v>80</v>
      </c>
      <c r="E23" s="57"/>
      <c r="F23" s="57"/>
      <c r="G23" s="57"/>
      <c r="H23" s="57"/>
      <c r="I23" s="57"/>
    </row>
    <row r="24" spans="1:9" s="18" customFormat="1" ht="15.75">
      <c r="A24" s="59" t="s">
        <v>127</v>
      </c>
      <c r="B24" s="59">
        <f>SUM(B22:B23)</f>
        <v>80</v>
      </c>
      <c r="C24" s="59">
        <f>SUM(C22:C23)</f>
        <v>330</v>
      </c>
      <c r="D24" s="59">
        <v>343</v>
      </c>
      <c r="E24" s="56"/>
      <c r="F24" s="56"/>
      <c r="G24" s="56"/>
      <c r="H24" s="56"/>
      <c r="I24" s="56"/>
    </row>
    <row r="25" spans="1:9" ht="15">
      <c r="A25" s="60"/>
      <c r="B25" s="60"/>
      <c r="C25" s="60"/>
      <c r="D25" s="60"/>
      <c r="E25" s="57"/>
      <c r="F25" s="57"/>
      <c r="G25" s="57"/>
      <c r="H25" s="57"/>
      <c r="I25" s="57"/>
    </row>
    <row r="26" spans="1:4" s="18" customFormat="1" ht="15.75">
      <c r="A26" s="100" t="s">
        <v>188</v>
      </c>
      <c r="B26" s="104"/>
      <c r="C26" s="59">
        <v>2500</v>
      </c>
      <c r="D26" s="100">
        <v>2500</v>
      </c>
    </row>
    <row r="27" spans="1:4" ht="12.75">
      <c r="A27" s="73"/>
      <c r="B27" s="73"/>
      <c r="C27" s="73"/>
      <c r="D27" s="73"/>
    </row>
    <row r="28" spans="1:4" s="56" customFormat="1" ht="15.75">
      <c r="A28" s="59" t="s">
        <v>189</v>
      </c>
      <c r="B28" s="59">
        <f>B18+B21+B24+B26</f>
        <v>220</v>
      </c>
      <c r="C28" s="59">
        <f>C18+C21+C24+C26</f>
        <v>35083</v>
      </c>
      <c r="D28" s="59">
        <f>D18+D21+D24+D26</f>
        <v>29955</v>
      </c>
    </row>
  </sheetData>
  <sheetProtection/>
  <mergeCells count="5">
    <mergeCell ref="A3:I5"/>
    <mergeCell ref="C8:D8"/>
    <mergeCell ref="C7:D7"/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9">
      <selection activeCell="A1" sqref="A1:J32"/>
    </sheetView>
  </sheetViews>
  <sheetFormatPr defaultColWidth="9.140625" defaultRowHeight="15" customHeight="1"/>
  <cols>
    <col min="1" max="1" width="2.8515625" style="0" customWidth="1"/>
    <col min="2" max="2" width="45.00390625" style="0" customWidth="1"/>
    <col min="3" max="3" width="8.140625" style="0" customWidth="1"/>
    <col min="4" max="4" width="7.421875" style="0" customWidth="1"/>
    <col min="5" max="5" width="9.57421875" style="0" customWidth="1"/>
    <col min="6" max="6" width="8.8515625" style="43" customWidth="1"/>
  </cols>
  <sheetData>
    <row r="1" spans="1:11" ht="12" customHeight="1">
      <c r="A1" s="146" t="s">
        <v>153</v>
      </c>
      <c r="B1" s="146"/>
      <c r="C1" s="150"/>
      <c r="D1" s="150"/>
      <c r="E1" s="150"/>
      <c r="F1" s="150"/>
      <c r="G1" s="33"/>
      <c r="H1" s="33"/>
      <c r="I1" s="33"/>
      <c r="J1" s="33"/>
      <c r="K1" s="33"/>
    </row>
    <row r="2" spans="1:11" ht="10.5" customHeight="1">
      <c r="A2" s="34"/>
      <c r="B2" s="151" t="s">
        <v>138</v>
      </c>
      <c r="C2" s="151"/>
      <c r="D2" s="151"/>
      <c r="E2" s="151"/>
      <c r="F2" s="151"/>
      <c r="G2" s="151"/>
      <c r="H2" s="151"/>
      <c r="I2" s="151"/>
      <c r="J2" s="35"/>
      <c r="K2" s="22"/>
    </row>
    <row r="3" spans="1:10" ht="10.5" customHeight="1">
      <c r="A3" s="21"/>
      <c r="B3" s="147" t="s">
        <v>133</v>
      </c>
      <c r="C3" s="147"/>
      <c r="D3" s="147"/>
      <c r="E3" s="147"/>
      <c r="F3" s="96"/>
      <c r="G3" s="97"/>
      <c r="H3" s="97"/>
      <c r="I3" s="143">
        <v>41639</v>
      </c>
      <c r="J3" s="144"/>
    </row>
    <row r="4" spans="1:10" ht="11.25" customHeight="1" thickBot="1">
      <c r="A4" s="21"/>
      <c r="B4" s="98"/>
      <c r="C4" s="98"/>
      <c r="D4" s="98"/>
      <c r="E4" s="148"/>
      <c r="F4" s="149"/>
      <c r="G4" s="97"/>
      <c r="H4" s="97"/>
      <c r="I4" s="142" t="s">
        <v>35</v>
      </c>
      <c r="J4" s="142"/>
    </row>
    <row r="5" spans="1:10" s="18" customFormat="1" ht="12.75" customHeight="1" thickBot="1">
      <c r="A5" s="42"/>
      <c r="B5" s="92"/>
      <c r="C5" s="145" t="s">
        <v>139</v>
      </c>
      <c r="D5" s="145"/>
      <c r="E5" s="145"/>
      <c r="F5" s="145"/>
      <c r="G5" s="141" t="s">
        <v>121</v>
      </c>
      <c r="H5" s="141"/>
      <c r="I5" s="141"/>
      <c r="J5" s="141"/>
    </row>
    <row r="6" spans="1:10" s="18" customFormat="1" ht="15" customHeight="1" thickBot="1">
      <c r="A6" s="40"/>
      <c r="B6" s="93" t="s">
        <v>44</v>
      </c>
      <c r="C6" s="94" t="s">
        <v>137</v>
      </c>
      <c r="D6" s="84" t="s">
        <v>93</v>
      </c>
      <c r="E6" s="84" t="s">
        <v>91</v>
      </c>
      <c r="F6" s="95" t="s">
        <v>92</v>
      </c>
      <c r="G6" s="89" t="s">
        <v>134</v>
      </c>
      <c r="H6" s="89" t="s">
        <v>135</v>
      </c>
      <c r="I6" s="89" t="s">
        <v>136</v>
      </c>
      <c r="J6" s="89" t="s">
        <v>92</v>
      </c>
    </row>
    <row r="7" spans="1:10" ht="15" customHeight="1" thickBot="1">
      <c r="A7" s="74"/>
      <c r="B7" s="75" t="s">
        <v>28</v>
      </c>
      <c r="C7" s="76"/>
      <c r="D7" s="76"/>
      <c r="E7" s="76"/>
      <c r="F7" s="77"/>
      <c r="G7" s="87"/>
      <c r="H7" s="87"/>
      <c r="I7" s="87"/>
      <c r="J7" s="87"/>
    </row>
    <row r="8" spans="1:11" s="48" customFormat="1" ht="15" customHeight="1" thickBot="1">
      <c r="A8" s="80"/>
      <c r="B8" s="81" t="s">
        <v>155</v>
      </c>
      <c r="C8" s="82">
        <v>14234</v>
      </c>
      <c r="D8" s="82">
        <v>440</v>
      </c>
      <c r="E8" s="82">
        <v>6316</v>
      </c>
      <c r="F8" s="83">
        <f aca="true" t="shared" si="0" ref="F8:F13">SUM(C8:E8)</f>
        <v>20990</v>
      </c>
      <c r="G8" s="83">
        <v>15676</v>
      </c>
      <c r="H8" s="83">
        <v>432</v>
      </c>
      <c r="I8" s="83">
        <v>5319</v>
      </c>
      <c r="J8" s="83">
        <f>G8+H8+I8</f>
        <v>21427</v>
      </c>
      <c r="K8" s="99"/>
    </row>
    <row r="9" spans="1:11" s="48" customFormat="1" ht="15" customHeight="1" thickBot="1">
      <c r="A9" s="80"/>
      <c r="B9" s="81" t="s">
        <v>148</v>
      </c>
      <c r="C9" s="82">
        <v>38200</v>
      </c>
      <c r="D9" s="82"/>
      <c r="E9" s="82"/>
      <c r="F9" s="83">
        <f t="shared" si="0"/>
        <v>38200</v>
      </c>
      <c r="G9" s="88">
        <v>39983</v>
      </c>
      <c r="H9" s="88">
        <v>107</v>
      </c>
      <c r="I9" s="88"/>
      <c r="J9" s="83">
        <f aca="true" t="shared" si="1" ref="J9:J18">G9+H9+I9</f>
        <v>40090</v>
      </c>
      <c r="K9" s="99"/>
    </row>
    <row r="10" spans="1:11" s="48" customFormat="1" ht="15" customHeight="1" thickBot="1">
      <c r="A10" s="80"/>
      <c r="B10" s="81" t="s">
        <v>159</v>
      </c>
      <c r="C10" s="82">
        <v>13890</v>
      </c>
      <c r="D10" s="82"/>
      <c r="E10" s="82"/>
      <c r="F10" s="83">
        <f t="shared" si="0"/>
        <v>13890</v>
      </c>
      <c r="G10" s="88">
        <v>13909</v>
      </c>
      <c r="H10" s="88"/>
      <c r="I10" s="88"/>
      <c r="J10" s="83">
        <f t="shared" si="1"/>
        <v>13909</v>
      </c>
      <c r="K10" s="99"/>
    </row>
    <row r="11" spans="1:11" s="48" customFormat="1" ht="15" customHeight="1" thickBot="1">
      <c r="A11" s="80"/>
      <c r="B11" s="81" t="s">
        <v>156</v>
      </c>
      <c r="C11" s="82">
        <v>135106</v>
      </c>
      <c r="D11" s="82"/>
      <c r="E11" s="82"/>
      <c r="F11" s="83">
        <f t="shared" si="0"/>
        <v>135106</v>
      </c>
      <c r="G11" s="88">
        <v>135106</v>
      </c>
      <c r="H11" s="88"/>
      <c r="I11" s="88"/>
      <c r="J11" s="83">
        <f t="shared" si="1"/>
        <v>135106</v>
      </c>
      <c r="K11" s="99"/>
    </row>
    <row r="12" spans="1:11" s="48" customFormat="1" ht="15" customHeight="1" thickBot="1">
      <c r="A12" s="80"/>
      <c r="B12" s="81" t="s">
        <v>160</v>
      </c>
      <c r="C12" s="82">
        <v>33645</v>
      </c>
      <c r="D12" s="82"/>
      <c r="E12" s="82">
        <v>248</v>
      </c>
      <c r="F12" s="83">
        <f t="shared" si="0"/>
        <v>33893</v>
      </c>
      <c r="G12" s="88">
        <v>28500</v>
      </c>
      <c r="H12" s="88"/>
      <c r="I12" s="88">
        <v>248</v>
      </c>
      <c r="J12" s="83">
        <f t="shared" si="1"/>
        <v>28748</v>
      </c>
      <c r="K12" s="99"/>
    </row>
    <row r="13" spans="1:11" ht="15" customHeight="1" thickBot="1">
      <c r="A13" s="78"/>
      <c r="B13" s="74" t="s">
        <v>161</v>
      </c>
      <c r="C13" s="76">
        <v>8551</v>
      </c>
      <c r="D13" s="76">
        <v>2343</v>
      </c>
      <c r="E13" s="76">
        <v>1001</v>
      </c>
      <c r="F13" s="83">
        <f t="shared" si="0"/>
        <v>11895</v>
      </c>
      <c r="G13" s="87">
        <v>8551</v>
      </c>
      <c r="H13" s="87">
        <v>2344</v>
      </c>
      <c r="I13" s="87">
        <v>1001</v>
      </c>
      <c r="J13" s="83">
        <f t="shared" si="1"/>
        <v>11896</v>
      </c>
      <c r="K13" s="99"/>
    </row>
    <row r="14" spans="1:11" s="48" customFormat="1" ht="15" customHeight="1" thickBot="1">
      <c r="A14" s="80"/>
      <c r="B14" s="81" t="s">
        <v>157</v>
      </c>
      <c r="C14" s="82">
        <f>SUM(C8:C13)</f>
        <v>243626</v>
      </c>
      <c r="D14" s="82">
        <f aca="true" t="shared" si="2" ref="D14:I14">SUM(D8:D13)</f>
        <v>2783</v>
      </c>
      <c r="E14" s="82">
        <f t="shared" si="2"/>
        <v>7565</v>
      </c>
      <c r="F14" s="82">
        <f t="shared" si="2"/>
        <v>253974</v>
      </c>
      <c r="G14" s="82">
        <f t="shared" si="2"/>
        <v>241725</v>
      </c>
      <c r="H14" s="82">
        <f t="shared" si="2"/>
        <v>2883</v>
      </c>
      <c r="I14" s="82">
        <f t="shared" si="2"/>
        <v>6568</v>
      </c>
      <c r="J14" s="83">
        <f t="shared" si="1"/>
        <v>251176</v>
      </c>
      <c r="K14" s="99"/>
    </row>
    <row r="15" spans="1:11" ht="15" customHeight="1" thickBot="1">
      <c r="A15" s="78"/>
      <c r="B15" s="74" t="s">
        <v>158</v>
      </c>
      <c r="C15" s="76"/>
      <c r="D15" s="76"/>
      <c r="E15" s="76"/>
      <c r="F15" s="79"/>
      <c r="G15" s="87">
        <v>9542</v>
      </c>
      <c r="H15" s="87">
        <v>33</v>
      </c>
      <c r="I15" s="87">
        <v>965</v>
      </c>
      <c r="J15" s="83">
        <f t="shared" si="1"/>
        <v>10540</v>
      </c>
      <c r="K15" s="99"/>
    </row>
    <row r="16" spans="1:11" ht="15" customHeight="1" thickBot="1">
      <c r="A16" s="78"/>
      <c r="B16" s="74" t="s">
        <v>69</v>
      </c>
      <c r="C16" s="76"/>
      <c r="D16" s="76">
        <v>79347</v>
      </c>
      <c r="E16" s="76">
        <v>43920</v>
      </c>
      <c r="F16" s="79"/>
      <c r="G16" s="87"/>
      <c r="H16" s="87">
        <v>78128</v>
      </c>
      <c r="I16" s="87">
        <v>45547</v>
      </c>
      <c r="J16" s="83">
        <f t="shared" si="1"/>
        <v>123675</v>
      </c>
      <c r="K16" s="99"/>
    </row>
    <row r="17" spans="1:11" ht="15" customHeight="1" thickBot="1">
      <c r="A17" s="78"/>
      <c r="B17" s="74" t="s">
        <v>140</v>
      </c>
      <c r="C17" s="76"/>
      <c r="D17" s="76"/>
      <c r="E17" s="76"/>
      <c r="F17" s="79"/>
      <c r="G17" s="87">
        <v>671</v>
      </c>
      <c r="H17" s="87">
        <v>-421</v>
      </c>
      <c r="I17" s="87"/>
      <c r="J17" s="83">
        <f t="shared" si="1"/>
        <v>250</v>
      </c>
      <c r="K17" s="99"/>
    </row>
    <row r="18" spans="1:11" s="18" customFormat="1" ht="15" customHeight="1" thickBot="1">
      <c r="A18" s="70"/>
      <c r="B18" s="75" t="s">
        <v>154</v>
      </c>
      <c r="C18" s="84">
        <f>SUM(C14:C16)</f>
        <v>243626</v>
      </c>
      <c r="D18" s="84">
        <f>SUM(D14:D16)</f>
        <v>82130</v>
      </c>
      <c r="E18" s="84">
        <f>SUM(E14:E16)</f>
        <v>51485</v>
      </c>
      <c r="F18" s="85">
        <f>F15+F14</f>
        <v>253974</v>
      </c>
      <c r="G18" s="89">
        <f>SUM(G14:G17)</f>
        <v>251938</v>
      </c>
      <c r="H18" s="89">
        <f>SUM(H14:H17)</f>
        <v>80623</v>
      </c>
      <c r="I18" s="89">
        <f>SUM(I14:I17)</f>
        <v>53080</v>
      </c>
      <c r="J18" s="83">
        <f t="shared" si="1"/>
        <v>385641</v>
      </c>
      <c r="K18" s="99"/>
    </row>
    <row r="19" spans="1:11" ht="15" customHeight="1" thickBot="1">
      <c r="A19" s="78"/>
      <c r="B19" s="75" t="s">
        <v>72</v>
      </c>
      <c r="C19" s="76"/>
      <c r="D19" s="76"/>
      <c r="E19" s="76"/>
      <c r="F19" s="79">
        <f aca="true" t="shared" si="3" ref="F19:F30">C19+D19+E19</f>
        <v>0</v>
      </c>
      <c r="G19" s="76"/>
      <c r="H19" s="76"/>
      <c r="I19" s="76"/>
      <c r="J19" s="76"/>
      <c r="K19" s="99"/>
    </row>
    <row r="20" spans="1:11" s="48" customFormat="1" ht="15" customHeight="1" thickBot="1">
      <c r="A20" s="86"/>
      <c r="B20" s="81" t="s">
        <v>142</v>
      </c>
      <c r="C20" s="82">
        <f>SUM(C21:C25)</f>
        <v>79414</v>
      </c>
      <c r="D20" s="82">
        <f>SUM(D21:D25)</f>
        <v>81853</v>
      </c>
      <c r="E20" s="82">
        <f>SUM(E21:E25)</f>
        <v>51155</v>
      </c>
      <c r="F20" s="83">
        <f>F21+F22+F23+F24+F25</f>
        <v>212422</v>
      </c>
      <c r="G20" s="82">
        <f>SUM(G21:G25)</f>
        <v>72378</v>
      </c>
      <c r="H20" s="82">
        <f>SUM(H21:H25)</f>
        <v>77744</v>
      </c>
      <c r="I20" s="82">
        <f>SUM(I21:I25)</f>
        <v>50165</v>
      </c>
      <c r="J20" s="82">
        <f>SUM(G20:I20)</f>
        <v>200287</v>
      </c>
      <c r="K20" s="99"/>
    </row>
    <row r="21" spans="1:11" ht="15" customHeight="1" thickBot="1">
      <c r="A21" s="78"/>
      <c r="B21" s="74" t="s">
        <v>73</v>
      </c>
      <c r="C21" s="76">
        <v>25481</v>
      </c>
      <c r="D21" s="76">
        <v>31747</v>
      </c>
      <c r="E21" s="76">
        <v>26025</v>
      </c>
      <c r="F21" s="79">
        <f t="shared" si="3"/>
        <v>83253</v>
      </c>
      <c r="G21" s="76">
        <v>23046</v>
      </c>
      <c r="H21" s="76">
        <v>30900</v>
      </c>
      <c r="I21" s="76">
        <v>25461</v>
      </c>
      <c r="J21" s="82">
        <f aca="true" t="shared" si="4" ref="J21:J32">SUM(G21:I21)</f>
        <v>79407</v>
      </c>
      <c r="K21" s="99"/>
    </row>
    <row r="22" spans="1:11" ht="15" customHeight="1" thickBot="1">
      <c r="A22" s="78"/>
      <c r="B22" s="74" t="s">
        <v>74</v>
      </c>
      <c r="C22" s="76">
        <v>5152</v>
      </c>
      <c r="D22" s="76">
        <v>7492</v>
      </c>
      <c r="E22" s="76">
        <v>6718</v>
      </c>
      <c r="F22" s="79">
        <f t="shared" si="3"/>
        <v>19362</v>
      </c>
      <c r="G22" s="76">
        <v>4329</v>
      </c>
      <c r="H22" s="76">
        <v>7421</v>
      </c>
      <c r="I22" s="76">
        <v>6575</v>
      </c>
      <c r="J22" s="82">
        <f t="shared" si="4"/>
        <v>18325</v>
      </c>
      <c r="K22" s="99"/>
    </row>
    <row r="23" spans="1:11" ht="15" customHeight="1" thickBot="1">
      <c r="A23" s="78"/>
      <c r="B23" s="74" t="s">
        <v>94</v>
      </c>
      <c r="C23" s="76">
        <v>41309</v>
      </c>
      <c r="D23" s="76">
        <v>9075</v>
      </c>
      <c r="E23" s="76">
        <v>18412</v>
      </c>
      <c r="F23" s="79">
        <f t="shared" si="3"/>
        <v>68796</v>
      </c>
      <c r="G23" s="76">
        <v>38736</v>
      </c>
      <c r="H23" s="76">
        <v>7763</v>
      </c>
      <c r="I23" s="76">
        <v>18129</v>
      </c>
      <c r="J23" s="82">
        <f t="shared" si="4"/>
        <v>64628</v>
      </c>
      <c r="K23" s="99"/>
    </row>
    <row r="24" spans="1:11" ht="15" customHeight="1" thickBot="1">
      <c r="A24" s="78"/>
      <c r="B24" s="74" t="s">
        <v>76</v>
      </c>
      <c r="C24" s="76">
        <v>1700</v>
      </c>
      <c r="D24" s="76"/>
      <c r="E24" s="76"/>
      <c r="F24" s="79">
        <f t="shared" si="3"/>
        <v>1700</v>
      </c>
      <c r="G24" s="76">
        <v>1401</v>
      </c>
      <c r="H24" s="76"/>
      <c r="I24" s="76"/>
      <c r="J24" s="82">
        <f t="shared" si="4"/>
        <v>1401</v>
      </c>
      <c r="K24" s="99"/>
    </row>
    <row r="25" spans="1:11" ht="15" customHeight="1" thickBot="1">
      <c r="A25" s="78"/>
      <c r="B25" s="74" t="s">
        <v>95</v>
      </c>
      <c r="C25" s="76">
        <v>5772</v>
      </c>
      <c r="D25" s="76">
        <v>33539</v>
      </c>
      <c r="E25" s="76"/>
      <c r="F25" s="79">
        <f t="shared" si="3"/>
        <v>39311</v>
      </c>
      <c r="G25" s="76">
        <v>4866</v>
      </c>
      <c r="H25" s="76">
        <v>31660</v>
      </c>
      <c r="I25" s="76"/>
      <c r="J25" s="82">
        <f t="shared" si="4"/>
        <v>36526</v>
      </c>
      <c r="K25" s="99"/>
    </row>
    <row r="26" spans="1:11" s="48" customFormat="1" ht="15" customHeight="1" thickBot="1">
      <c r="A26" s="80"/>
      <c r="B26" s="81" t="s">
        <v>77</v>
      </c>
      <c r="C26" s="82">
        <f>SUM(C27:C28)</f>
        <v>34476</v>
      </c>
      <c r="D26" s="82">
        <f>SUM(D27:D28)</f>
        <v>277</v>
      </c>
      <c r="E26" s="82">
        <f>SUM(E27:E28)</f>
        <v>330</v>
      </c>
      <c r="F26" s="83">
        <f t="shared" si="3"/>
        <v>35083</v>
      </c>
      <c r="G26" s="82">
        <f>SUM(G27:G28)</f>
        <v>29462</v>
      </c>
      <c r="H26" s="82">
        <f>SUM(H27:H28)</f>
        <v>150</v>
      </c>
      <c r="I26" s="82">
        <f>SUM(I27:I28)</f>
        <v>343</v>
      </c>
      <c r="J26" s="82">
        <f t="shared" si="4"/>
        <v>29955</v>
      </c>
      <c r="K26" s="99"/>
    </row>
    <row r="27" spans="1:11" ht="15" customHeight="1" thickBot="1">
      <c r="A27" s="78"/>
      <c r="B27" s="74" t="s">
        <v>78</v>
      </c>
      <c r="C27" s="76">
        <v>31976</v>
      </c>
      <c r="D27" s="76">
        <v>277</v>
      </c>
      <c r="E27" s="76">
        <v>330</v>
      </c>
      <c r="F27" s="79">
        <f t="shared" si="3"/>
        <v>32583</v>
      </c>
      <c r="G27" s="76">
        <v>26962</v>
      </c>
      <c r="H27" s="76">
        <v>150</v>
      </c>
      <c r="I27" s="76">
        <v>343</v>
      </c>
      <c r="J27" s="82">
        <f t="shared" si="4"/>
        <v>27455</v>
      </c>
      <c r="K27" s="99"/>
    </row>
    <row r="28" spans="1:11" ht="15" customHeight="1" thickBot="1">
      <c r="A28" s="78"/>
      <c r="B28" s="74" t="s">
        <v>80</v>
      </c>
      <c r="C28" s="76">
        <v>2500</v>
      </c>
      <c r="D28" s="76"/>
      <c r="E28" s="76"/>
      <c r="F28" s="79">
        <f t="shared" si="3"/>
        <v>2500</v>
      </c>
      <c r="G28" s="76">
        <v>2500</v>
      </c>
      <c r="H28" s="76"/>
      <c r="I28" s="76"/>
      <c r="J28" s="82">
        <f t="shared" si="4"/>
        <v>2500</v>
      </c>
      <c r="K28" s="99"/>
    </row>
    <row r="29" spans="1:11" s="48" customFormat="1" ht="15" customHeight="1" thickBot="1">
      <c r="A29" s="80"/>
      <c r="B29" s="81" t="s">
        <v>143</v>
      </c>
      <c r="C29" s="82">
        <v>123267</v>
      </c>
      <c r="D29" s="82"/>
      <c r="E29" s="82"/>
      <c r="F29" s="83">
        <f t="shared" si="3"/>
        <v>123267</v>
      </c>
      <c r="G29" s="82">
        <v>123675</v>
      </c>
      <c r="H29" s="82"/>
      <c r="I29" s="82"/>
      <c r="J29" s="82">
        <f t="shared" si="4"/>
        <v>123675</v>
      </c>
      <c r="K29" s="99"/>
    </row>
    <row r="30" spans="1:11" s="48" customFormat="1" ht="15" customHeight="1" thickBot="1">
      <c r="A30" s="80"/>
      <c r="B30" s="81" t="s">
        <v>81</v>
      </c>
      <c r="C30" s="82">
        <v>6469</v>
      </c>
      <c r="D30" s="82"/>
      <c r="E30" s="82"/>
      <c r="F30" s="83">
        <f t="shared" si="3"/>
        <v>6469</v>
      </c>
      <c r="G30" s="82"/>
      <c r="H30" s="82"/>
      <c r="I30" s="82"/>
      <c r="J30" s="82">
        <f t="shared" si="4"/>
        <v>0</v>
      </c>
      <c r="K30" s="99"/>
    </row>
    <row r="31" spans="1:11" ht="15" customHeight="1" thickBot="1">
      <c r="A31" s="78"/>
      <c r="B31" s="74" t="s">
        <v>141</v>
      </c>
      <c r="C31" s="76"/>
      <c r="D31" s="76"/>
      <c r="E31" s="76"/>
      <c r="F31" s="79"/>
      <c r="G31" s="76">
        <v>13388</v>
      </c>
      <c r="H31" s="76">
        <v>2689</v>
      </c>
      <c r="I31" s="76">
        <v>2568</v>
      </c>
      <c r="J31" s="82">
        <f t="shared" si="4"/>
        <v>18645</v>
      </c>
      <c r="K31" s="99"/>
    </row>
    <row r="32" spans="1:11" s="18" customFormat="1" ht="15" customHeight="1" thickBot="1">
      <c r="A32" s="75"/>
      <c r="B32" s="75" t="s">
        <v>85</v>
      </c>
      <c r="C32" s="84">
        <f>C20+C26+C30+C29</f>
        <v>243626</v>
      </c>
      <c r="D32" s="84">
        <f>D20+D26+D30</f>
        <v>82130</v>
      </c>
      <c r="E32" s="84">
        <f>E20+E26+E30</f>
        <v>51485</v>
      </c>
      <c r="F32" s="85">
        <f>F20+F26+F30</f>
        <v>253974</v>
      </c>
      <c r="G32" s="84">
        <f>G20+G26+G31+G29</f>
        <v>238903</v>
      </c>
      <c r="H32" s="84">
        <f>H20+H26+H31</f>
        <v>80583</v>
      </c>
      <c r="I32" s="84">
        <f>I20+I26+I31</f>
        <v>53076</v>
      </c>
      <c r="J32" s="82">
        <f t="shared" si="4"/>
        <v>372562</v>
      </c>
      <c r="K32" s="99"/>
    </row>
    <row r="33" spans="2:6" ht="15" customHeight="1">
      <c r="B33" s="90"/>
      <c r="C33" s="91"/>
      <c r="F33" s="55"/>
    </row>
  </sheetData>
  <sheetProtection/>
  <mergeCells count="9">
    <mergeCell ref="G5:J5"/>
    <mergeCell ref="I4:J4"/>
    <mergeCell ref="I3:J3"/>
    <mergeCell ref="C5:F5"/>
    <mergeCell ref="A1:B1"/>
    <mergeCell ref="B3:E3"/>
    <mergeCell ref="E4:F4"/>
    <mergeCell ref="C1:F1"/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B84" sqref="B84"/>
    </sheetView>
  </sheetViews>
  <sheetFormatPr defaultColWidth="9.140625" defaultRowHeight="15" customHeight="1"/>
  <cols>
    <col min="1" max="1" width="4.57421875" style="0" customWidth="1"/>
    <col min="2" max="2" width="48.140625" style="0" customWidth="1"/>
    <col min="4" max="4" width="10.140625" style="0" customWidth="1"/>
  </cols>
  <sheetData>
    <row r="1" spans="1:11" ht="15" customHeight="1">
      <c r="A1" s="140" t="s">
        <v>162</v>
      </c>
      <c r="B1" s="140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34"/>
      <c r="B2" s="153" t="s">
        <v>71</v>
      </c>
      <c r="C2" s="153"/>
      <c r="D2" s="153"/>
      <c r="E2" s="153"/>
      <c r="F2" s="35"/>
      <c r="G2" s="35"/>
      <c r="H2" s="35"/>
      <c r="I2" s="35"/>
      <c r="J2" s="35"/>
      <c r="K2" s="22"/>
    </row>
    <row r="3" spans="1:6" ht="18" customHeight="1">
      <c r="A3" s="21"/>
      <c r="B3" s="152">
        <v>41639</v>
      </c>
      <c r="C3" s="153"/>
      <c r="D3" s="153"/>
      <c r="E3" s="153"/>
      <c r="F3" s="22"/>
    </row>
    <row r="4" spans="1:6" ht="15" customHeight="1" thickBot="1">
      <c r="A4" s="21"/>
      <c r="B4" s="22"/>
      <c r="C4" s="22"/>
      <c r="D4" s="22"/>
      <c r="E4" s="154">
        <v>41639</v>
      </c>
      <c r="F4" s="155"/>
    </row>
    <row r="5" spans="1:6" ht="15" customHeight="1" thickBot="1">
      <c r="A5" s="23"/>
      <c r="B5" s="24"/>
      <c r="C5" s="24"/>
      <c r="D5" s="24"/>
      <c r="E5" s="156" t="s">
        <v>35</v>
      </c>
      <c r="F5" s="156"/>
    </row>
    <row r="6" spans="1:6" s="18" customFormat="1" ht="15" customHeight="1" thickBot="1">
      <c r="A6" s="40"/>
      <c r="B6" s="40" t="s">
        <v>44</v>
      </c>
      <c r="C6" s="61" t="s">
        <v>45</v>
      </c>
      <c r="D6" s="62" t="s">
        <v>46</v>
      </c>
      <c r="E6" s="62" t="s">
        <v>33</v>
      </c>
      <c r="F6" s="62"/>
    </row>
    <row r="7" spans="1:6" ht="15" customHeight="1" thickBot="1">
      <c r="A7" s="25"/>
      <c r="B7" s="26"/>
      <c r="C7" s="26"/>
      <c r="D7" s="27"/>
      <c r="E7" s="27"/>
      <c r="F7" s="27"/>
    </row>
    <row r="8" spans="1:6" ht="15" customHeight="1" thickBot="1">
      <c r="A8" s="28"/>
      <c r="B8" s="29" t="s">
        <v>28</v>
      </c>
      <c r="C8" s="23"/>
      <c r="D8" s="23"/>
      <c r="E8" s="23"/>
      <c r="F8" s="30"/>
    </row>
    <row r="9" spans="1:6" ht="15" customHeight="1" thickBot="1">
      <c r="A9" s="31"/>
      <c r="B9" s="28" t="s">
        <v>47</v>
      </c>
      <c r="C9" s="23">
        <v>2078</v>
      </c>
      <c r="D9" s="23">
        <v>2078</v>
      </c>
      <c r="E9" s="23">
        <v>2045</v>
      </c>
      <c r="F9" s="41">
        <f>E9/D9</f>
        <v>0.9841193455245428</v>
      </c>
    </row>
    <row r="10" spans="1:6" ht="15" customHeight="1" thickBot="1">
      <c r="A10" s="31"/>
      <c r="B10" s="28" t="s">
        <v>48</v>
      </c>
      <c r="C10" s="23">
        <v>4207</v>
      </c>
      <c r="D10" s="23">
        <v>4736</v>
      </c>
      <c r="E10" s="23">
        <v>5745</v>
      </c>
      <c r="F10" s="41">
        <f>E10/D10</f>
        <v>1.2130489864864864</v>
      </c>
    </row>
    <row r="11" spans="1:6" ht="15" customHeight="1" thickBot="1">
      <c r="A11" s="31"/>
      <c r="B11" s="28" t="s">
        <v>49</v>
      </c>
      <c r="C11" s="23">
        <v>905</v>
      </c>
      <c r="D11" s="23">
        <v>1765</v>
      </c>
      <c r="E11" s="23">
        <v>2181</v>
      </c>
      <c r="F11" s="41">
        <f>E11/D11</f>
        <v>1.2356940509915013</v>
      </c>
    </row>
    <row r="12" spans="1:6" ht="15" customHeight="1" thickBot="1">
      <c r="A12" s="31"/>
      <c r="B12" s="28" t="s">
        <v>50</v>
      </c>
      <c r="C12" s="23">
        <v>1605</v>
      </c>
      <c r="D12" s="23">
        <v>3495</v>
      </c>
      <c r="E12" s="23">
        <v>4040</v>
      </c>
      <c r="F12" s="41">
        <f>E12/D12</f>
        <v>1.155937052932761</v>
      </c>
    </row>
    <row r="13" spans="1:6" ht="15" customHeight="1" thickBot="1">
      <c r="A13" s="31"/>
      <c r="B13" s="28" t="s">
        <v>51</v>
      </c>
      <c r="C13" s="23"/>
      <c r="D13" s="23"/>
      <c r="E13" s="23">
        <v>41</v>
      </c>
      <c r="F13" s="41"/>
    </row>
    <row r="14" spans="1:6" ht="15" customHeight="1" thickBot="1">
      <c r="A14" s="31"/>
      <c r="B14" s="28" t="s">
        <v>147</v>
      </c>
      <c r="C14" s="23"/>
      <c r="D14" s="23">
        <v>2160</v>
      </c>
      <c r="E14" s="23">
        <v>1624</v>
      </c>
      <c r="F14" s="41">
        <f>E14/D14</f>
        <v>0.7518518518518519</v>
      </c>
    </row>
    <row r="15" spans="1:6" s="48" customFormat="1" ht="15" customHeight="1" thickBot="1">
      <c r="A15" s="45"/>
      <c r="B15" s="49" t="s">
        <v>146</v>
      </c>
      <c r="C15" s="47">
        <f>SUM(C9:C13)</f>
        <v>8795</v>
      </c>
      <c r="D15" s="47">
        <f>SUM(D9:D14)</f>
        <v>14234</v>
      </c>
      <c r="E15" s="47">
        <f>SUM(E9:E14)</f>
        <v>15676</v>
      </c>
      <c r="F15" s="63">
        <f>E15/D15</f>
        <v>1.1013067303639175</v>
      </c>
    </row>
    <row r="16" spans="1:6" ht="15" customHeight="1" thickBot="1">
      <c r="A16" s="31"/>
      <c r="B16" s="28" t="s">
        <v>88</v>
      </c>
      <c r="C16" s="23">
        <v>31000</v>
      </c>
      <c r="D16" s="23">
        <f>D17+D18</f>
        <v>31000</v>
      </c>
      <c r="E16" s="23">
        <f>E17+E18</f>
        <v>34150</v>
      </c>
      <c r="F16" s="41">
        <f>E16/D16</f>
        <v>1.1016129032258064</v>
      </c>
    </row>
    <row r="17" spans="1:6" ht="15" customHeight="1" thickBot="1">
      <c r="A17" s="31"/>
      <c r="B17" s="28" t="s">
        <v>52</v>
      </c>
      <c r="C17" s="23">
        <v>5000</v>
      </c>
      <c r="D17" s="23">
        <v>5000</v>
      </c>
      <c r="E17" s="23">
        <v>6957</v>
      </c>
      <c r="F17" s="41">
        <f>E17/D17</f>
        <v>1.3914</v>
      </c>
    </row>
    <row r="18" spans="1:6" ht="15" customHeight="1" thickBot="1">
      <c r="A18" s="31"/>
      <c r="B18" s="32" t="s">
        <v>53</v>
      </c>
      <c r="C18" s="23">
        <v>26000</v>
      </c>
      <c r="D18" s="23">
        <v>26000</v>
      </c>
      <c r="E18" s="23">
        <v>27193</v>
      </c>
      <c r="F18" s="41">
        <f>E18/D18</f>
        <v>1.0458846153846153</v>
      </c>
    </row>
    <row r="19" spans="1:6" ht="15" customHeight="1" thickBot="1">
      <c r="A19" s="31"/>
      <c r="B19" s="32" t="s">
        <v>54</v>
      </c>
      <c r="C19" s="23"/>
      <c r="D19" s="23"/>
      <c r="E19" s="23"/>
      <c r="F19" s="41"/>
    </row>
    <row r="20" spans="1:6" ht="15" customHeight="1" thickBot="1">
      <c r="A20" s="31"/>
      <c r="B20" s="32" t="s">
        <v>55</v>
      </c>
      <c r="C20" s="23">
        <v>700</v>
      </c>
      <c r="D20" s="23">
        <v>700</v>
      </c>
      <c r="E20" s="23">
        <v>1026</v>
      </c>
      <c r="F20" s="41">
        <f>E20/D20</f>
        <v>1.4657142857142857</v>
      </c>
    </row>
    <row r="21" spans="1:6" ht="15" customHeight="1" thickBot="1">
      <c r="A21" s="31"/>
      <c r="B21" s="32" t="s">
        <v>56</v>
      </c>
      <c r="C21" s="23">
        <v>5500</v>
      </c>
      <c r="D21" s="23">
        <v>5500</v>
      </c>
      <c r="E21" s="23">
        <v>4671</v>
      </c>
      <c r="F21" s="41">
        <f>E21/D21</f>
        <v>0.8492727272727273</v>
      </c>
    </row>
    <row r="22" spans="1:6" ht="15" customHeight="1" thickBot="1">
      <c r="A22" s="31"/>
      <c r="B22" s="32" t="s">
        <v>115</v>
      </c>
      <c r="C22" s="23"/>
      <c r="D22" s="23"/>
      <c r="E22" s="23"/>
      <c r="F22" s="41"/>
    </row>
    <row r="23" spans="1:6" ht="15" customHeight="1" thickBot="1">
      <c r="A23" s="31"/>
      <c r="B23" s="32" t="s">
        <v>57</v>
      </c>
      <c r="C23" s="23">
        <v>1000</v>
      </c>
      <c r="D23" s="23">
        <v>1000</v>
      </c>
      <c r="E23" s="23">
        <v>137</v>
      </c>
      <c r="F23" s="41">
        <f>E23/D23</f>
        <v>0.137</v>
      </c>
    </row>
    <row r="24" spans="1:6" s="48" customFormat="1" ht="15" customHeight="1" thickBot="1">
      <c r="A24" s="45"/>
      <c r="B24" s="46" t="s">
        <v>148</v>
      </c>
      <c r="C24" s="47">
        <f>SUM(C17:C23)</f>
        <v>38200</v>
      </c>
      <c r="D24" s="47">
        <f>SUM(D17:D23)</f>
        <v>38200</v>
      </c>
      <c r="E24" s="47">
        <v>39983</v>
      </c>
      <c r="F24" s="41">
        <f>E24/D24</f>
        <v>1.046675392670157</v>
      </c>
    </row>
    <row r="25" spans="1:6" ht="15" customHeight="1" thickBot="1">
      <c r="A25" s="31"/>
      <c r="B25" s="32" t="s">
        <v>58</v>
      </c>
      <c r="C25" s="23">
        <v>12340</v>
      </c>
      <c r="D25" s="23">
        <v>13140</v>
      </c>
      <c r="E25" s="23">
        <v>13140</v>
      </c>
      <c r="F25" s="41">
        <f>E25/D25</f>
        <v>1</v>
      </c>
    </row>
    <row r="26" spans="1:6" ht="15" customHeight="1" thickBot="1">
      <c r="A26" s="31"/>
      <c r="B26" s="32" t="s">
        <v>59</v>
      </c>
      <c r="C26" s="23"/>
      <c r="D26" s="23"/>
      <c r="E26" s="23"/>
      <c r="F26" s="41"/>
    </row>
    <row r="27" spans="1:6" ht="15" customHeight="1" thickBot="1">
      <c r="A27" s="31"/>
      <c r="B27" s="32" t="s">
        <v>60</v>
      </c>
      <c r="C27" s="23"/>
      <c r="D27" s="23"/>
      <c r="E27" s="23"/>
      <c r="F27" s="41"/>
    </row>
    <row r="28" spans="1:6" ht="15" customHeight="1" thickBot="1">
      <c r="A28" s="31"/>
      <c r="B28" s="32" t="s">
        <v>61</v>
      </c>
      <c r="C28" s="23">
        <v>750</v>
      </c>
      <c r="D28" s="23">
        <v>750</v>
      </c>
      <c r="E28" s="23">
        <v>769</v>
      </c>
      <c r="F28" s="41">
        <f>E28/D28</f>
        <v>1.0253333333333334</v>
      </c>
    </row>
    <row r="29" spans="1:6" ht="15" customHeight="1" thickBot="1">
      <c r="A29" s="31"/>
      <c r="B29" s="32" t="s">
        <v>62</v>
      </c>
      <c r="C29" s="23">
        <v>2000</v>
      </c>
      <c r="D29" s="23"/>
      <c r="E29" s="23"/>
      <c r="F29" s="41"/>
    </row>
    <row r="30" spans="1:6" s="48" customFormat="1" ht="15" customHeight="1" thickBot="1">
      <c r="A30" s="45"/>
      <c r="B30" s="46" t="s">
        <v>149</v>
      </c>
      <c r="C30" s="47">
        <f>SUM(C25:C29)</f>
        <v>15090</v>
      </c>
      <c r="D30" s="47">
        <f>SUM(D25:D29)</f>
        <v>13890</v>
      </c>
      <c r="E30" s="47">
        <f>SUM(E25:E29)</f>
        <v>13909</v>
      </c>
      <c r="F30" s="41">
        <f>E30/D30</f>
        <v>1.0013678905687544</v>
      </c>
    </row>
    <row r="31" spans="1:6" ht="15" customHeight="1" thickBot="1">
      <c r="A31" s="31"/>
      <c r="B31" s="32" t="s">
        <v>107</v>
      </c>
      <c r="C31" s="23">
        <v>38640</v>
      </c>
      <c r="D31" s="23">
        <v>39709</v>
      </c>
      <c r="E31" s="23">
        <v>39709</v>
      </c>
      <c r="F31" s="41">
        <f>E31/D31</f>
        <v>1</v>
      </c>
    </row>
    <row r="32" spans="1:6" ht="15" customHeight="1" thickBot="1">
      <c r="A32" s="31"/>
      <c r="B32" s="32" t="s">
        <v>104</v>
      </c>
      <c r="C32" s="23">
        <v>22832</v>
      </c>
      <c r="D32" s="23">
        <v>24674</v>
      </c>
      <c r="E32" s="23">
        <v>24674</v>
      </c>
      <c r="F32" s="41">
        <f aca="true" t="shared" si="0" ref="F32:F42">E32/D32</f>
        <v>1</v>
      </c>
    </row>
    <row r="33" spans="1:6" ht="15" customHeight="1" thickBot="1">
      <c r="A33" s="31"/>
      <c r="B33" s="32" t="s">
        <v>105</v>
      </c>
      <c r="C33" s="23">
        <v>4032</v>
      </c>
      <c r="D33" s="23">
        <v>4032</v>
      </c>
      <c r="E33" s="23">
        <v>4032</v>
      </c>
      <c r="F33" s="41">
        <f t="shared" si="0"/>
        <v>1</v>
      </c>
    </row>
    <row r="34" spans="1:6" ht="15" customHeight="1" thickBot="1">
      <c r="A34" s="31"/>
      <c r="B34" s="32" t="s">
        <v>108</v>
      </c>
      <c r="C34" s="23">
        <v>13464</v>
      </c>
      <c r="D34" s="23">
        <v>13464</v>
      </c>
      <c r="E34" s="23">
        <v>13464</v>
      </c>
      <c r="F34" s="41">
        <f t="shared" si="0"/>
        <v>1</v>
      </c>
    </row>
    <row r="35" spans="1:6" ht="15" customHeight="1" thickBot="1">
      <c r="A35" s="31"/>
      <c r="B35" s="32" t="s">
        <v>109</v>
      </c>
      <c r="C35" s="23"/>
      <c r="D35" s="23">
        <v>24385</v>
      </c>
      <c r="E35" s="23">
        <v>24385</v>
      </c>
      <c r="F35" s="41">
        <f t="shared" si="0"/>
        <v>1</v>
      </c>
    </row>
    <row r="36" spans="1:6" ht="15" customHeight="1" thickBot="1">
      <c r="A36" s="31"/>
      <c r="B36" s="32" t="s">
        <v>118</v>
      </c>
      <c r="C36" s="23"/>
      <c r="D36" s="23">
        <v>130</v>
      </c>
      <c r="E36" s="23">
        <v>130</v>
      </c>
      <c r="F36" s="41">
        <f t="shared" si="0"/>
        <v>1</v>
      </c>
    </row>
    <row r="37" spans="1:6" ht="15" customHeight="1" thickBot="1">
      <c r="A37" s="31"/>
      <c r="B37" s="32" t="s">
        <v>110</v>
      </c>
      <c r="C37" s="23">
        <v>9104</v>
      </c>
      <c r="D37" s="23">
        <v>9104</v>
      </c>
      <c r="E37" s="23">
        <v>9104</v>
      </c>
      <c r="F37" s="41">
        <f t="shared" si="0"/>
        <v>1</v>
      </c>
    </row>
    <row r="38" spans="1:6" ht="15" customHeight="1" thickBot="1">
      <c r="A38" s="31"/>
      <c r="B38" s="32" t="s">
        <v>111</v>
      </c>
      <c r="C38" s="23">
        <v>4041</v>
      </c>
      <c r="D38" s="23">
        <v>4041</v>
      </c>
      <c r="E38" s="23">
        <v>4041</v>
      </c>
      <c r="F38" s="41">
        <f t="shared" si="0"/>
        <v>1</v>
      </c>
    </row>
    <row r="39" spans="1:6" ht="15" customHeight="1" thickBot="1">
      <c r="A39" s="31"/>
      <c r="B39" s="32" t="s">
        <v>112</v>
      </c>
      <c r="C39" s="23">
        <v>2822</v>
      </c>
      <c r="D39" s="23">
        <v>2822</v>
      </c>
      <c r="E39" s="23">
        <v>2822</v>
      </c>
      <c r="F39" s="41">
        <f t="shared" si="0"/>
        <v>1</v>
      </c>
    </row>
    <row r="40" spans="1:6" ht="15" customHeight="1" thickBot="1">
      <c r="A40" s="31"/>
      <c r="B40" s="32" t="s">
        <v>106</v>
      </c>
      <c r="C40" s="23"/>
      <c r="D40" s="23">
        <v>7248</v>
      </c>
      <c r="E40" s="23">
        <v>7248</v>
      </c>
      <c r="F40" s="41">
        <f t="shared" si="0"/>
        <v>1</v>
      </c>
    </row>
    <row r="41" spans="1:6" ht="15" customHeight="1" thickBot="1">
      <c r="A41" s="31"/>
      <c r="B41" s="32" t="s">
        <v>113</v>
      </c>
      <c r="C41" s="23"/>
      <c r="D41" s="23">
        <v>5497</v>
      </c>
      <c r="E41" s="23">
        <v>5497</v>
      </c>
      <c r="F41" s="41">
        <f t="shared" si="0"/>
        <v>1</v>
      </c>
    </row>
    <row r="42" spans="1:6" s="48" customFormat="1" ht="15" customHeight="1" thickBot="1">
      <c r="A42" s="45"/>
      <c r="B42" s="46" t="s">
        <v>150</v>
      </c>
      <c r="C42" s="47">
        <f>SUM(C31:C41)</f>
        <v>94935</v>
      </c>
      <c r="D42" s="47">
        <f>SUM(D31:D41)</f>
        <v>135106</v>
      </c>
      <c r="E42" s="47">
        <f>SUM(E31:E41)</f>
        <v>135106</v>
      </c>
      <c r="F42" s="41">
        <f t="shared" si="0"/>
        <v>1</v>
      </c>
    </row>
    <row r="43" spans="1:6" ht="15" customHeight="1" thickBot="1">
      <c r="A43" s="31"/>
      <c r="B43" s="32" t="s">
        <v>63</v>
      </c>
      <c r="C43" s="23">
        <v>4043</v>
      </c>
      <c r="D43" s="23">
        <v>4218</v>
      </c>
      <c r="E43" s="23">
        <v>4218</v>
      </c>
      <c r="F43" s="41">
        <f aca="true" t="shared" si="1" ref="F43:F48">E43/D43</f>
        <v>1</v>
      </c>
    </row>
    <row r="44" spans="1:6" ht="15" customHeight="1" thickBot="1">
      <c r="A44" s="31"/>
      <c r="B44" s="32" t="s">
        <v>120</v>
      </c>
      <c r="C44" s="23"/>
      <c r="D44" s="23">
        <v>9000</v>
      </c>
      <c r="E44" s="23">
        <v>9000</v>
      </c>
      <c r="F44" s="41">
        <f t="shared" si="1"/>
        <v>1</v>
      </c>
    </row>
    <row r="45" spans="1:6" ht="15" customHeight="1" thickBot="1">
      <c r="A45" s="31"/>
      <c r="B45" s="32" t="s">
        <v>119</v>
      </c>
      <c r="C45" s="23"/>
      <c r="D45" s="23">
        <v>2860</v>
      </c>
      <c r="E45" s="23">
        <v>2708</v>
      </c>
      <c r="F45" s="41">
        <f t="shared" si="1"/>
        <v>0.9468531468531468</v>
      </c>
    </row>
    <row r="46" spans="1:6" ht="15" customHeight="1" thickBot="1">
      <c r="A46" s="31"/>
      <c r="B46" s="32" t="s">
        <v>64</v>
      </c>
      <c r="C46" s="23"/>
      <c r="D46" s="23">
        <v>250</v>
      </c>
      <c r="E46" s="23">
        <v>250</v>
      </c>
      <c r="F46" s="41">
        <f t="shared" si="1"/>
        <v>1</v>
      </c>
    </row>
    <row r="47" spans="1:6" ht="15" customHeight="1" thickBot="1">
      <c r="A47" s="31"/>
      <c r="B47" s="32" t="s">
        <v>65</v>
      </c>
      <c r="C47" s="23"/>
      <c r="D47" s="23">
        <v>940</v>
      </c>
      <c r="E47" s="23">
        <v>440</v>
      </c>
      <c r="F47" s="41">
        <f t="shared" si="1"/>
        <v>0.46808510638297873</v>
      </c>
    </row>
    <row r="48" spans="1:6" ht="15" customHeight="1" thickBot="1">
      <c r="A48" s="31"/>
      <c r="B48" s="32" t="s">
        <v>129</v>
      </c>
      <c r="C48" s="23"/>
      <c r="D48" s="23">
        <v>14951</v>
      </c>
      <c r="E48" s="23">
        <v>10518</v>
      </c>
      <c r="F48" s="41">
        <f t="shared" si="1"/>
        <v>0.7034980937729918</v>
      </c>
    </row>
    <row r="49" spans="1:6" ht="15" customHeight="1" thickBot="1">
      <c r="A49" s="31"/>
      <c r="B49" s="32" t="s">
        <v>116</v>
      </c>
      <c r="C49" s="23"/>
      <c r="D49" s="23"/>
      <c r="E49" s="23">
        <v>91</v>
      </c>
      <c r="F49" s="41"/>
    </row>
    <row r="50" spans="1:6" ht="15" customHeight="1" thickBot="1">
      <c r="A50" s="31"/>
      <c r="B50" s="32" t="s">
        <v>128</v>
      </c>
      <c r="C50" s="23">
        <v>626</v>
      </c>
      <c r="D50" s="23">
        <v>626</v>
      </c>
      <c r="E50" s="23">
        <v>626</v>
      </c>
      <c r="F50" s="41">
        <f aca="true" t="shared" si="2" ref="F50:F55">E50/D50</f>
        <v>1</v>
      </c>
    </row>
    <row r="51" spans="1:6" ht="15" customHeight="1" thickBot="1">
      <c r="A51" s="31"/>
      <c r="B51" s="32" t="s">
        <v>66</v>
      </c>
      <c r="C51" s="23">
        <v>800</v>
      </c>
      <c r="D51" s="23">
        <v>800</v>
      </c>
      <c r="E51" s="23">
        <v>649</v>
      </c>
      <c r="F51" s="41">
        <f t="shared" si="2"/>
        <v>0.81125</v>
      </c>
    </row>
    <row r="52" spans="1:6" s="48" customFormat="1" ht="15" customHeight="1" thickBot="1">
      <c r="A52" s="45"/>
      <c r="B52" s="46" t="s">
        <v>151</v>
      </c>
      <c r="C52" s="47">
        <f>SUM(C43:C51)</f>
        <v>5469</v>
      </c>
      <c r="D52" s="47">
        <f>SUM(D43:D51)</f>
        <v>33645</v>
      </c>
      <c r="E52" s="47">
        <f>SUM(E43:E51)</f>
        <v>28500</v>
      </c>
      <c r="F52" s="63">
        <f t="shared" si="2"/>
        <v>0.8470798038341507</v>
      </c>
    </row>
    <row r="53" spans="1:6" ht="15" customHeight="1" thickBot="1">
      <c r="A53" s="31"/>
      <c r="B53" s="32" t="s">
        <v>67</v>
      </c>
      <c r="C53" s="23"/>
      <c r="D53" s="23">
        <v>8551</v>
      </c>
      <c r="E53" s="23">
        <v>8551</v>
      </c>
      <c r="F53" s="41">
        <f t="shared" si="2"/>
        <v>1</v>
      </c>
    </row>
    <row r="54" spans="1:6" s="48" customFormat="1" ht="15" customHeight="1" thickBot="1">
      <c r="A54" s="45"/>
      <c r="B54" s="46" t="s">
        <v>152</v>
      </c>
      <c r="C54" s="47"/>
      <c r="D54" s="47">
        <v>8551</v>
      </c>
      <c r="E54" s="47">
        <v>8551</v>
      </c>
      <c r="F54" s="63">
        <f t="shared" si="2"/>
        <v>1</v>
      </c>
    </row>
    <row r="55" spans="1:6" s="48" customFormat="1" ht="15" customHeight="1" thickBot="1">
      <c r="A55" s="45"/>
      <c r="B55" s="64" t="s">
        <v>114</v>
      </c>
      <c r="C55" s="47">
        <f>C15+C24+C30+C42+C54+C52</f>
        <v>162489</v>
      </c>
      <c r="D55" s="47">
        <f>D15+D24+D30+D42+D54+D52</f>
        <v>243626</v>
      </c>
      <c r="E55" s="47">
        <f>E15+E24+E30+E42+E54+E52</f>
        <v>241725</v>
      </c>
      <c r="F55" s="63">
        <f t="shared" si="2"/>
        <v>0.992197056143433</v>
      </c>
    </row>
    <row r="56" spans="1:6" ht="15" customHeight="1" thickBot="1">
      <c r="A56" s="31"/>
      <c r="B56" s="32" t="s">
        <v>68</v>
      </c>
      <c r="C56" s="23"/>
      <c r="D56" s="23"/>
      <c r="E56" s="23">
        <v>9542</v>
      </c>
      <c r="F56" s="63"/>
    </row>
    <row r="57" spans="1:6" ht="15" customHeight="1" thickBot="1">
      <c r="A57" s="31"/>
      <c r="B57" s="32" t="s">
        <v>69</v>
      </c>
      <c r="C57" s="23"/>
      <c r="D57" s="23"/>
      <c r="E57" s="23"/>
      <c r="F57" s="63"/>
    </row>
    <row r="58" spans="1:6" ht="15" customHeight="1" thickBot="1">
      <c r="A58" s="31"/>
      <c r="B58" s="32" t="s">
        <v>70</v>
      </c>
      <c r="C58" s="23"/>
      <c r="D58" s="23"/>
      <c r="E58" s="23">
        <v>671</v>
      </c>
      <c r="F58" s="63"/>
    </row>
    <row r="59" spans="1:6" s="18" customFormat="1" ht="15" customHeight="1" thickBot="1">
      <c r="A59" s="44"/>
      <c r="B59" s="36" t="s">
        <v>154</v>
      </c>
      <c r="C59" s="42">
        <f>SUM(C55:C58)</f>
        <v>162489</v>
      </c>
      <c r="D59" s="42">
        <f>SUM(D55:D58)</f>
        <v>243626</v>
      </c>
      <c r="E59" s="42">
        <f>SUM(E55:E58)</f>
        <v>251938</v>
      </c>
      <c r="F59" s="65">
        <f>E59/D59</f>
        <v>1.0341178691929434</v>
      </c>
    </row>
    <row r="60" spans="1:11" ht="15" customHeight="1" thickBot="1">
      <c r="A60" s="31"/>
      <c r="B60" s="36" t="s">
        <v>72</v>
      </c>
      <c r="C60" s="23"/>
      <c r="D60" s="23"/>
      <c r="E60" s="23"/>
      <c r="F60" s="65"/>
      <c r="G60" s="21"/>
      <c r="H60" s="21"/>
      <c r="I60" s="21"/>
      <c r="J60" s="21"/>
      <c r="K60" s="39"/>
    </row>
    <row r="61" spans="1:11" s="48" customFormat="1" ht="15" customHeight="1" thickBot="1">
      <c r="A61" s="50"/>
      <c r="B61" s="50"/>
      <c r="C61" s="47"/>
      <c r="D61" s="47"/>
      <c r="E61" s="47"/>
      <c r="F61" s="65"/>
      <c r="G61" s="51"/>
      <c r="H61" s="51"/>
      <c r="I61" s="51"/>
      <c r="J61" s="51"/>
      <c r="K61" s="52"/>
    </row>
    <row r="62" spans="1:11" s="48" customFormat="1" ht="15" customHeight="1" thickBot="1">
      <c r="A62" s="45"/>
      <c r="B62" s="45" t="s">
        <v>142</v>
      </c>
      <c r="C62" s="47">
        <f>SUM(C63:C67)</f>
        <v>54196</v>
      </c>
      <c r="D62" s="47">
        <f>SUM(D63:D67)</f>
        <v>79414</v>
      </c>
      <c r="E62" s="47">
        <f>SUM(E63:E67)</f>
        <v>72378</v>
      </c>
      <c r="F62" s="65">
        <f aca="true" t="shared" si="3" ref="F62:F67">E62/D62</f>
        <v>0.9114010124159468</v>
      </c>
      <c r="G62" s="51"/>
      <c r="H62" s="51"/>
      <c r="I62" s="51"/>
      <c r="J62" s="51"/>
      <c r="K62" s="52"/>
    </row>
    <row r="63" spans="1:11" ht="15" customHeight="1" thickBot="1">
      <c r="A63" s="31"/>
      <c r="B63" s="32" t="s">
        <v>73</v>
      </c>
      <c r="C63" s="23">
        <v>15113</v>
      </c>
      <c r="D63" s="23">
        <v>25481</v>
      </c>
      <c r="E63" s="23">
        <v>23046</v>
      </c>
      <c r="F63" s="41">
        <f t="shared" si="3"/>
        <v>0.9044386013107806</v>
      </c>
      <c r="G63" s="21"/>
      <c r="H63" s="21"/>
      <c r="I63" s="21"/>
      <c r="J63" s="21"/>
      <c r="K63" s="39"/>
    </row>
    <row r="64" spans="1:11" ht="15" customHeight="1" thickBot="1">
      <c r="A64" s="31"/>
      <c r="B64" s="32" t="s">
        <v>74</v>
      </c>
      <c r="C64" s="23">
        <v>3561</v>
      </c>
      <c r="D64" s="23">
        <v>5152</v>
      </c>
      <c r="E64" s="23">
        <v>4329</v>
      </c>
      <c r="F64" s="41">
        <f t="shared" si="3"/>
        <v>0.8402562111801242</v>
      </c>
      <c r="G64" s="21"/>
      <c r="H64" s="21"/>
      <c r="I64" s="21"/>
      <c r="J64" s="21"/>
      <c r="K64" s="39"/>
    </row>
    <row r="65" spans="1:11" ht="15" customHeight="1" thickBot="1">
      <c r="A65" s="31"/>
      <c r="B65" s="32" t="s">
        <v>75</v>
      </c>
      <c r="C65" s="23">
        <v>29282</v>
      </c>
      <c r="D65" s="23">
        <v>41309</v>
      </c>
      <c r="E65" s="23">
        <v>38736</v>
      </c>
      <c r="F65" s="41">
        <f t="shared" si="3"/>
        <v>0.9377133312353241</v>
      </c>
      <c r="G65" s="21"/>
      <c r="H65" s="21"/>
      <c r="I65" s="21"/>
      <c r="J65" s="21"/>
      <c r="K65" s="39"/>
    </row>
    <row r="66" spans="1:11" ht="15" customHeight="1" thickBot="1">
      <c r="A66" s="31"/>
      <c r="B66" s="32" t="s">
        <v>76</v>
      </c>
      <c r="C66" s="23">
        <v>1700</v>
      </c>
      <c r="D66" s="23">
        <v>1700</v>
      </c>
      <c r="E66" s="23">
        <v>1401</v>
      </c>
      <c r="F66" s="41">
        <f t="shared" si="3"/>
        <v>0.8241176470588235</v>
      </c>
      <c r="G66" s="21"/>
      <c r="H66" s="21"/>
      <c r="I66" s="21"/>
      <c r="J66" s="21"/>
      <c r="K66" s="39"/>
    </row>
    <row r="67" spans="1:11" ht="15" customHeight="1" thickBot="1">
      <c r="A67" s="31"/>
      <c r="B67" s="32" t="s">
        <v>95</v>
      </c>
      <c r="C67" s="23">
        <v>4540</v>
      </c>
      <c r="D67" s="23">
        <v>5772</v>
      </c>
      <c r="E67" s="23">
        <v>4866</v>
      </c>
      <c r="F67" s="41">
        <f t="shared" si="3"/>
        <v>0.843035343035343</v>
      </c>
      <c r="G67" s="21"/>
      <c r="H67" s="21"/>
      <c r="I67" s="21"/>
      <c r="J67" s="21"/>
      <c r="K67" s="39"/>
    </row>
    <row r="68" spans="1:11" ht="15" customHeight="1" thickBot="1">
      <c r="A68" s="31"/>
      <c r="B68" s="32"/>
      <c r="C68" s="23"/>
      <c r="D68" s="23"/>
      <c r="E68" s="23"/>
      <c r="F68" s="41"/>
      <c r="G68" s="21"/>
      <c r="H68" s="21"/>
      <c r="I68" s="21"/>
      <c r="J68" s="21"/>
      <c r="K68" s="39"/>
    </row>
    <row r="69" spans="1:11" s="48" customFormat="1" ht="15" customHeight="1" thickBot="1">
      <c r="A69" s="45"/>
      <c r="B69" s="46" t="s">
        <v>77</v>
      </c>
      <c r="C69" s="47">
        <f>SUM(C70:C72)</f>
        <v>140</v>
      </c>
      <c r="D69" s="47">
        <f>SUM(D70:D72)</f>
        <v>34476</v>
      </c>
      <c r="E69" s="47">
        <f>SUM(E70:E72)</f>
        <v>29462</v>
      </c>
      <c r="F69" s="63">
        <f>E69/D69</f>
        <v>0.8545654948369881</v>
      </c>
      <c r="G69" s="51"/>
      <c r="H69" s="51"/>
      <c r="I69" s="51"/>
      <c r="J69" s="51"/>
      <c r="K69" s="52"/>
    </row>
    <row r="70" spans="1:11" ht="15" customHeight="1" thickBot="1">
      <c r="A70" s="31"/>
      <c r="B70" s="32" t="s">
        <v>78</v>
      </c>
      <c r="C70" s="23">
        <v>140</v>
      </c>
      <c r="D70" s="23">
        <v>31976</v>
      </c>
      <c r="E70" s="23">
        <v>26962</v>
      </c>
      <c r="F70" s="41">
        <f>E70/D70</f>
        <v>0.8431948961721291</v>
      </c>
      <c r="G70" s="21"/>
      <c r="H70" s="21"/>
      <c r="I70" s="21"/>
      <c r="J70" s="21"/>
      <c r="K70" s="39"/>
    </row>
    <row r="71" spans="1:11" ht="15" customHeight="1" thickBot="1">
      <c r="A71" s="31"/>
      <c r="B71" s="32" t="s">
        <v>79</v>
      </c>
      <c r="C71" s="23"/>
      <c r="D71" s="23"/>
      <c r="E71" s="23"/>
      <c r="F71" s="41"/>
      <c r="G71" s="21"/>
      <c r="H71" s="21"/>
      <c r="I71" s="21"/>
      <c r="J71" s="21"/>
      <c r="K71" s="39"/>
    </row>
    <row r="72" spans="1:11" ht="15" customHeight="1" thickBot="1">
      <c r="A72" s="31"/>
      <c r="B72" s="32" t="s">
        <v>145</v>
      </c>
      <c r="C72" s="23"/>
      <c r="D72" s="23">
        <v>2500</v>
      </c>
      <c r="E72" s="23">
        <v>2500</v>
      </c>
      <c r="F72" s="41">
        <f>E72/D72</f>
        <v>1</v>
      </c>
      <c r="G72" s="21"/>
      <c r="H72" s="21"/>
      <c r="I72" s="21"/>
      <c r="J72" s="21"/>
      <c r="K72" s="39"/>
    </row>
    <row r="73" spans="1:11" ht="15" customHeight="1" thickBot="1">
      <c r="A73" s="31"/>
      <c r="B73" s="32"/>
      <c r="C73" s="23"/>
      <c r="D73" s="23"/>
      <c r="E73" s="23"/>
      <c r="F73" s="41"/>
      <c r="G73" s="21"/>
      <c r="H73" s="21"/>
      <c r="I73" s="21"/>
      <c r="J73" s="21"/>
      <c r="K73" s="39"/>
    </row>
    <row r="74" spans="1:11" s="48" customFormat="1" ht="15" customHeight="1" thickBot="1">
      <c r="A74" s="45"/>
      <c r="B74" s="46" t="s">
        <v>143</v>
      </c>
      <c r="C74" s="47">
        <f>C75</f>
        <v>92837</v>
      </c>
      <c r="D74" s="47">
        <f>D75</f>
        <v>123267</v>
      </c>
      <c r="E74" s="47">
        <f>E75</f>
        <v>123675</v>
      </c>
      <c r="F74" s="41">
        <f>E74/D74</f>
        <v>1.00330988829127</v>
      </c>
      <c r="G74" s="51"/>
      <c r="H74" s="51"/>
      <c r="I74" s="51"/>
      <c r="J74" s="51"/>
      <c r="K74" s="52"/>
    </row>
    <row r="75" spans="1:11" ht="15" customHeight="1" thickBot="1">
      <c r="A75" s="31"/>
      <c r="B75" s="32" t="s">
        <v>144</v>
      </c>
      <c r="C75" s="23">
        <v>92837</v>
      </c>
      <c r="D75" s="23">
        <v>123267</v>
      </c>
      <c r="E75" s="23">
        <v>123675</v>
      </c>
      <c r="F75" s="41">
        <f>E75/D75</f>
        <v>1.00330988829127</v>
      </c>
      <c r="G75" s="21"/>
      <c r="H75" s="21"/>
      <c r="I75" s="21"/>
      <c r="J75" s="21"/>
      <c r="K75" s="39"/>
    </row>
    <row r="76" spans="1:11" ht="15" customHeight="1" thickBot="1">
      <c r="A76" s="31"/>
      <c r="B76" s="32"/>
      <c r="C76" s="23"/>
      <c r="D76" s="23"/>
      <c r="E76" s="23"/>
      <c r="F76" s="41"/>
      <c r="G76" s="21"/>
      <c r="H76" s="21"/>
      <c r="I76" s="21"/>
      <c r="J76" s="21"/>
      <c r="K76" s="39"/>
    </row>
    <row r="77" spans="1:11" s="48" customFormat="1" ht="15" customHeight="1" thickBot="1">
      <c r="A77" s="45"/>
      <c r="B77" s="46" t="s">
        <v>81</v>
      </c>
      <c r="C77" s="47">
        <f>SUM(C78:C79)</f>
        <v>15316</v>
      </c>
      <c r="D77" s="47">
        <f>SUM(D78:D79)</f>
        <v>6469</v>
      </c>
      <c r="E77" s="47"/>
      <c r="F77" s="63">
        <f>E77/D77</f>
        <v>0</v>
      </c>
      <c r="G77" s="51"/>
      <c r="H77" s="51"/>
      <c r="I77" s="51"/>
      <c r="J77" s="51"/>
      <c r="K77" s="52"/>
    </row>
    <row r="78" spans="1:11" ht="15" customHeight="1" thickBot="1">
      <c r="A78" s="37"/>
      <c r="B78" s="38" t="s">
        <v>82</v>
      </c>
      <c r="C78" s="23">
        <v>12340</v>
      </c>
      <c r="D78" s="23">
        <v>1340</v>
      </c>
      <c r="E78" s="23"/>
      <c r="F78" s="41">
        <f>E78/D78</f>
        <v>0</v>
      </c>
      <c r="G78" s="21"/>
      <c r="H78" s="21"/>
      <c r="I78" s="21"/>
      <c r="J78" s="21"/>
      <c r="K78" s="39"/>
    </row>
    <row r="79" spans="1:11" ht="15" customHeight="1" thickBot="1">
      <c r="A79" s="31"/>
      <c r="B79" s="32" t="s">
        <v>83</v>
      </c>
      <c r="C79" s="23">
        <v>2976</v>
      </c>
      <c r="D79" s="23">
        <v>5129</v>
      </c>
      <c r="E79" s="23"/>
      <c r="F79" s="41">
        <f>E79/D79</f>
        <v>0</v>
      </c>
      <c r="G79" s="21"/>
      <c r="H79" s="21"/>
      <c r="I79" s="21"/>
      <c r="J79" s="21"/>
      <c r="K79" s="39"/>
    </row>
    <row r="80" spans="1:11" ht="15" customHeight="1" thickBot="1">
      <c r="A80" s="31"/>
      <c r="B80" s="32"/>
      <c r="C80" s="23"/>
      <c r="D80" s="23"/>
      <c r="E80" s="23"/>
      <c r="F80" s="41"/>
      <c r="G80" s="21"/>
      <c r="H80" s="21"/>
      <c r="I80" s="21"/>
      <c r="J80" s="21"/>
      <c r="K80" s="39"/>
    </row>
    <row r="81" spans="1:11" s="48" customFormat="1" ht="15" customHeight="1" thickBot="1">
      <c r="A81" s="45"/>
      <c r="B81" s="46" t="s">
        <v>84</v>
      </c>
      <c r="C81" s="47"/>
      <c r="D81" s="47"/>
      <c r="E81" s="47">
        <v>13388</v>
      </c>
      <c r="F81" s="63"/>
      <c r="G81" s="51"/>
      <c r="H81" s="51"/>
      <c r="I81" s="51"/>
      <c r="J81" s="51"/>
      <c r="K81" s="52"/>
    </row>
    <row r="82" spans="1:11" s="18" customFormat="1" ht="15" customHeight="1" thickBot="1">
      <c r="A82" s="44"/>
      <c r="B82" s="36" t="s">
        <v>85</v>
      </c>
      <c r="C82" s="42">
        <f>C62+C69+C74+C77+C81</f>
        <v>162489</v>
      </c>
      <c r="D82" s="42">
        <f>D62+D69+D74+D77+D81</f>
        <v>243626</v>
      </c>
      <c r="E82" s="42">
        <f>E62+E69+E74+E77+E81</f>
        <v>238903</v>
      </c>
      <c r="F82" s="65">
        <f>E82/D82</f>
        <v>0.9806137275988606</v>
      </c>
      <c r="G82" s="53"/>
      <c r="H82" s="53"/>
      <c r="I82" s="53"/>
      <c r="J82" s="53"/>
      <c r="K82" s="54"/>
    </row>
  </sheetData>
  <sheetProtection/>
  <mergeCells count="5">
    <mergeCell ref="B3:E3"/>
    <mergeCell ref="E4:F4"/>
    <mergeCell ref="E5:F5"/>
    <mergeCell ref="A1:B1"/>
    <mergeCell ref="B2:E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4">
      <selection activeCell="A1" sqref="A1:B1"/>
    </sheetView>
  </sheetViews>
  <sheetFormatPr defaultColWidth="9.140625" defaultRowHeight="15" customHeight="1"/>
  <cols>
    <col min="1" max="1" width="4.57421875" style="0" customWidth="1"/>
    <col min="2" max="2" width="48.8515625" style="0" customWidth="1"/>
    <col min="3" max="3" width="10.00390625" style="0" customWidth="1"/>
    <col min="4" max="4" width="14.421875" style="0" customWidth="1"/>
    <col min="5" max="5" width="12.57421875" style="0" customWidth="1"/>
  </cols>
  <sheetData>
    <row r="1" spans="1:9" ht="15" customHeight="1">
      <c r="A1" s="140" t="s">
        <v>196</v>
      </c>
      <c r="B1" s="140"/>
      <c r="C1" s="33"/>
      <c r="D1" s="33"/>
      <c r="E1" s="33"/>
      <c r="F1" s="33"/>
      <c r="G1" s="33"/>
      <c r="H1" s="33"/>
      <c r="I1" s="33"/>
    </row>
    <row r="2" spans="1:9" ht="15" customHeight="1">
      <c r="A2" s="139" t="s">
        <v>191</v>
      </c>
      <c r="B2" s="139"/>
      <c r="C2" s="33"/>
      <c r="D2" s="33"/>
      <c r="E2" s="33"/>
      <c r="F2" s="33"/>
      <c r="G2" s="33"/>
      <c r="H2" s="33"/>
      <c r="I2" s="33"/>
    </row>
    <row r="3" spans="1:9" ht="15" customHeight="1">
      <c r="A3" s="106"/>
      <c r="B3" s="106"/>
      <c r="C3" s="33"/>
      <c r="D3" s="33"/>
      <c r="E3" s="33"/>
      <c r="F3" s="33"/>
      <c r="G3" s="33"/>
      <c r="H3" s="33"/>
      <c r="I3" s="33"/>
    </row>
    <row r="4" spans="1:9" ht="21" customHeight="1">
      <c r="A4" s="34"/>
      <c r="B4" s="153" t="s">
        <v>71</v>
      </c>
      <c r="C4" s="153"/>
      <c r="D4" s="153"/>
      <c r="E4" s="153"/>
      <c r="F4" s="35"/>
      <c r="G4" s="35"/>
      <c r="H4" s="35"/>
      <c r="I4" s="22"/>
    </row>
    <row r="5" spans="1:5" ht="15" customHeight="1">
      <c r="A5" s="21"/>
      <c r="B5" s="152">
        <v>41639</v>
      </c>
      <c r="C5" s="153"/>
      <c r="D5" s="153"/>
      <c r="E5" s="153"/>
    </row>
    <row r="6" spans="1:5" ht="15" customHeight="1">
      <c r="A6" s="21"/>
      <c r="B6" s="101"/>
      <c r="C6" s="102"/>
      <c r="D6" s="102"/>
      <c r="E6" s="105">
        <v>41639</v>
      </c>
    </row>
    <row r="7" spans="1:5" ht="15" customHeight="1" thickBot="1">
      <c r="A7" s="21"/>
      <c r="B7" s="22"/>
      <c r="C7" s="22"/>
      <c r="D7" s="131" t="s">
        <v>35</v>
      </c>
      <c r="E7" s="131"/>
    </row>
    <row r="8" spans="1:5" ht="15" customHeight="1" thickBot="1">
      <c r="A8" s="23"/>
      <c r="B8" s="24"/>
      <c r="C8" s="24"/>
      <c r="D8" s="24"/>
      <c r="E8" s="24"/>
    </row>
    <row r="9" spans="1:5" s="18" customFormat="1" ht="15" customHeight="1" thickBot="1">
      <c r="A9" s="40"/>
      <c r="B9" s="40" t="s">
        <v>44</v>
      </c>
      <c r="C9" s="61" t="s">
        <v>45</v>
      </c>
      <c r="D9" s="61" t="s">
        <v>86</v>
      </c>
      <c r="E9" s="62" t="s">
        <v>46</v>
      </c>
    </row>
    <row r="10" spans="1:5" ht="15" customHeight="1" thickBot="1">
      <c r="A10" s="25"/>
      <c r="B10" s="26"/>
      <c r="C10" s="26"/>
      <c r="D10" s="26"/>
      <c r="E10" s="27"/>
    </row>
    <row r="11" spans="1:5" ht="15" customHeight="1" thickBot="1">
      <c r="A11" s="28"/>
      <c r="B11" s="29" t="s">
        <v>28</v>
      </c>
      <c r="C11" s="23"/>
      <c r="D11" s="23"/>
      <c r="E11" s="23"/>
    </row>
    <row r="12" spans="1:5" ht="15" customHeight="1" thickBot="1">
      <c r="A12" s="31"/>
      <c r="B12" s="28" t="s">
        <v>47</v>
      </c>
      <c r="C12" s="23">
        <v>2078</v>
      </c>
      <c r="D12" s="23">
        <f>E12-C12</f>
        <v>0</v>
      </c>
      <c r="E12" s="23">
        <v>2078</v>
      </c>
    </row>
    <row r="13" spans="1:5" ht="15" customHeight="1" thickBot="1">
      <c r="A13" s="31"/>
      <c r="B13" s="28" t="s">
        <v>48</v>
      </c>
      <c r="C13" s="23">
        <v>4207</v>
      </c>
      <c r="D13" s="23">
        <f aca="true" t="shared" si="0" ref="D13:D76">E13-C13</f>
        <v>529</v>
      </c>
      <c r="E13" s="23">
        <v>4736</v>
      </c>
    </row>
    <row r="14" spans="1:5" ht="15" customHeight="1" thickBot="1">
      <c r="A14" s="31"/>
      <c r="B14" s="28" t="s">
        <v>49</v>
      </c>
      <c r="C14" s="23">
        <v>905</v>
      </c>
      <c r="D14" s="23">
        <f t="shared" si="0"/>
        <v>860</v>
      </c>
      <c r="E14" s="23">
        <v>1765</v>
      </c>
    </row>
    <row r="15" spans="1:5" ht="15" customHeight="1" thickBot="1">
      <c r="A15" s="31"/>
      <c r="B15" s="28" t="s">
        <v>50</v>
      </c>
      <c r="C15" s="23">
        <v>1605</v>
      </c>
      <c r="D15" s="23">
        <f t="shared" si="0"/>
        <v>1890</v>
      </c>
      <c r="E15" s="23">
        <v>3495</v>
      </c>
    </row>
    <row r="16" spans="1:5" ht="15" customHeight="1" thickBot="1">
      <c r="A16" s="31"/>
      <c r="B16" s="28" t="s">
        <v>51</v>
      </c>
      <c r="C16" s="23"/>
      <c r="D16" s="23">
        <f t="shared" si="0"/>
        <v>0</v>
      </c>
      <c r="E16" s="23"/>
    </row>
    <row r="17" spans="1:5" s="48" customFormat="1" ht="15" customHeight="1" thickBot="1">
      <c r="A17" s="31"/>
      <c r="B17" s="28" t="s">
        <v>147</v>
      </c>
      <c r="C17" s="23"/>
      <c r="D17" s="23">
        <f t="shared" si="0"/>
        <v>2160</v>
      </c>
      <c r="E17" s="23">
        <v>2160</v>
      </c>
    </row>
    <row r="18" spans="1:5" ht="15" customHeight="1" thickBot="1">
      <c r="A18" s="45"/>
      <c r="B18" s="49" t="s">
        <v>146</v>
      </c>
      <c r="C18" s="47">
        <f>SUM(C12:C16)</f>
        <v>8795</v>
      </c>
      <c r="D18" s="23">
        <f t="shared" si="0"/>
        <v>5439</v>
      </c>
      <c r="E18" s="47">
        <f>SUM(E12:E17)</f>
        <v>14234</v>
      </c>
    </row>
    <row r="19" spans="1:5" ht="15" customHeight="1" thickBot="1">
      <c r="A19" s="31"/>
      <c r="B19" s="28" t="s">
        <v>88</v>
      </c>
      <c r="C19" s="23">
        <v>31000</v>
      </c>
      <c r="D19" s="23">
        <f t="shared" si="0"/>
        <v>0</v>
      </c>
      <c r="E19" s="23">
        <f>E20+E21</f>
        <v>31000</v>
      </c>
    </row>
    <row r="20" spans="1:5" ht="15" customHeight="1" thickBot="1">
      <c r="A20" s="31"/>
      <c r="B20" s="28" t="s">
        <v>52</v>
      </c>
      <c r="C20" s="23">
        <v>5000</v>
      </c>
      <c r="D20" s="23">
        <f t="shared" si="0"/>
        <v>0</v>
      </c>
      <c r="E20" s="23">
        <v>5000</v>
      </c>
    </row>
    <row r="21" spans="1:5" ht="15" customHeight="1" thickBot="1">
      <c r="A21" s="31"/>
      <c r="B21" s="32" t="s">
        <v>53</v>
      </c>
      <c r="C21" s="23">
        <v>26000</v>
      </c>
      <c r="D21" s="23">
        <f t="shared" si="0"/>
        <v>0</v>
      </c>
      <c r="E21" s="23">
        <v>26000</v>
      </c>
    </row>
    <row r="22" spans="1:5" ht="15" customHeight="1" thickBot="1">
      <c r="A22" s="31"/>
      <c r="B22" s="32" t="s">
        <v>54</v>
      </c>
      <c r="C22" s="23"/>
      <c r="D22" s="23">
        <f t="shared" si="0"/>
        <v>0</v>
      </c>
      <c r="E22" s="23"/>
    </row>
    <row r="23" spans="1:5" ht="15" customHeight="1" thickBot="1">
      <c r="A23" s="31"/>
      <c r="B23" s="32" t="s">
        <v>55</v>
      </c>
      <c r="C23" s="23">
        <v>700</v>
      </c>
      <c r="D23" s="23">
        <f t="shared" si="0"/>
        <v>0</v>
      </c>
      <c r="E23" s="23">
        <v>700</v>
      </c>
    </row>
    <row r="24" spans="1:5" ht="15" customHeight="1" thickBot="1">
      <c r="A24" s="31"/>
      <c r="B24" s="32" t="s">
        <v>56</v>
      </c>
      <c r="C24" s="23">
        <v>5500</v>
      </c>
      <c r="D24" s="23">
        <f t="shared" si="0"/>
        <v>0</v>
      </c>
      <c r="E24" s="23">
        <v>5500</v>
      </c>
    </row>
    <row r="25" spans="1:5" ht="15" customHeight="1" thickBot="1">
      <c r="A25" s="31"/>
      <c r="B25" s="32" t="s">
        <v>115</v>
      </c>
      <c r="C25" s="23"/>
      <c r="D25" s="23">
        <f t="shared" si="0"/>
        <v>0</v>
      </c>
      <c r="E25" s="23"/>
    </row>
    <row r="26" spans="1:5" s="48" customFormat="1" ht="15" customHeight="1" thickBot="1">
      <c r="A26" s="31"/>
      <c r="B26" s="32" t="s">
        <v>57</v>
      </c>
      <c r="C26" s="23">
        <v>1000</v>
      </c>
      <c r="D26" s="23">
        <f t="shared" si="0"/>
        <v>0</v>
      </c>
      <c r="E26" s="23">
        <v>1000</v>
      </c>
    </row>
    <row r="27" spans="1:5" ht="15" customHeight="1" thickBot="1">
      <c r="A27" s="45"/>
      <c r="B27" s="46" t="s">
        <v>148</v>
      </c>
      <c r="C27" s="47">
        <f>SUM(C20:C26)</f>
        <v>38200</v>
      </c>
      <c r="D27" s="23">
        <f t="shared" si="0"/>
        <v>0</v>
      </c>
      <c r="E27" s="47">
        <f>SUM(E20:E26)</f>
        <v>38200</v>
      </c>
    </row>
    <row r="28" spans="1:5" ht="15" customHeight="1" thickBot="1">
      <c r="A28" s="31"/>
      <c r="B28" s="32" t="s">
        <v>58</v>
      </c>
      <c r="C28" s="23">
        <v>12340</v>
      </c>
      <c r="D28" s="23">
        <f t="shared" si="0"/>
        <v>800</v>
      </c>
      <c r="E28" s="23">
        <v>13140</v>
      </c>
    </row>
    <row r="29" spans="1:5" ht="15" customHeight="1" thickBot="1">
      <c r="A29" s="31"/>
      <c r="B29" s="32" t="s">
        <v>59</v>
      </c>
      <c r="C29" s="23"/>
      <c r="D29" s="23">
        <f t="shared" si="0"/>
        <v>0</v>
      </c>
      <c r="E29" s="23"/>
    </row>
    <row r="30" spans="1:5" ht="15" customHeight="1" thickBot="1">
      <c r="A30" s="31"/>
      <c r="B30" s="32" t="s">
        <v>60</v>
      </c>
      <c r="C30" s="23"/>
      <c r="D30" s="23">
        <f t="shared" si="0"/>
        <v>0</v>
      </c>
      <c r="E30" s="23"/>
    </row>
    <row r="31" spans="1:5" ht="15" customHeight="1" thickBot="1">
      <c r="A31" s="31"/>
      <c r="B31" s="32" t="s">
        <v>61</v>
      </c>
      <c r="C31" s="23">
        <v>750</v>
      </c>
      <c r="D31" s="23">
        <f t="shared" si="0"/>
        <v>0</v>
      </c>
      <c r="E31" s="23">
        <v>750</v>
      </c>
    </row>
    <row r="32" spans="1:5" s="48" customFormat="1" ht="15" customHeight="1" thickBot="1">
      <c r="A32" s="31"/>
      <c r="B32" s="32" t="s">
        <v>62</v>
      </c>
      <c r="C32" s="23">
        <v>2000</v>
      </c>
      <c r="D32" s="23">
        <f t="shared" si="0"/>
        <v>-2000</v>
      </c>
      <c r="E32" s="23"/>
    </row>
    <row r="33" spans="1:5" ht="15" customHeight="1" thickBot="1">
      <c r="A33" s="45"/>
      <c r="B33" s="46" t="s">
        <v>149</v>
      </c>
      <c r="C33" s="47">
        <f>SUM(C28:C32)</f>
        <v>15090</v>
      </c>
      <c r="D33" s="23">
        <f t="shared" si="0"/>
        <v>-1200</v>
      </c>
      <c r="E33" s="47">
        <f>SUM(E28:E32)</f>
        <v>13890</v>
      </c>
    </row>
    <row r="34" spans="1:5" ht="15" customHeight="1" thickBot="1">
      <c r="A34" s="31"/>
      <c r="B34" s="32" t="s">
        <v>107</v>
      </c>
      <c r="C34" s="23">
        <v>38640</v>
      </c>
      <c r="D34" s="23">
        <f t="shared" si="0"/>
        <v>1069</v>
      </c>
      <c r="E34" s="23">
        <v>39709</v>
      </c>
    </row>
    <row r="35" spans="1:5" ht="15" customHeight="1" thickBot="1">
      <c r="A35" s="31"/>
      <c r="B35" s="32" t="s">
        <v>104</v>
      </c>
      <c r="C35" s="23">
        <v>22832</v>
      </c>
      <c r="D35" s="23">
        <f t="shared" si="0"/>
        <v>1842</v>
      </c>
      <c r="E35" s="23">
        <v>24674</v>
      </c>
    </row>
    <row r="36" spans="1:5" ht="15" customHeight="1" thickBot="1">
      <c r="A36" s="31"/>
      <c r="B36" s="32" t="s">
        <v>105</v>
      </c>
      <c r="C36" s="23">
        <v>4032</v>
      </c>
      <c r="D36" s="23">
        <f t="shared" si="0"/>
        <v>0</v>
      </c>
      <c r="E36" s="23">
        <v>4032</v>
      </c>
    </row>
    <row r="37" spans="1:5" ht="15" customHeight="1" thickBot="1">
      <c r="A37" s="31"/>
      <c r="B37" s="32" t="s">
        <v>108</v>
      </c>
      <c r="C37" s="23">
        <v>13464</v>
      </c>
      <c r="D37" s="23">
        <f t="shared" si="0"/>
        <v>0</v>
      </c>
      <c r="E37" s="23">
        <v>13464</v>
      </c>
    </row>
    <row r="38" spans="1:5" ht="15" customHeight="1" thickBot="1">
      <c r="A38" s="31"/>
      <c r="B38" s="32" t="s">
        <v>109</v>
      </c>
      <c r="C38" s="23"/>
      <c r="D38" s="23">
        <f t="shared" si="0"/>
        <v>24385</v>
      </c>
      <c r="E38" s="23">
        <v>24385</v>
      </c>
    </row>
    <row r="39" spans="1:5" ht="15" customHeight="1" thickBot="1">
      <c r="A39" s="31"/>
      <c r="B39" s="32" t="s">
        <v>118</v>
      </c>
      <c r="C39" s="23"/>
      <c r="D39" s="23">
        <f t="shared" si="0"/>
        <v>130</v>
      </c>
      <c r="E39" s="23">
        <v>130</v>
      </c>
    </row>
    <row r="40" spans="1:5" ht="15" customHeight="1" thickBot="1">
      <c r="A40" s="31"/>
      <c r="B40" s="32" t="s">
        <v>110</v>
      </c>
      <c r="C40" s="23">
        <v>9104</v>
      </c>
      <c r="D40" s="23">
        <f t="shared" si="0"/>
        <v>0</v>
      </c>
      <c r="E40" s="23">
        <v>9104</v>
      </c>
    </row>
    <row r="41" spans="1:5" ht="15" customHeight="1" thickBot="1">
      <c r="A41" s="31"/>
      <c r="B41" s="32" t="s">
        <v>111</v>
      </c>
      <c r="C41" s="23">
        <v>4041</v>
      </c>
      <c r="D41" s="23">
        <f t="shared" si="0"/>
        <v>0</v>
      </c>
      <c r="E41" s="23">
        <v>4041</v>
      </c>
    </row>
    <row r="42" spans="1:5" ht="15" customHeight="1" thickBot="1">
      <c r="A42" s="31"/>
      <c r="B42" s="32" t="s">
        <v>112</v>
      </c>
      <c r="C42" s="23">
        <v>2822</v>
      </c>
      <c r="D42" s="23">
        <f t="shared" si="0"/>
        <v>0</v>
      </c>
      <c r="E42" s="23">
        <v>2822</v>
      </c>
    </row>
    <row r="43" spans="1:5" s="48" customFormat="1" ht="15" customHeight="1" thickBot="1">
      <c r="A43" s="31"/>
      <c r="B43" s="32" t="s">
        <v>106</v>
      </c>
      <c r="C43" s="23"/>
      <c r="D43" s="23">
        <f t="shared" si="0"/>
        <v>7248</v>
      </c>
      <c r="E43" s="23">
        <v>7248</v>
      </c>
    </row>
    <row r="44" spans="1:5" ht="15" customHeight="1" thickBot="1">
      <c r="A44" s="31"/>
      <c r="B44" s="32" t="s">
        <v>113</v>
      </c>
      <c r="C44" s="23"/>
      <c r="D44" s="23">
        <f t="shared" si="0"/>
        <v>5497</v>
      </c>
      <c r="E44" s="23">
        <v>5497</v>
      </c>
    </row>
    <row r="45" spans="1:5" ht="15" customHeight="1" thickBot="1">
      <c r="A45" s="45"/>
      <c r="B45" s="46" t="s">
        <v>150</v>
      </c>
      <c r="C45" s="47">
        <f>SUM(C34:C44)</f>
        <v>94935</v>
      </c>
      <c r="D45" s="23">
        <f t="shared" si="0"/>
        <v>40171</v>
      </c>
      <c r="E45" s="47">
        <f>SUM(E34:E44)</f>
        <v>135106</v>
      </c>
    </row>
    <row r="46" spans="1:5" ht="15" customHeight="1" thickBot="1">
      <c r="A46" s="31"/>
      <c r="B46" s="32" t="s">
        <v>63</v>
      </c>
      <c r="C46" s="23">
        <v>4043</v>
      </c>
      <c r="D46" s="23">
        <f t="shared" si="0"/>
        <v>175</v>
      </c>
      <c r="E46" s="23">
        <v>4218</v>
      </c>
    </row>
    <row r="47" spans="1:5" ht="15" customHeight="1" thickBot="1">
      <c r="A47" s="31"/>
      <c r="B47" s="32" t="s">
        <v>120</v>
      </c>
      <c r="C47" s="23"/>
      <c r="D47" s="23">
        <f t="shared" si="0"/>
        <v>9000</v>
      </c>
      <c r="E47" s="23">
        <v>9000</v>
      </c>
    </row>
    <row r="48" spans="1:5" ht="15" customHeight="1" thickBot="1">
      <c r="A48" s="31"/>
      <c r="B48" s="32" t="s">
        <v>119</v>
      </c>
      <c r="C48" s="23"/>
      <c r="D48" s="23">
        <f t="shared" si="0"/>
        <v>2860</v>
      </c>
      <c r="E48" s="23">
        <v>2860</v>
      </c>
    </row>
    <row r="49" spans="1:5" ht="15" customHeight="1" thickBot="1">
      <c r="A49" s="31"/>
      <c r="B49" s="32" t="s">
        <v>64</v>
      </c>
      <c r="C49" s="23"/>
      <c r="D49" s="23">
        <f t="shared" si="0"/>
        <v>250</v>
      </c>
      <c r="E49" s="23">
        <v>250</v>
      </c>
    </row>
    <row r="50" spans="1:5" ht="15" customHeight="1" thickBot="1">
      <c r="A50" s="31"/>
      <c r="B50" s="32" t="s">
        <v>65</v>
      </c>
      <c r="C50" s="23"/>
      <c r="D50" s="23">
        <f t="shared" si="0"/>
        <v>940</v>
      </c>
      <c r="E50" s="23">
        <v>940</v>
      </c>
    </row>
    <row r="51" spans="1:5" s="48" customFormat="1" ht="15" customHeight="1" thickBot="1">
      <c r="A51" s="31"/>
      <c r="B51" s="32" t="s">
        <v>129</v>
      </c>
      <c r="C51" s="23"/>
      <c r="D51" s="23">
        <f t="shared" si="0"/>
        <v>14951</v>
      </c>
      <c r="E51" s="23">
        <v>14951</v>
      </c>
    </row>
    <row r="52" spans="1:5" ht="15" customHeight="1" thickBot="1">
      <c r="A52" s="31"/>
      <c r="B52" s="32" t="s">
        <v>116</v>
      </c>
      <c r="C52" s="23"/>
      <c r="D52" s="23">
        <f t="shared" si="0"/>
        <v>0</v>
      </c>
      <c r="E52" s="23"/>
    </row>
    <row r="53" spans="1:5" ht="15" customHeight="1" thickBot="1">
      <c r="A53" s="31"/>
      <c r="B53" s="32" t="s">
        <v>128</v>
      </c>
      <c r="C53" s="23">
        <v>626</v>
      </c>
      <c r="D53" s="23">
        <f t="shared" si="0"/>
        <v>0</v>
      </c>
      <c r="E53" s="23">
        <v>626</v>
      </c>
    </row>
    <row r="54" spans="1:5" ht="15" customHeight="1" thickBot="1">
      <c r="A54" s="31"/>
      <c r="B54" s="32" t="s">
        <v>66</v>
      </c>
      <c r="C54" s="23">
        <v>800</v>
      </c>
      <c r="D54" s="23">
        <f t="shared" si="0"/>
        <v>0</v>
      </c>
      <c r="E54" s="23">
        <v>800</v>
      </c>
    </row>
    <row r="55" spans="1:5" ht="15" customHeight="1" thickBot="1">
      <c r="A55" s="45"/>
      <c r="B55" s="46" t="s">
        <v>151</v>
      </c>
      <c r="C55" s="47">
        <f>SUM(C46:C54)</f>
        <v>5469</v>
      </c>
      <c r="D55" s="23">
        <f t="shared" si="0"/>
        <v>28176</v>
      </c>
      <c r="E55" s="47">
        <f>SUM(E46:E54)</f>
        <v>33645</v>
      </c>
    </row>
    <row r="56" spans="1:5" s="48" customFormat="1" ht="15" customHeight="1" thickBot="1">
      <c r="A56" s="31"/>
      <c r="B56" s="32" t="s">
        <v>67</v>
      </c>
      <c r="C56" s="23"/>
      <c r="D56" s="23">
        <f t="shared" si="0"/>
        <v>8551</v>
      </c>
      <c r="E56" s="23">
        <v>8551</v>
      </c>
    </row>
    <row r="57" spans="1:5" s="48" customFormat="1" ht="15" customHeight="1" thickBot="1">
      <c r="A57" s="45"/>
      <c r="B57" s="46" t="s">
        <v>152</v>
      </c>
      <c r="C57" s="47"/>
      <c r="D57" s="23">
        <f t="shared" si="0"/>
        <v>8551</v>
      </c>
      <c r="E57" s="47">
        <v>8551</v>
      </c>
    </row>
    <row r="58" spans="1:5" ht="15" customHeight="1" thickBot="1">
      <c r="A58" s="45"/>
      <c r="B58" s="64" t="s">
        <v>114</v>
      </c>
      <c r="C58" s="47">
        <f>C18+C27+C33+C45+C57+C55</f>
        <v>162489</v>
      </c>
      <c r="D58" s="23">
        <f t="shared" si="0"/>
        <v>81137</v>
      </c>
      <c r="E58" s="47">
        <f>E18+E27+E33+E45+E57+E55</f>
        <v>243626</v>
      </c>
    </row>
    <row r="59" spans="1:5" ht="15" customHeight="1" thickBot="1">
      <c r="A59" s="31"/>
      <c r="B59" s="32" t="s">
        <v>68</v>
      </c>
      <c r="C59" s="23"/>
      <c r="D59" s="23">
        <f t="shared" si="0"/>
        <v>0</v>
      </c>
      <c r="E59" s="23"/>
    </row>
    <row r="60" spans="1:5" ht="15" customHeight="1" thickBot="1">
      <c r="A60" s="31"/>
      <c r="B60" s="32" t="s">
        <v>69</v>
      </c>
      <c r="C60" s="23"/>
      <c r="D60" s="23">
        <f t="shared" si="0"/>
        <v>0</v>
      </c>
      <c r="E60" s="23"/>
    </row>
    <row r="61" spans="1:5" s="18" customFormat="1" ht="15" customHeight="1" thickBot="1">
      <c r="A61" s="31"/>
      <c r="B61" s="32" t="s">
        <v>70</v>
      </c>
      <c r="C61" s="23"/>
      <c r="D61" s="23">
        <f t="shared" si="0"/>
        <v>0</v>
      </c>
      <c r="E61" s="23"/>
    </row>
    <row r="62" spans="1:9" ht="15" customHeight="1" thickBot="1">
      <c r="A62" s="44"/>
      <c r="B62" s="36" t="s">
        <v>154</v>
      </c>
      <c r="C62" s="42">
        <f>SUM(C58:C61)</f>
        <v>162489</v>
      </c>
      <c r="D62" s="23">
        <f t="shared" si="0"/>
        <v>81137</v>
      </c>
      <c r="E62" s="42">
        <f>SUM(E58:E61)</f>
        <v>243626</v>
      </c>
      <c r="F62" s="21"/>
      <c r="G62" s="21"/>
      <c r="H62" s="21"/>
      <c r="I62" s="39"/>
    </row>
    <row r="63" spans="1:9" s="48" customFormat="1" ht="15" customHeight="1" thickBot="1">
      <c r="A63" s="31"/>
      <c r="B63" s="36" t="s">
        <v>72</v>
      </c>
      <c r="C63" s="23"/>
      <c r="D63" s="23">
        <f t="shared" si="0"/>
        <v>0</v>
      </c>
      <c r="E63" s="23"/>
      <c r="F63" s="51"/>
      <c r="G63" s="51"/>
      <c r="H63" s="51"/>
      <c r="I63" s="52"/>
    </row>
    <row r="64" spans="1:9" ht="15" customHeight="1" thickBot="1">
      <c r="A64" s="50"/>
      <c r="B64" s="50"/>
      <c r="C64" s="47"/>
      <c r="D64" s="23">
        <f t="shared" si="0"/>
        <v>0</v>
      </c>
      <c r="E64" s="47"/>
      <c r="F64" s="21"/>
      <c r="G64" s="21"/>
      <c r="H64" s="21"/>
      <c r="I64" s="39"/>
    </row>
    <row r="65" spans="1:9" ht="15" customHeight="1" thickBot="1">
      <c r="A65" s="45"/>
      <c r="B65" s="45" t="s">
        <v>142</v>
      </c>
      <c r="C65" s="47">
        <f>SUM(C66:C70)</f>
        <v>54196</v>
      </c>
      <c r="D65" s="23">
        <f t="shared" si="0"/>
        <v>25218</v>
      </c>
      <c r="E65" s="47">
        <f>SUM(E66:E70)</f>
        <v>79414</v>
      </c>
      <c r="F65" s="21"/>
      <c r="G65" s="21"/>
      <c r="H65" s="21"/>
      <c r="I65" s="39"/>
    </row>
    <row r="66" spans="1:9" ht="15" customHeight="1" thickBot="1">
      <c r="A66" s="31"/>
      <c r="B66" s="32" t="s">
        <v>73</v>
      </c>
      <c r="C66" s="23">
        <v>15113</v>
      </c>
      <c r="D66" s="23">
        <f t="shared" si="0"/>
        <v>10368</v>
      </c>
      <c r="E66" s="23">
        <v>25481</v>
      </c>
      <c r="F66" s="21"/>
      <c r="G66" s="21"/>
      <c r="H66" s="21"/>
      <c r="I66" s="39"/>
    </row>
    <row r="67" spans="1:9" ht="15" customHeight="1" thickBot="1">
      <c r="A67" s="31"/>
      <c r="B67" s="32" t="s">
        <v>74</v>
      </c>
      <c r="C67" s="23">
        <v>3561</v>
      </c>
      <c r="D67" s="23">
        <f t="shared" si="0"/>
        <v>1591</v>
      </c>
      <c r="E67" s="23">
        <v>5152</v>
      </c>
      <c r="F67" s="21"/>
      <c r="G67" s="21"/>
      <c r="H67" s="21"/>
      <c r="I67" s="39"/>
    </row>
    <row r="68" spans="1:9" ht="15" customHeight="1" thickBot="1">
      <c r="A68" s="31"/>
      <c r="B68" s="32" t="s">
        <v>75</v>
      </c>
      <c r="C68" s="23">
        <v>29282</v>
      </c>
      <c r="D68" s="23">
        <f t="shared" si="0"/>
        <v>12027</v>
      </c>
      <c r="E68" s="23">
        <v>41309</v>
      </c>
      <c r="F68" s="21"/>
      <c r="G68" s="21"/>
      <c r="H68" s="21"/>
      <c r="I68" s="39"/>
    </row>
    <row r="69" spans="1:9" ht="15" customHeight="1" thickBot="1">
      <c r="A69" s="31"/>
      <c r="B69" s="32" t="s">
        <v>76</v>
      </c>
      <c r="C69" s="23">
        <v>1700</v>
      </c>
      <c r="D69" s="23">
        <f t="shared" si="0"/>
        <v>0</v>
      </c>
      <c r="E69" s="23">
        <v>1700</v>
      </c>
      <c r="F69" s="21"/>
      <c r="G69" s="21"/>
      <c r="H69" s="21"/>
      <c r="I69" s="39"/>
    </row>
    <row r="70" spans="1:9" ht="15" customHeight="1" thickBot="1">
      <c r="A70" s="31"/>
      <c r="B70" s="32" t="s">
        <v>95</v>
      </c>
      <c r="C70" s="23">
        <v>4540</v>
      </c>
      <c r="D70" s="23">
        <f t="shared" si="0"/>
        <v>1232</v>
      </c>
      <c r="E70" s="23">
        <v>5772</v>
      </c>
      <c r="F70" s="21"/>
      <c r="G70" s="21"/>
      <c r="H70" s="21"/>
      <c r="I70" s="39"/>
    </row>
    <row r="71" spans="1:9" s="48" customFormat="1" ht="15" customHeight="1" thickBot="1">
      <c r="A71" s="31"/>
      <c r="B71" s="32"/>
      <c r="C71" s="23"/>
      <c r="D71" s="23">
        <f t="shared" si="0"/>
        <v>0</v>
      </c>
      <c r="E71" s="23"/>
      <c r="F71" s="51"/>
      <c r="G71" s="51"/>
      <c r="H71" s="51"/>
      <c r="I71" s="52"/>
    </row>
    <row r="72" spans="1:9" ht="15" customHeight="1" thickBot="1">
      <c r="A72" s="45"/>
      <c r="B72" s="46" t="s">
        <v>77</v>
      </c>
      <c r="C72" s="47">
        <f>SUM(C73:C75)</f>
        <v>140</v>
      </c>
      <c r="D72" s="23">
        <f t="shared" si="0"/>
        <v>34336</v>
      </c>
      <c r="E72" s="47">
        <f>SUM(E73:E75)</f>
        <v>34476</v>
      </c>
      <c r="F72" s="21"/>
      <c r="G72" s="21"/>
      <c r="H72" s="21"/>
      <c r="I72" s="39"/>
    </row>
    <row r="73" spans="1:9" ht="15" customHeight="1" thickBot="1">
      <c r="A73" s="31"/>
      <c r="B73" s="32" t="s">
        <v>78</v>
      </c>
      <c r="C73" s="23">
        <v>140</v>
      </c>
      <c r="D73" s="23">
        <f t="shared" si="0"/>
        <v>31836</v>
      </c>
      <c r="E73" s="23">
        <v>31976</v>
      </c>
      <c r="F73" s="21"/>
      <c r="G73" s="21"/>
      <c r="H73" s="21"/>
      <c r="I73" s="39"/>
    </row>
    <row r="74" spans="1:9" ht="15" customHeight="1" thickBot="1">
      <c r="A74" s="31"/>
      <c r="B74" s="32" t="s">
        <v>79</v>
      </c>
      <c r="C74" s="23"/>
      <c r="D74" s="23">
        <f t="shared" si="0"/>
        <v>0</v>
      </c>
      <c r="E74" s="23"/>
      <c r="F74" s="21"/>
      <c r="G74" s="21"/>
      <c r="H74" s="21"/>
      <c r="I74" s="39"/>
    </row>
    <row r="75" spans="1:9" s="48" customFormat="1" ht="15" customHeight="1" thickBot="1">
      <c r="A75" s="31"/>
      <c r="B75" s="32" t="s">
        <v>145</v>
      </c>
      <c r="C75" s="23"/>
      <c r="D75" s="23">
        <f t="shared" si="0"/>
        <v>2500</v>
      </c>
      <c r="E75" s="23">
        <v>2500</v>
      </c>
      <c r="F75" s="51"/>
      <c r="G75" s="51"/>
      <c r="H75" s="51"/>
      <c r="I75" s="52"/>
    </row>
    <row r="76" spans="1:9" ht="15" customHeight="1" thickBot="1">
      <c r="A76" s="31"/>
      <c r="B76" s="32"/>
      <c r="C76" s="23"/>
      <c r="D76" s="23">
        <f t="shared" si="0"/>
        <v>0</v>
      </c>
      <c r="E76" s="23"/>
      <c r="F76" s="21"/>
      <c r="G76" s="21"/>
      <c r="H76" s="21"/>
      <c r="I76" s="39"/>
    </row>
    <row r="77" spans="1:9" ht="15" customHeight="1" thickBot="1">
      <c r="A77" s="45"/>
      <c r="B77" s="46" t="s">
        <v>143</v>
      </c>
      <c r="C77" s="47">
        <f>C78</f>
        <v>92837</v>
      </c>
      <c r="D77" s="23">
        <f aca="true" t="shared" si="1" ref="D77:D85">E77-C77</f>
        <v>30430</v>
      </c>
      <c r="E77" s="47">
        <f>E78</f>
        <v>123267</v>
      </c>
      <c r="F77" s="21"/>
      <c r="G77" s="21"/>
      <c r="H77" s="21"/>
      <c r="I77" s="39"/>
    </row>
    <row r="78" spans="1:9" ht="15" customHeight="1" thickBot="1">
      <c r="A78" s="31"/>
      <c r="B78" s="32" t="s">
        <v>144</v>
      </c>
      <c r="C78" s="23">
        <v>92837</v>
      </c>
      <c r="D78" s="23">
        <f t="shared" si="1"/>
        <v>30430</v>
      </c>
      <c r="E78" s="23">
        <v>123267</v>
      </c>
      <c r="F78" s="21"/>
      <c r="G78" s="21"/>
      <c r="H78" s="21"/>
      <c r="I78" s="39"/>
    </row>
    <row r="79" spans="1:9" s="18" customFormat="1" ht="15" customHeight="1" thickBot="1">
      <c r="A79" s="31"/>
      <c r="B79" s="32"/>
      <c r="C79" s="23"/>
      <c r="D79" s="23">
        <f t="shared" si="1"/>
        <v>0</v>
      </c>
      <c r="E79" s="23"/>
      <c r="F79" s="53"/>
      <c r="G79" s="53"/>
      <c r="H79" s="53"/>
      <c r="I79" s="54"/>
    </row>
    <row r="80" spans="1:5" ht="15" customHeight="1" thickBot="1">
      <c r="A80" s="45"/>
      <c r="B80" s="46" t="s">
        <v>81</v>
      </c>
      <c r="C80" s="47">
        <f>SUM(C81:C82)</f>
        <v>15316</v>
      </c>
      <c r="D80" s="23">
        <f t="shared" si="1"/>
        <v>-8847</v>
      </c>
      <c r="E80" s="47">
        <f>SUM(E81:E82)</f>
        <v>6469</v>
      </c>
    </row>
    <row r="81" spans="1:5" ht="15" customHeight="1" thickBot="1">
      <c r="A81" s="37"/>
      <c r="B81" s="38" t="s">
        <v>82</v>
      </c>
      <c r="C81" s="23">
        <v>12340</v>
      </c>
      <c r="D81" s="23">
        <f t="shared" si="1"/>
        <v>-11000</v>
      </c>
      <c r="E81" s="23">
        <v>1340</v>
      </c>
    </row>
    <row r="82" spans="1:5" ht="15" customHeight="1" thickBot="1">
      <c r="A82" s="31"/>
      <c r="B82" s="32" t="s">
        <v>83</v>
      </c>
      <c r="C82" s="23">
        <v>2976</v>
      </c>
      <c r="D82" s="23">
        <f t="shared" si="1"/>
        <v>2153</v>
      </c>
      <c r="E82" s="23">
        <v>5129</v>
      </c>
    </row>
    <row r="83" spans="1:5" ht="15" customHeight="1" thickBot="1">
      <c r="A83" s="31"/>
      <c r="B83" s="32"/>
      <c r="C83" s="23"/>
      <c r="D83" s="23">
        <f t="shared" si="1"/>
        <v>0</v>
      </c>
      <c r="E83" s="23"/>
    </row>
    <row r="84" spans="1:5" ht="15" customHeight="1" thickBot="1">
      <c r="A84" s="45"/>
      <c r="B84" s="46" t="s">
        <v>84</v>
      </c>
      <c r="C84" s="47"/>
      <c r="D84" s="23">
        <f t="shared" si="1"/>
        <v>0</v>
      </c>
      <c r="E84" s="47"/>
    </row>
    <row r="85" spans="1:5" ht="15" customHeight="1" thickBot="1">
      <c r="A85" s="44"/>
      <c r="B85" s="36" t="s">
        <v>85</v>
      </c>
      <c r="C85" s="42">
        <f>C65+C72+C77+C80+C84</f>
        <v>162489</v>
      </c>
      <c r="D85" s="23">
        <f t="shared" si="1"/>
        <v>81137</v>
      </c>
      <c r="E85" s="42">
        <f>E65+E72+E77+E80+E84</f>
        <v>243626</v>
      </c>
    </row>
  </sheetData>
  <sheetProtection/>
  <mergeCells count="5">
    <mergeCell ref="A1:B1"/>
    <mergeCell ref="B4:E4"/>
    <mergeCell ref="B5:E5"/>
    <mergeCell ref="D7:E7"/>
    <mergeCell ref="A2:B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4.00390625" style="0" customWidth="1"/>
    <col min="2" max="2" width="12.7109375" style="0" customWidth="1"/>
    <col min="3" max="3" width="15.28125" style="0" customWidth="1"/>
    <col min="4" max="4" width="12.57421875" style="0" customWidth="1"/>
  </cols>
  <sheetData>
    <row r="1" spans="1:9" ht="15.75">
      <c r="A1" s="140" t="s">
        <v>195</v>
      </c>
      <c r="B1" s="140"/>
      <c r="C1" s="57"/>
      <c r="D1" s="57"/>
      <c r="E1" s="57"/>
      <c r="F1" s="57"/>
      <c r="G1" s="57"/>
      <c r="H1" s="57"/>
      <c r="I1" s="57"/>
    </row>
    <row r="2" spans="1:9" ht="15.75">
      <c r="A2" s="140" t="s">
        <v>192</v>
      </c>
      <c r="B2" s="140"/>
      <c r="C2" s="57"/>
      <c r="D2" s="57"/>
      <c r="E2" s="57"/>
      <c r="F2" s="57"/>
      <c r="G2" s="57"/>
      <c r="H2" s="57"/>
      <c r="I2" s="57"/>
    </row>
    <row r="3" spans="1:9" ht="12.75">
      <c r="A3" s="135" t="s">
        <v>96</v>
      </c>
      <c r="B3" s="135"/>
      <c r="C3" s="135"/>
      <c r="D3" s="135"/>
      <c r="E3" s="135"/>
      <c r="F3" s="135"/>
      <c r="G3" s="135"/>
      <c r="H3" s="135"/>
      <c r="I3" s="135"/>
    </row>
    <row r="4" spans="1:9" ht="12.75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2.75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5.75">
      <c r="A6" s="58"/>
      <c r="B6" s="58"/>
      <c r="C6" s="58"/>
      <c r="D6" s="58"/>
      <c r="E6" s="58"/>
      <c r="F6" s="58"/>
      <c r="G6" s="58"/>
      <c r="H6" s="58"/>
      <c r="I6" s="58"/>
    </row>
    <row r="7" spans="1:9" ht="15.75">
      <c r="A7" s="58"/>
      <c r="B7" s="58"/>
      <c r="C7" s="137">
        <v>41639</v>
      </c>
      <c r="D7" s="138"/>
      <c r="E7" s="58"/>
      <c r="F7" s="58"/>
      <c r="G7" s="58"/>
      <c r="H7" s="58"/>
      <c r="I7" s="58"/>
    </row>
    <row r="8" spans="1:9" ht="15">
      <c r="A8" s="57"/>
      <c r="B8" s="57"/>
      <c r="C8" s="136" t="s">
        <v>35</v>
      </c>
      <c r="D8" s="136"/>
      <c r="E8" s="57"/>
      <c r="F8" s="57"/>
      <c r="G8" s="57"/>
      <c r="H8" s="57"/>
      <c r="I8" s="57"/>
    </row>
    <row r="9" spans="1:9" ht="15.75">
      <c r="A9" s="59" t="s">
        <v>97</v>
      </c>
      <c r="B9" s="59" t="s">
        <v>87</v>
      </c>
      <c r="C9" s="59" t="s">
        <v>32</v>
      </c>
      <c r="D9" s="59"/>
      <c r="E9" s="56"/>
      <c r="F9" s="56"/>
      <c r="G9" s="56"/>
      <c r="H9" s="56"/>
      <c r="I9" s="56"/>
    </row>
    <row r="10" spans="1:9" ht="15">
      <c r="A10" s="60" t="s">
        <v>98</v>
      </c>
      <c r="B10" s="60">
        <v>140</v>
      </c>
      <c r="C10" s="60">
        <v>140</v>
      </c>
      <c r="D10" s="60"/>
      <c r="E10" s="57"/>
      <c r="F10" s="57"/>
      <c r="G10" s="57"/>
      <c r="H10" s="57"/>
      <c r="I10" s="57"/>
    </row>
    <row r="11" spans="1:9" ht="15">
      <c r="A11" s="60" t="s">
        <v>99</v>
      </c>
      <c r="B11" s="60"/>
      <c r="C11" s="60">
        <v>24000</v>
      </c>
      <c r="D11" s="60"/>
      <c r="E11" s="57"/>
      <c r="F11" s="57"/>
      <c r="G11" s="57"/>
      <c r="H11" s="57"/>
      <c r="I11" s="57"/>
    </row>
    <row r="12" spans="1:9" ht="15">
      <c r="A12" s="60" t="s">
        <v>100</v>
      </c>
      <c r="B12" s="60"/>
      <c r="C12" s="60">
        <v>0</v>
      </c>
      <c r="D12" s="60"/>
      <c r="E12" s="57"/>
      <c r="F12" s="57"/>
      <c r="G12" s="57"/>
      <c r="H12" s="57"/>
      <c r="I12" s="57"/>
    </row>
    <row r="13" spans="1:9" ht="15">
      <c r="A13" s="60" t="s">
        <v>101</v>
      </c>
      <c r="B13" s="60"/>
      <c r="C13" s="60">
        <v>153</v>
      </c>
      <c r="D13" s="60"/>
      <c r="E13" s="57"/>
      <c r="F13" s="57"/>
      <c r="G13" s="57"/>
      <c r="H13" s="57"/>
      <c r="I13" s="57"/>
    </row>
    <row r="14" spans="1:9" ht="15">
      <c r="A14" s="60" t="s">
        <v>122</v>
      </c>
      <c r="B14" s="60"/>
      <c r="C14" s="60">
        <v>318</v>
      </c>
      <c r="D14" s="60"/>
      <c r="E14" s="57"/>
      <c r="F14" s="57"/>
      <c r="G14" s="57"/>
      <c r="H14" s="57"/>
      <c r="I14" s="57"/>
    </row>
    <row r="15" spans="1:9" ht="15">
      <c r="A15" s="60" t="s">
        <v>123</v>
      </c>
      <c r="B15" s="60"/>
      <c r="C15" s="60">
        <v>6996</v>
      </c>
      <c r="D15" s="60"/>
      <c r="E15" s="57"/>
      <c r="F15" s="57"/>
      <c r="G15" s="57"/>
      <c r="H15" s="57"/>
      <c r="I15" s="57"/>
    </row>
    <row r="16" spans="1:9" ht="15">
      <c r="A16" s="60" t="s">
        <v>117</v>
      </c>
      <c r="B16" s="60"/>
      <c r="C16" s="60">
        <v>119</v>
      </c>
      <c r="D16" s="60"/>
      <c r="E16" s="57"/>
      <c r="F16" s="57"/>
      <c r="G16" s="57"/>
      <c r="H16" s="57"/>
      <c r="I16" s="57"/>
    </row>
    <row r="17" spans="1:9" ht="15">
      <c r="A17" s="60" t="s">
        <v>130</v>
      </c>
      <c r="B17" s="60"/>
      <c r="C17" s="60">
        <v>250</v>
      </c>
      <c r="D17" s="60"/>
      <c r="E17" s="57"/>
      <c r="F17" s="57"/>
      <c r="G17" s="57"/>
      <c r="H17" s="57"/>
      <c r="I17" s="57"/>
    </row>
    <row r="18" spans="1:9" ht="15.75">
      <c r="A18" s="59" t="s">
        <v>125</v>
      </c>
      <c r="B18" s="59">
        <f>SUM(B10:B16)</f>
        <v>140</v>
      </c>
      <c r="C18" s="59">
        <f>SUM(C10:C17)</f>
        <v>31976</v>
      </c>
      <c r="D18" s="59"/>
      <c r="E18" s="56"/>
      <c r="F18" s="56"/>
      <c r="G18" s="56"/>
      <c r="H18" s="56"/>
      <c r="I18" s="56"/>
    </row>
    <row r="19" spans="1:9" ht="15">
      <c r="A19" s="60" t="s">
        <v>102</v>
      </c>
      <c r="B19" s="60"/>
      <c r="C19" s="60">
        <v>150</v>
      </c>
      <c r="D19" s="60"/>
      <c r="E19" s="57"/>
      <c r="F19" s="57"/>
      <c r="G19" s="57"/>
      <c r="H19" s="57"/>
      <c r="I19" s="57"/>
    </row>
    <row r="20" spans="1:9" ht="15">
      <c r="A20" s="60" t="s">
        <v>190</v>
      </c>
      <c r="B20" s="60"/>
      <c r="C20" s="60">
        <v>127</v>
      </c>
      <c r="D20" s="60"/>
      <c r="E20" s="57"/>
      <c r="F20" s="57"/>
      <c r="G20" s="57"/>
      <c r="H20" s="57"/>
      <c r="I20" s="57"/>
    </row>
    <row r="21" spans="1:9" ht="15.75">
      <c r="A21" s="59" t="s">
        <v>126</v>
      </c>
      <c r="B21" s="59">
        <f>SUM(B19:B19)</f>
        <v>0</v>
      </c>
      <c r="C21" s="59">
        <f>SUM(C19:C20)</f>
        <v>277</v>
      </c>
      <c r="D21" s="59"/>
      <c r="E21" s="56"/>
      <c r="F21" s="56"/>
      <c r="G21" s="56"/>
      <c r="H21" s="56"/>
      <c r="I21" s="56"/>
    </row>
    <row r="22" spans="1:9" ht="15">
      <c r="A22" s="60" t="s">
        <v>103</v>
      </c>
      <c r="B22" s="60"/>
      <c r="C22" s="60">
        <v>250</v>
      </c>
      <c r="D22" s="60"/>
      <c r="E22" s="57"/>
      <c r="F22" s="57"/>
      <c r="G22" s="57"/>
      <c r="H22" s="57"/>
      <c r="I22" s="57"/>
    </row>
    <row r="23" spans="1:9" ht="15">
      <c r="A23" s="60" t="s">
        <v>124</v>
      </c>
      <c r="B23" s="60">
        <v>80</v>
      </c>
      <c r="C23" s="60">
        <v>80</v>
      </c>
      <c r="D23" s="60"/>
      <c r="E23" s="57"/>
      <c r="F23" s="57"/>
      <c r="G23" s="57"/>
      <c r="H23" s="57"/>
      <c r="I23" s="57"/>
    </row>
    <row r="24" spans="1:9" ht="15.75">
      <c r="A24" s="59" t="s">
        <v>127</v>
      </c>
      <c r="B24" s="59">
        <f>SUM(B22:B23)</f>
        <v>80</v>
      </c>
      <c r="C24" s="59">
        <f>SUM(C22:C23)</f>
        <v>330</v>
      </c>
      <c r="D24" s="59"/>
      <c r="E24" s="56"/>
      <c r="F24" s="56"/>
      <c r="G24" s="56"/>
      <c r="H24" s="56"/>
      <c r="I24" s="56"/>
    </row>
    <row r="25" spans="1:9" ht="15">
      <c r="A25" s="60"/>
      <c r="B25" s="60"/>
      <c r="C25" s="60"/>
      <c r="D25" s="60"/>
      <c r="E25" s="57"/>
      <c r="F25" s="57"/>
      <c r="G25" s="57"/>
      <c r="H25" s="57"/>
      <c r="I25" s="57"/>
    </row>
    <row r="26" spans="1:9" ht="15.75">
      <c r="A26" s="100" t="s">
        <v>188</v>
      </c>
      <c r="B26" s="104"/>
      <c r="C26" s="59">
        <v>2500</v>
      </c>
      <c r="D26" s="100"/>
      <c r="E26" s="18"/>
      <c r="F26" s="18"/>
      <c r="G26" s="18"/>
      <c r="H26" s="18"/>
      <c r="I26" s="18"/>
    </row>
    <row r="27" spans="1:4" ht="12.75">
      <c r="A27" s="73"/>
      <c r="B27" s="73"/>
      <c r="C27" s="73"/>
      <c r="D27" s="73"/>
    </row>
    <row r="28" spans="1:9" ht="15.75">
      <c r="A28" s="59" t="s">
        <v>189</v>
      </c>
      <c r="B28" s="59">
        <f>B18+B21+B24+B26</f>
        <v>220</v>
      </c>
      <c r="C28" s="59">
        <f>C18+C21+C24+C26</f>
        <v>35083</v>
      </c>
      <c r="D28" s="59"/>
      <c r="E28" s="56"/>
      <c r="F28" s="56"/>
      <c r="G28" s="56"/>
      <c r="H28" s="56"/>
      <c r="I28" s="56"/>
    </row>
  </sheetData>
  <sheetProtection/>
  <mergeCells count="5">
    <mergeCell ref="A1:B1"/>
    <mergeCell ref="A2:B2"/>
    <mergeCell ref="A3:I5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.140625" style="0" customWidth="1"/>
    <col min="2" max="2" width="43.140625" style="0" customWidth="1"/>
  </cols>
  <sheetData>
    <row r="1" spans="1:10" ht="12.75">
      <c r="A1" s="146" t="s">
        <v>194</v>
      </c>
      <c r="B1" s="146"/>
      <c r="C1" s="150"/>
      <c r="D1" s="150"/>
      <c r="E1" s="150"/>
      <c r="F1" s="150"/>
      <c r="G1" s="33"/>
      <c r="H1" s="33"/>
      <c r="I1" s="33"/>
      <c r="J1" s="33"/>
    </row>
    <row r="2" spans="1:10" ht="12.75">
      <c r="A2" s="159" t="s">
        <v>193</v>
      </c>
      <c r="B2" s="159"/>
      <c r="C2" s="107"/>
      <c r="D2" s="107"/>
      <c r="E2" s="107"/>
      <c r="F2" s="107"/>
      <c r="G2" s="33"/>
      <c r="H2" s="33"/>
      <c r="I2" s="33"/>
      <c r="J2" s="33"/>
    </row>
    <row r="3" spans="1:10" ht="12.75">
      <c r="A3" s="129"/>
      <c r="B3" s="129"/>
      <c r="C3" s="107"/>
      <c r="D3" s="107"/>
      <c r="E3" s="107"/>
      <c r="F3" s="107"/>
      <c r="G3" s="33"/>
      <c r="H3" s="33"/>
      <c r="I3" s="33"/>
      <c r="J3" s="33"/>
    </row>
    <row r="4" spans="1:10" ht="18">
      <c r="A4" s="129"/>
      <c r="B4" s="160" t="s">
        <v>138</v>
      </c>
      <c r="C4" s="160"/>
      <c r="D4" s="160"/>
      <c r="E4" s="160"/>
      <c r="F4" s="160"/>
      <c r="G4" s="160"/>
      <c r="H4" s="160"/>
      <c r="I4" s="160"/>
      <c r="J4" s="35"/>
    </row>
    <row r="5" spans="1:10" ht="12.75">
      <c r="A5" s="34"/>
      <c r="B5" s="151" t="s">
        <v>133</v>
      </c>
      <c r="C5" s="151"/>
      <c r="D5" s="151"/>
      <c r="E5" s="151"/>
      <c r="F5" s="96"/>
      <c r="G5" s="97"/>
      <c r="H5" s="97"/>
      <c r="I5" s="143"/>
      <c r="J5" s="144"/>
    </row>
    <row r="6" spans="1:10" ht="13.5" thickBot="1">
      <c r="A6" s="21"/>
      <c r="B6" s="98"/>
      <c r="C6" s="98"/>
      <c r="D6" s="98"/>
      <c r="E6" s="148" t="s">
        <v>35</v>
      </c>
      <c r="F6" s="149"/>
      <c r="G6" s="97"/>
      <c r="H6" s="97"/>
      <c r="I6" s="161"/>
      <c r="J6" s="161"/>
    </row>
    <row r="7" spans="1:10" ht="13.5" thickBot="1">
      <c r="A7" s="21"/>
      <c r="B7" s="115"/>
      <c r="C7" s="157" t="s">
        <v>139</v>
      </c>
      <c r="D7" s="157"/>
      <c r="E7" s="157"/>
      <c r="F7" s="157"/>
      <c r="G7" s="158"/>
      <c r="H7" s="158"/>
      <c r="I7" s="158"/>
      <c r="J7" s="158"/>
    </row>
    <row r="8" spans="1:10" ht="13.5" thickBot="1">
      <c r="A8" s="42"/>
      <c r="B8" s="116" t="s">
        <v>44</v>
      </c>
      <c r="C8" s="120" t="s">
        <v>137</v>
      </c>
      <c r="D8" s="121" t="s">
        <v>93</v>
      </c>
      <c r="E8" s="121" t="s">
        <v>91</v>
      </c>
      <c r="F8" s="122" t="s">
        <v>92</v>
      </c>
      <c r="G8" s="108"/>
      <c r="H8" s="108"/>
      <c r="I8" s="108"/>
      <c r="J8" s="108"/>
    </row>
    <row r="9" spans="1:10" ht="13.5" thickBot="1">
      <c r="A9" s="40"/>
      <c r="B9" s="117" t="s">
        <v>28</v>
      </c>
      <c r="C9" s="123"/>
      <c r="D9" s="123"/>
      <c r="E9" s="123"/>
      <c r="F9" s="124"/>
      <c r="G9" s="109"/>
      <c r="H9" s="109"/>
      <c r="I9" s="109"/>
      <c r="J9" s="109"/>
    </row>
    <row r="10" spans="1:10" ht="21.75" customHeight="1" thickBot="1">
      <c r="A10" s="74"/>
      <c r="B10" s="118" t="s">
        <v>155</v>
      </c>
      <c r="C10" s="125">
        <v>14234</v>
      </c>
      <c r="D10" s="125">
        <v>440</v>
      </c>
      <c r="E10" s="125">
        <v>6316</v>
      </c>
      <c r="F10" s="126">
        <f aca="true" t="shared" si="0" ref="F10:F15">SUM(C10:E10)</f>
        <v>20990</v>
      </c>
      <c r="G10" s="110"/>
      <c r="H10" s="110"/>
      <c r="I10" s="110"/>
      <c r="J10" s="110"/>
    </row>
    <row r="11" spans="1:10" ht="22.5" customHeight="1" thickBot="1">
      <c r="A11" s="80"/>
      <c r="B11" s="118" t="s">
        <v>148</v>
      </c>
      <c r="C11" s="125">
        <v>38200</v>
      </c>
      <c r="D11" s="125"/>
      <c r="E11" s="125"/>
      <c r="F11" s="126">
        <f t="shared" si="0"/>
        <v>38200</v>
      </c>
      <c r="G11" s="111"/>
      <c r="H11" s="111"/>
      <c r="I11" s="111"/>
      <c r="J11" s="110"/>
    </row>
    <row r="12" spans="1:10" ht="12" customHeight="1" thickBot="1">
      <c r="A12" s="80"/>
      <c r="B12" s="118" t="s">
        <v>159</v>
      </c>
      <c r="C12" s="125">
        <v>13890</v>
      </c>
      <c r="D12" s="125"/>
      <c r="E12" s="125"/>
      <c r="F12" s="126">
        <f t="shared" si="0"/>
        <v>13890</v>
      </c>
      <c r="G12" s="111"/>
      <c r="H12" s="111"/>
      <c r="I12" s="111"/>
      <c r="J12" s="110"/>
    </row>
    <row r="13" spans="1:10" ht="13.5" customHeight="1" thickBot="1">
      <c r="A13" s="80"/>
      <c r="B13" s="118" t="s">
        <v>156</v>
      </c>
      <c r="C13" s="125">
        <v>135106</v>
      </c>
      <c r="D13" s="125"/>
      <c r="E13" s="125"/>
      <c r="F13" s="126">
        <f t="shared" si="0"/>
        <v>135106</v>
      </c>
      <c r="G13" s="111"/>
      <c r="H13" s="111"/>
      <c r="I13" s="111"/>
      <c r="J13" s="110"/>
    </row>
    <row r="14" spans="1:10" ht="13.5" customHeight="1" thickBot="1">
      <c r="A14" s="80"/>
      <c r="B14" s="118" t="s">
        <v>160</v>
      </c>
      <c r="C14" s="125">
        <v>33645</v>
      </c>
      <c r="D14" s="125"/>
      <c r="E14" s="125">
        <v>248</v>
      </c>
      <c r="F14" s="126">
        <f t="shared" si="0"/>
        <v>33893</v>
      </c>
      <c r="G14" s="111"/>
      <c r="H14" s="111"/>
      <c r="I14" s="111"/>
      <c r="J14" s="110"/>
    </row>
    <row r="15" spans="1:10" ht="13.5" customHeight="1" thickBot="1">
      <c r="A15" s="80"/>
      <c r="B15" s="119" t="s">
        <v>161</v>
      </c>
      <c r="C15" s="123">
        <v>8551</v>
      </c>
      <c r="D15" s="123">
        <v>2343</v>
      </c>
      <c r="E15" s="123">
        <v>1001</v>
      </c>
      <c r="F15" s="126">
        <f t="shared" si="0"/>
        <v>11895</v>
      </c>
      <c r="G15" s="109"/>
      <c r="H15" s="109"/>
      <c r="I15" s="109"/>
      <c r="J15" s="110"/>
    </row>
    <row r="16" spans="1:10" ht="13.5" customHeight="1" thickBot="1">
      <c r="A16" s="78"/>
      <c r="B16" s="118" t="s">
        <v>157</v>
      </c>
      <c r="C16" s="125">
        <f>SUM(C10:C15)</f>
        <v>243626</v>
      </c>
      <c r="D16" s="125">
        <f>SUM(D10:D15)</f>
        <v>2783</v>
      </c>
      <c r="E16" s="125">
        <f>SUM(E10:E15)</f>
        <v>7565</v>
      </c>
      <c r="F16" s="125">
        <f>SUM(F10:F15)</f>
        <v>253974</v>
      </c>
      <c r="G16" s="112"/>
      <c r="H16" s="112"/>
      <c r="I16" s="112"/>
      <c r="J16" s="110"/>
    </row>
    <row r="17" spans="1:10" ht="15" customHeight="1" thickBot="1">
      <c r="A17" s="80"/>
      <c r="B17" s="119" t="s">
        <v>158</v>
      </c>
      <c r="C17" s="123"/>
      <c r="D17" s="123"/>
      <c r="E17" s="123"/>
      <c r="F17" s="127"/>
      <c r="G17" s="109"/>
      <c r="H17" s="109"/>
      <c r="I17" s="109"/>
      <c r="J17" s="110"/>
    </row>
    <row r="18" spans="1:10" ht="12.75" customHeight="1" thickBot="1">
      <c r="A18" s="78"/>
      <c r="B18" s="119" t="s">
        <v>69</v>
      </c>
      <c r="C18" s="123"/>
      <c r="D18" s="123">
        <v>79347</v>
      </c>
      <c r="E18" s="123">
        <v>43920</v>
      </c>
      <c r="F18" s="127"/>
      <c r="G18" s="109"/>
      <c r="H18" s="109"/>
      <c r="I18" s="109"/>
      <c r="J18" s="110"/>
    </row>
    <row r="19" spans="1:10" ht="12" customHeight="1" thickBot="1">
      <c r="A19" s="78"/>
      <c r="B19" s="119" t="s">
        <v>140</v>
      </c>
      <c r="C19" s="123"/>
      <c r="D19" s="123"/>
      <c r="E19" s="123"/>
      <c r="F19" s="127"/>
      <c r="G19" s="109"/>
      <c r="H19" s="109"/>
      <c r="I19" s="109"/>
      <c r="J19" s="110"/>
    </row>
    <row r="20" spans="1:10" ht="12.75" customHeight="1" thickBot="1">
      <c r="A20" s="78"/>
      <c r="B20" s="117" t="s">
        <v>154</v>
      </c>
      <c r="C20" s="121">
        <f>SUM(C16:C18)</f>
        <v>243626</v>
      </c>
      <c r="D20" s="121">
        <f>SUM(D16:D18)</f>
        <v>82130</v>
      </c>
      <c r="E20" s="121">
        <f>SUM(E16:E18)</f>
        <v>51485</v>
      </c>
      <c r="F20" s="128">
        <f>F17+F16</f>
        <v>253974</v>
      </c>
      <c r="G20" s="108"/>
      <c r="H20" s="108"/>
      <c r="I20" s="108"/>
      <c r="J20" s="110"/>
    </row>
    <row r="21" spans="1:10" ht="13.5" thickBot="1">
      <c r="A21" s="70"/>
      <c r="B21" s="117" t="s">
        <v>72</v>
      </c>
      <c r="C21" s="123"/>
      <c r="D21" s="123"/>
      <c r="E21" s="123"/>
      <c r="F21" s="127">
        <f aca="true" t="shared" si="1" ref="F21:F32">C21+D21+E21</f>
        <v>0</v>
      </c>
      <c r="G21" s="113"/>
      <c r="H21" s="113"/>
      <c r="I21" s="113"/>
      <c r="J21" s="113"/>
    </row>
    <row r="22" spans="1:10" ht="14.25" customHeight="1" thickBot="1">
      <c r="A22" s="78"/>
      <c r="B22" s="118" t="s">
        <v>142</v>
      </c>
      <c r="C22" s="125">
        <f>SUM(C23:C27)</f>
        <v>79414</v>
      </c>
      <c r="D22" s="125">
        <f>SUM(D23:D27)</f>
        <v>81853</v>
      </c>
      <c r="E22" s="125">
        <f>SUM(E23:E27)</f>
        <v>51155</v>
      </c>
      <c r="F22" s="126">
        <f>F23+F24+F25+F26+F27</f>
        <v>212422</v>
      </c>
      <c r="G22" s="112"/>
      <c r="H22" s="112"/>
      <c r="I22" s="112"/>
      <c r="J22" s="112"/>
    </row>
    <row r="23" spans="1:10" ht="13.5" customHeight="1" thickBot="1">
      <c r="A23" s="86"/>
      <c r="B23" s="119" t="s">
        <v>73</v>
      </c>
      <c r="C23" s="123">
        <v>25481</v>
      </c>
      <c r="D23" s="123">
        <v>31747</v>
      </c>
      <c r="E23" s="123">
        <v>26025</v>
      </c>
      <c r="F23" s="127">
        <f t="shared" si="1"/>
        <v>83253</v>
      </c>
      <c r="G23" s="113"/>
      <c r="H23" s="113"/>
      <c r="I23" s="113"/>
      <c r="J23" s="112"/>
    </row>
    <row r="24" spans="1:10" ht="15" customHeight="1" thickBot="1">
      <c r="A24" s="78"/>
      <c r="B24" s="119" t="s">
        <v>74</v>
      </c>
      <c r="C24" s="123">
        <v>5152</v>
      </c>
      <c r="D24" s="123">
        <v>7492</v>
      </c>
      <c r="E24" s="123">
        <v>6718</v>
      </c>
      <c r="F24" s="127">
        <f t="shared" si="1"/>
        <v>19362</v>
      </c>
      <c r="G24" s="113"/>
      <c r="H24" s="113"/>
      <c r="I24" s="113"/>
      <c r="J24" s="112"/>
    </row>
    <row r="25" spans="1:10" ht="15.75" customHeight="1" thickBot="1">
      <c r="A25" s="78"/>
      <c r="B25" s="119" t="s">
        <v>94</v>
      </c>
      <c r="C25" s="123">
        <v>41309</v>
      </c>
      <c r="D25" s="123">
        <v>9075</v>
      </c>
      <c r="E25" s="123">
        <v>18412</v>
      </c>
      <c r="F25" s="127">
        <f t="shared" si="1"/>
        <v>68796</v>
      </c>
      <c r="G25" s="113"/>
      <c r="H25" s="113"/>
      <c r="I25" s="113"/>
      <c r="J25" s="112"/>
    </row>
    <row r="26" spans="1:10" ht="12.75" customHeight="1" thickBot="1">
      <c r="A26" s="78"/>
      <c r="B26" s="119" t="s">
        <v>76</v>
      </c>
      <c r="C26" s="123">
        <v>1700</v>
      </c>
      <c r="D26" s="123"/>
      <c r="E26" s="123"/>
      <c r="F26" s="127">
        <f t="shared" si="1"/>
        <v>1700</v>
      </c>
      <c r="G26" s="113"/>
      <c r="H26" s="113"/>
      <c r="I26" s="113"/>
      <c r="J26" s="112"/>
    </row>
    <row r="27" spans="1:10" ht="15" customHeight="1" thickBot="1">
      <c r="A27" s="78"/>
      <c r="B27" s="119" t="s">
        <v>95</v>
      </c>
      <c r="C27" s="123">
        <v>5772</v>
      </c>
      <c r="D27" s="123">
        <v>33539</v>
      </c>
      <c r="E27" s="123"/>
      <c r="F27" s="127">
        <f t="shared" si="1"/>
        <v>39311</v>
      </c>
      <c r="G27" s="113"/>
      <c r="H27" s="113"/>
      <c r="I27" s="113"/>
      <c r="J27" s="112"/>
    </row>
    <row r="28" spans="1:10" ht="12.75" customHeight="1" thickBot="1">
      <c r="A28" s="78"/>
      <c r="B28" s="118" t="s">
        <v>77</v>
      </c>
      <c r="C28" s="125">
        <f>SUM(C29:C30)</f>
        <v>34476</v>
      </c>
      <c r="D28" s="125">
        <f>SUM(D29:D30)</f>
        <v>277</v>
      </c>
      <c r="E28" s="125">
        <f>SUM(E29:E30)</f>
        <v>330</v>
      </c>
      <c r="F28" s="126">
        <f t="shared" si="1"/>
        <v>35083</v>
      </c>
      <c r="G28" s="112"/>
      <c r="H28" s="112"/>
      <c r="I28" s="112"/>
      <c r="J28" s="112"/>
    </row>
    <row r="29" spans="1:10" ht="12.75" customHeight="1" thickBot="1">
      <c r="A29" s="80"/>
      <c r="B29" s="119" t="s">
        <v>78</v>
      </c>
      <c r="C29" s="123">
        <v>31976</v>
      </c>
      <c r="D29" s="123">
        <v>277</v>
      </c>
      <c r="E29" s="123">
        <v>330</v>
      </c>
      <c r="F29" s="127">
        <f t="shared" si="1"/>
        <v>32583</v>
      </c>
      <c r="G29" s="113"/>
      <c r="H29" s="113"/>
      <c r="I29" s="113"/>
      <c r="J29" s="112"/>
    </row>
    <row r="30" spans="1:10" ht="14.25" customHeight="1" thickBot="1">
      <c r="A30" s="78"/>
      <c r="B30" s="119" t="s">
        <v>80</v>
      </c>
      <c r="C30" s="123">
        <v>2500</v>
      </c>
      <c r="D30" s="123"/>
      <c r="E30" s="123"/>
      <c r="F30" s="127">
        <f t="shared" si="1"/>
        <v>2500</v>
      </c>
      <c r="G30" s="113"/>
      <c r="H30" s="113"/>
      <c r="I30" s="113"/>
      <c r="J30" s="112"/>
    </row>
    <row r="31" spans="1:10" ht="15.75" customHeight="1" thickBot="1">
      <c r="A31" s="78"/>
      <c r="B31" s="118" t="s">
        <v>143</v>
      </c>
      <c r="C31" s="125">
        <v>123267</v>
      </c>
      <c r="D31" s="125"/>
      <c r="E31" s="125"/>
      <c r="F31" s="126">
        <f t="shared" si="1"/>
        <v>123267</v>
      </c>
      <c r="G31" s="112"/>
      <c r="H31" s="112"/>
      <c r="I31" s="112"/>
      <c r="J31" s="112"/>
    </row>
    <row r="32" spans="1:10" ht="15" customHeight="1" thickBot="1">
      <c r="A32" s="80"/>
      <c r="B32" s="118" t="s">
        <v>81</v>
      </c>
      <c r="C32" s="125">
        <v>6469</v>
      </c>
      <c r="D32" s="125"/>
      <c r="E32" s="125"/>
      <c r="F32" s="126">
        <f t="shared" si="1"/>
        <v>6469</v>
      </c>
      <c r="G32" s="112"/>
      <c r="H32" s="112"/>
      <c r="I32" s="112"/>
      <c r="J32" s="112"/>
    </row>
    <row r="33" spans="1:10" ht="14.25" customHeight="1" thickBot="1">
      <c r="A33" s="80"/>
      <c r="B33" s="119" t="s">
        <v>141</v>
      </c>
      <c r="C33" s="123"/>
      <c r="D33" s="123"/>
      <c r="E33" s="123"/>
      <c r="F33" s="127"/>
      <c r="G33" s="113"/>
      <c r="H33" s="113"/>
      <c r="I33" s="113"/>
      <c r="J33" s="112"/>
    </row>
    <row r="34" spans="1:10" ht="14.25" customHeight="1" thickBot="1">
      <c r="A34" s="78"/>
      <c r="B34" s="117" t="s">
        <v>85</v>
      </c>
      <c r="C34" s="121">
        <f>C22+C28+C32+C31</f>
        <v>243626</v>
      </c>
      <c r="D34" s="121">
        <f>D22+D28+D32</f>
        <v>82130</v>
      </c>
      <c r="E34" s="121">
        <f>E22+E28+E32</f>
        <v>51485</v>
      </c>
      <c r="F34" s="128">
        <f>F22+F28+F32</f>
        <v>253974</v>
      </c>
      <c r="G34" s="114"/>
      <c r="H34" s="114"/>
      <c r="I34" s="114"/>
      <c r="J34" s="112"/>
    </row>
    <row r="35" spans="1:10" ht="13.5" thickBot="1">
      <c r="A35" s="75"/>
      <c r="G35" s="90"/>
      <c r="H35" s="90"/>
      <c r="I35" s="90"/>
      <c r="J35" s="90"/>
    </row>
  </sheetData>
  <sheetProtection/>
  <mergeCells count="10">
    <mergeCell ref="C7:F7"/>
    <mergeCell ref="G7:J7"/>
    <mergeCell ref="A2:B2"/>
    <mergeCell ref="A1:B1"/>
    <mergeCell ref="C1:F1"/>
    <mergeCell ref="B4:I4"/>
    <mergeCell ref="B5:E5"/>
    <mergeCell ref="I5:J5"/>
    <mergeCell ref="E6:F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Sándorné</dc:creator>
  <cp:keywords/>
  <dc:description/>
  <cp:lastModifiedBy>Erika</cp:lastModifiedBy>
  <cp:lastPrinted>2014-04-17T08:35:07Z</cp:lastPrinted>
  <dcterms:created xsi:type="dcterms:W3CDTF">2013-09-01T06:26:29Z</dcterms:created>
  <dcterms:modified xsi:type="dcterms:W3CDTF">2014-04-17T08:39:53Z</dcterms:modified>
  <cp:category/>
  <cp:version/>
  <cp:contentType/>
  <cp:contentStatus/>
</cp:coreProperties>
</file>