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00" activeTab="0"/>
  </bookViews>
  <sheets>
    <sheet name="kiadások összesen" sheetId="1" r:id="rId1"/>
  </sheets>
  <definedNames>
    <definedName name="Excel_BuiltIn_Print_Titles_2_1">#REF!</definedName>
    <definedName name="Excel_BuiltIn_Print_Titles_2_1_1">#REF!</definedName>
    <definedName name="_xlnm.Print_Titles" localSheetId="0">'kiadások összesen'!$1:$2</definedName>
    <definedName name="u">'kiadások összesen'!$1:$2</definedName>
  </definedNames>
  <calcPr fullCalcOnLoad="1"/>
</workbook>
</file>

<file path=xl/sharedStrings.xml><?xml version="1.0" encoding="utf-8"?>
<sst xmlns="http://schemas.openxmlformats.org/spreadsheetml/2006/main" count="102" uniqueCount="81">
  <si>
    <t>Megnevezés</t>
  </si>
  <si>
    <t>Kiadások összesen</t>
  </si>
  <si>
    <t>Adatok 1000 Ft-ban</t>
  </si>
  <si>
    <t>eredeti</t>
  </si>
  <si>
    <t>módosított</t>
  </si>
  <si>
    <t>előirányzat</t>
  </si>
  <si>
    <t>Polgármesteri Hivatal Képviselő Testület (001)</t>
  </si>
  <si>
    <t>Önkormányzati elszámolás:</t>
  </si>
  <si>
    <t>011130 Önkormányzatok és önkormányzati hivatalok jogalkotó és általános igazgatási tevékenysége</t>
  </si>
  <si>
    <t>011130 Önkormányzatok és önkormányzati hivatalok jogalkotó és általános igazgatási tevékenysége POG. HIV.</t>
  </si>
  <si>
    <t>107055  Falugondnoki és tanyagondnoki szolgáltatás</t>
  </si>
  <si>
    <t>041233 Hosszabb idejű közfoglalkoztatás</t>
  </si>
  <si>
    <t>Igazgatási feladatok összesen:</t>
  </si>
  <si>
    <t>Egészségügyi ellátás (002)</t>
  </si>
  <si>
    <t>072111 Házi orvosi alapellátás</t>
  </si>
  <si>
    <t>072111 Házi  orvosi alapellátás (gyermekorvos)</t>
  </si>
  <si>
    <t>072311 Fogorvosi alapellátás</t>
  </si>
  <si>
    <t>E.ü. ellátás összesen:</t>
  </si>
  <si>
    <t>Szociális gondoskodás (003)</t>
  </si>
  <si>
    <t xml:space="preserve"> Rendszeres szociális ellátások</t>
  </si>
  <si>
    <t xml:space="preserve"> Eseti szociális ellátások</t>
  </si>
  <si>
    <t>Szociális gondoskodás összesen:</t>
  </si>
  <si>
    <t>Település üzemeltetés (005)</t>
  </si>
  <si>
    <t>042180 Állat-egészségügy</t>
  </si>
  <si>
    <t>066010 Zöldterület kezelés</t>
  </si>
  <si>
    <t>045120  Útépítés</t>
  </si>
  <si>
    <t>106010 Lakóingatlan szociális célú bérbeadása, üzemeltetése</t>
  </si>
  <si>
    <t>045160 Közutak, hidak, alagutak üzemeltetése, fenntartása</t>
  </si>
  <si>
    <t>013320 Köztemető-fenntartás és-működtetés</t>
  </si>
  <si>
    <t>064010 Közvilágítás</t>
  </si>
  <si>
    <t>052020 Szennyvíz gyűjtése, tisztítása, elhelyezése</t>
  </si>
  <si>
    <t>051030 Nem veszélyes (települési) hulladék vegyes (ömlesztett) begyűjtése, szállítása, átrakása</t>
  </si>
  <si>
    <t>047410 Ár-és belvízvédelemmel összefüggő tevékenységek</t>
  </si>
  <si>
    <t>Település üzemeltetés összesen:</t>
  </si>
  <si>
    <t>Sportfeladatok: (006)</t>
  </si>
  <si>
    <t>081030 Sportintézmények,edzőtáborok működtetése és fejlesztése</t>
  </si>
  <si>
    <t>081045 Szabadidősport-(rekreációs sport-) tevékenység és támogatása</t>
  </si>
  <si>
    <t>Sportfeladatok összesen:</t>
  </si>
  <si>
    <t>Gyermekétkeztetés: (007)</t>
  </si>
  <si>
    <t>Gyermekétkeztetés összesen:</t>
  </si>
  <si>
    <t>Domaszék Községi Önkormányzat</t>
  </si>
  <si>
    <t>Napköziotthonos óvodája (008)</t>
  </si>
  <si>
    <t>091110 Óvodai nevelés, ellátás szakmai feladatai</t>
  </si>
  <si>
    <t>091140 Óvodai nevelés, ellátás működtetési feladatai</t>
  </si>
  <si>
    <t>Napköziotthonos Óvoda összesen:</t>
  </si>
  <si>
    <t>Általános Iskolája (009)</t>
  </si>
  <si>
    <t>13360 Más szerv részére végzett pénzügyi-gazdálkodási, üzemeltetési egyéb szolgáltatások (építményüzemeltetés)</t>
  </si>
  <si>
    <t>Általános Iskola összesen:</t>
  </si>
  <si>
    <t>Közművelődési feladatok: (010)</t>
  </si>
  <si>
    <t>082042 Könyvtári állomány gyarapítása, nyilvántartása</t>
  </si>
  <si>
    <t>Közművelődési feladat összesen:</t>
  </si>
  <si>
    <t>Szakfeladatra el nem számolt kiadás</t>
  </si>
  <si>
    <t>Általános tartalék</t>
  </si>
  <si>
    <t>Céltartalék</t>
  </si>
  <si>
    <t>Kiadások mindösszesen:</t>
  </si>
  <si>
    <t>Személyi juttatások K1</t>
  </si>
  <si>
    <t>Járulék K2</t>
  </si>
  <si>
    <t>Dologi kiadások K3</t>
  </si>
  <si>
    <t xml:space="preserve"> K4      Pénzeszköz átadás            K5 , K8</t>
  </si>
  <si>
    <t xml:space="preserve"> K6       Felhalmozási kiadás               K7</t>
  </si>
  <si>
    <t xml:space="preserve">módosított </t>
  </si>
  <si>
    <t>018010 Önkormányzatok elszámolásai központi költségvetéssel</t>
  </si>
  <si>
    <t>086090 Egyéb szabadidős szolgáltatás( falusi rendezvényeink)</t>
  </si>
  <si>
    <t>104037 Intézményen kívüli gyermekétkeztetés</t>
  </si>
  <si>
    <t>104051 Gyermekvédelmi pénzbeli és természetbeni ellátás</t>
  </si>
  <si>
    <t>107060 Egyéb szociális pénzbeli és természetbeni ellátás</t>
  </si>
  <si>
    <t xml:space="preserve"> Család és gyermekjóléti szolg. (04)</t>
  </si>
  <si>
    <t>104042 Család és gyermekjóléti szolg.</t>
  </si>
  <si>
    <t xml:space="preserve"> Család és gyermekjóléti szolgáltatás </t>
  </si>
  <si>
    <t>063020 Víztermelés, -kezelés,-ellátás</t>
  </si>
  <si>
    <t>096015 Gyermekétkeztetés köznevelési intézményben /Óvoda</t>
  </si>
  <si>
    <t>096015 Gyermekétkeztetés köznevelési intézményben /Iskola</t>
  </si>
  <si>
    <t>016020 Országos és helyi népszavazással kapcsolatos tevékenység</t>
  </si>
  <si>
    <t>018030 Támogatási célú finanszírozási műveletek (004)</t>
  </si>
  <si>
    <t>091220 Köznevelési intézmény 1-4. évfolyamán tanulók nevelése, oktatása</t>
  </si>
  <si>
    <t>092120 Köznevelési intézmény 5-8. évfolyamán tanulók nevelése, oktatása</t>
  </si>
  <si>
    <t>091140 Óvodai nevelés ellátás működtetési feladatok</t>
  </si>
  <si>
    <t>013350 Önkormányzati vagyonnal való gazdálkodás (bérlakások, ingatlan beszerzés, emlékmű))</t>
  </si>
  <si>
    <t>041140 Településfejlesztés igazgatása (ipari park)</t>
  </si>
  <si>
    <t>Finaszírozás megelőlegezés pénzforgalom nélküli visszavonás a nettó finanszírozásból</t>
  </si>
  <si>
    <t>900020 Önkormányzatok funkcióra nem sorolható bevételei államháztartáson kívülről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</si>
</sst>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 CE"/>
      <family val="1"/>
    </font>
    <font>
      <b/>
      <i/>
      <sz val="9"/>
      <color indexed="8"/>
      <name val="Times New Roman CE"/>
      <family val="1"/>
    </font>
    <font>
      <sz val="10"/>
      <color indexed="8"/>
      <name val="Arial"/>
      <family val="2"/>
    </font>
    <font>
      <sz val="8"/>
      <color indexed="8"/>
      <name val="Times New Roman CE"/>
      <family val="1"/>
    </font>
    <font>
      <b/>
      <i/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Times New Roman CE"/>
      <family val="1"/>
    </font>
    <font>
      <sz val="10"/>
      <name val="Times New Roman CE"/>
      <family val="1"/>
    </font>
    <font>
      <sz val="11"/>
      <color theme="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4" borderId="7" applyNumberForma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23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1" applyNumberFormat="0" applyAlignment="0" applyProtection="0"/>
    <xf numFmtId="9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3" fontId="24" fillId="0" borderId="10" xfId="0" applyNumberFormat="1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3" fontId="24" fillId="0" borderId="16" xfId="0" applyNumberFormat="1" applyFont="1" applyFill="1" applyBorder="1" applyAlignment="1">
      <alignment/>
    </xf>
    <xf numFmtId="3" fontId="24" fillId="0" borderId="14" xfId="0" applyNumberFormat="1" applyFont="1" applyFill="1" applyBorder="1" applyAlignment="1">
      <alignment/>
    </xf>
    <xf numFmtId="0" fontId="24" fillId="0" borderId="16" xfId="0" applyFont="1" applyFill="1" applyBorder="1" applyAlignment="1">
      <alignment wrapText="1"/>
    </xf>
    <xf numFmtId="3" fontId="24" fillId="2" borderId="14" xfId="0" applyNumberFormat="1" applyFont="1" applyFill="1" applyBorder="1" applyAlignment="1">
      <alignment/>
    </xf>
    <xf numFmtId="3" fontId="24" fillId="2" borderId="16" xfId="0" applyNumberFormat="1" applyFont="1" applyFill="1" applyBorder="1" applyAlignment="1">
      <alignment/>
    </xf>
    <xf numFmtId="3" fontId="23" fillId="24" borderId="14" xfId="0" applyNumberFormat="1" applyFont="1" applyFill="1" applyBorder="1" applyAlignment="1">
      <alignment/>
    </xf>
    <xf numFmtId="3" fontId="24" fillId="0" borderId="15" xfId="0" applyNumberFormat="1" applyFont="1" applyFill="1" applyBorder="1" applyAlignment="1">
      <alignment/>
    </xf>
    <xf numFmtId="3" fontId="23" fillId="0" borderId="14" xfId="0" applyNumberFormat="1" applyFont="1" applyFill="1" applyBorder="1" applyAlignment="1">
      <alignment/>
    </xf>
    <xf numFmtId="3" fontId="24" fillId="0" borderId="14" xfId="0" applyNumberFormat="1" applyFont="1" applyFill="1" applyBorder="1" applyAlignment="1">
      <alignment wrapText="1"/>
    </xf>
    <xf numFmtId="3" fontId="24" fillId="0" borderId="15" xfId="0" applyNumberFormat="1" applyFont="1" applyFill="1" applyBorder="1" applyAlignment="1">
      <alignment wrapText="1"/>
    </xf>
    <xf numFmtId="3" fontId="24" fillId="2" borderId="14" xfId="0" applyNumberFormat="1" applyFont="1" applyFill="1" applyBorder="1" applyAlignment="1">
      <alignment wrapText="1"/>
    </xf>
    <xf numFmtId="3" fontId="24" fillId="0" borderId="16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3" fontId="23" fillId="24" borderId="14" xfId="0" applyNumberFormat="1" applyFont="1" applyFill="1" applyBorder="1" applyAlignment="1">
      <alignment/>
    </xf>
    <xf numFmtId="3" fontId="23" fillId="24" borderId="14" xfId="0" applyNumberFormat="1" applyFont="1" applyFill="1" applyBorder="1" applyAlignment="1">
      <alignment horizontal="right"/>
    </xf>
    <xf numFmtId="3" fontId="23" fillId="0" borderId="15" xfId="0" applyNumberFormat="1" applyFont="1" applyFill="1" applyBorder="1" applyAlignment="1">
      <alignment/>
    </xf>
    <xf numFmtId="3" fontId="23" fillId="2" borderId="16" xfId="0" applyNumberFormat="1" applyFont="1" applyFill="1" applyBorder="1" applyAlignment="1">
      <alignment/>
    </xf>
    <xf numFmtId="3" fontId="23" fillId="0" borderId="16" xfId="0" applyNumberFormat="1" applyFont="1" applyFill="1" applyBorder="1" applyAlignment="1">
      <alignment/>
    </xf>
    <xf numFmtId="3" fontId="25" fillId="2" borderId="14" xfId="0" applyNumberFormat="1" applyFont="1" applyFill="1" applyBorder="1" applyAlignment="1">
      <alignment/>
    </xf>
    <xf numFmtId="3" fontId="23" fillId="11" borderId="14" xfId="0" applyNumberFormat="1" applyFont="1" applyFill="1" applyBorder="1" applyAlignment="1">
      <alignment/>
    </xf>
    <xf numFmtId="0" fontId="24" fillId="0" borderId="16" xfId="0" applyFont="1" applyFill="1" applyBorder="1" applyAlignment="1">
      <alignment horizontal="left" wrapText="1"/>
    </xf>
    <xf numFmtId="3" fontId="25" fillId="0" borderId="14" xfId="0" applyNumberFormat="1" applyFont="1" applyFill="1" applyBorder="1" applyAlignment="1">
      <alignment/>
    </xf>
    <xf numFmtId="0" fontId="23" fillId="24" borderId="16" xfId="0" applyFont="1" applyFill="1" applyBorder="1" applyAlignment="1">
      <alignment wrapText="1"/>
    </xf>
    <xf numFmtId="0" fontId="23" fillId="0" borderId="16" xfId="0" applyFont="1" applyFill="1" applyBorder="1" applyAlignment="1">
      <alignment wrapText="1"/>
    </xf>
    <xf numFmtId="0" fontId="23" fillId="24" borderId="17" xfId="0" applyFont="1" applyFill="1" applyBorder="1" applyAlignment="1">
      <alignment wrapText="1"/>
    </xf>
    <xf numFmtId="3" fontId="23" fillId="24" borderId="18" xfId="0" applyNumberFormat="1" applyFont="1" applyFill="1" applyBorder="1" applyAlignment="1">
      <alignment/>
    </xf>
    <xf numFmtId="0" fontId="20" fillId="0" borderId="17" xfId="0" applyFont="1" applyFill="1" applyBorder="1" applyAlignment="1">
      <alignment wrapText="1"/>
    </xf>
    <xf numFmtId="3" fontId="20" fillId="0" borderId="18" xfId="0" applyNumberFormat="1" applyFont="1" applyFill="1" applyBorder="1" applyAlignment="1">
      <alignment/>
    </xf>
    <xf numFmtId="3" fontId="20" fillId="0" borderId="19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3" fontId="24" fillId="0" borderId="13" xfId="0" applyNumberFormat="1" applyFont="1" applyFill="1" applyBorder="1" applyAlignment="1">
      <alignment/>
    </xf>
    <xf numFmtId="0" fontId="24" fillId="0" borderId="13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8" fillId="0" borderId="14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1" fillId="0" borderId="13" xfId="0" applyFont="1" applyFill="1" applyBorder="1" applyAlignment="1">
      <alignment wrapText="1"/>
    </xf>
    <xf numFmtId="0" fontId="23" fillId="0" borderId="13" xfId="0" applyFont="1" applyFill="1" applyBorder="1" applyAlignment="1">
      <alignment wrapText="1"/>
    </xf>
    <xf numFmtId="0" fontId="23" fillId="11" borderId="16" xfId="0" applyFont="1" applyFill="1" applyBorder="1" applyAlignment="1">
      <alignment wrapText="1"/>
    </xf>
    <xf numFmtId="0" fontId="23" fillId="11" borderId="16" xfId="0" applyFont="1" applyFill="1" applyBorder="1" applyAlignment="1">
      <alignment wrapText="1"/>
    </xf>
    <xf numFmtId="0" fontId="23" fillId="11" borderId="16" xfId="0" applyFont="1" applyFill="1" applyBorder="1" applyAlignment="1">
      <alignment wrapText="1"/>
    </xf>
    <xf numFmtId="0" fontId="23" fillId="0" borderId="16" xfId="0" applyFont="1" applyFill="1" applyBorder="1" applyAlignment="1">
      <alignment horizontal="left" wrapText="1"/>
    </xf>
    <xf numFmtId="3" fontId="23" fillId="24" borderId="14" xfId="0" applyNumberFormat="1" applyFont="1" applyFill="1" applyBorder="1" applyAlignment="1">
      <alignment wrapText="1"/>
    </xf>
    <xf numFmtId="0" fontId="23" fillId="24" borderId="14" xfId="0" applyFont="1" applyFill="1" applyBorder="1" applyAlignment="1">
      <alignment wrapText="1"/>
    </xf>
    <xf numFmtId="0" fontId="24" fillId="0" borderId="16" xfId="0" applyFont="1" applyFill="1" applyBorder="1" applyAlignment="1">
      <alignment horizontal="left" wrapText="1"/>
    </xf>
    <xf numFmtId="0" fontId="24" fillId="0" borderId="16" xfId="0" applyFont="1" applyFill="1" applyBorder="1" applyAlignment="1">
      <alignment wrapText="1"/>
    </xf>
    <xf numFmtId="0" fontId="18" fillId="0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Q81"/>
  <sheetViews>
    <sheetView tabSelected="1" view="pageLayout" zoomScale="90" zoomScalePageLayoutView="90" workbookViewId="0" topLeftCell="A68">
      <selection activeCell="O64" sqref="O64"/>
    </sheetView>
  </sheetViews>
  <sheetFormatPr defaultColWidth="8.421875" defaultRowHeight="24" customHeight="1"/>
  <cols>
    <col min="1" max="1" width="37.00390625" style="52" customWidth="1"/>
    <col min="2" max="17" width="9.140625" style="1" customWidth="1"/>
    <col min="18" max="16384" width="8.421875" style="1" customWidth="1"/>
  </cols>
  <sheetData>
    <row r="1" spans="1:17" s="2" customFormat="1" ht="14.25" customHeight="1">
      <c r="A1" s="53" t="s">
        <v>0</v>
      </c>
      <c r="B1" s="68" t="s">
        <v>1</v>
      </c>
      <c r="C1" s="68"/>
      <c r="D1" s="68" t="s">
        <v>55</v>
      </c>
      <c r="E1" s="68"/>
      <c r="F1" s="65" t="s">
        <v>56</v>
      </c>
      <c r="G1" s="65"/>
      <c r="H1" s="65" t="s">
        <v>57</v>
      </c>
      <c r="I1" s="65"/>
      <c r="J1" s="65" t="s">
        <v>58</v>
      </c>
      <c r="K1" s="65"/>
      <c r="L1" s="65"/>
      <c r="M1" s="65"/>
      <c r="N1" s="65" t="s">
        <v>59</v>
      </c>
      <c r="O1" s="65"/>
      <c r="P1" s="65"/>
      <c r="Q1" s="65"/>
    </row>
    <row r="2" spans="1:17" s="2" customFormat="1" ht="14.25" customHeight="1">
      <c r="A2" s="54" t="s">
        <v>2</v>
      </c>
      <c r="B2" s="3" t="s">
        <v>3</v>
      </c>
      <c r="C2" s="4" t="s">
        <v>4</v>
      </c>
      <c r="D2" s="3" t="s">
        <v>3</v>
      </c>
      <c r="E2" s="5" t="s">
        <v>4</v>
      </c>
      <c r="F2" s="6" t="s">
        <v>3</v>
      </c>
      <c r="G2" s="7" t="s">
        <v>4</v>
      </c>
      <c r="H2" s="7" t="s">
        <v>3</v>
      </c>
      <c r="I2" s="7" t="s">
        <v>4</v>
      </c>
      <c r="J2" s="8" t="s">
        <v>3</v>
      </c>
      <c r="K2" s="8" t="s">
        <v>60</v>
      </c>
      <c r="L2" s="9" t="s">
        <v>3</v>
      </c>
      <c r="M2" s="10" t="s">
        <v>4</v>
      </c>
      <c r="N2" s="8" t="s">
        <v>3</v>
      </c>
      <c r="O2" s="8" t="s">
        <v>4</v>
      </c>
      <c r="P2" s="9" t="s">
        <v>3</v>
      </c>
      <c r="Q2" s="10" t="s">
        <v>4</v>
      </c>
    </row>
    <row r="3" spans="1:17" s="2" customFormat="1" ht="14.25" customHeight="1">
      <c r="A3" s="55"/>
      <c r="B3" s="66" t="s">
        <v>5</v>
      </c>
      <c r="C3" s="66"/>
      <c r="D3" s="67" t="s">
        <v>5</v>
      </c>
      <c r="E3" s="67"/>
      <c r="F3" s="67" t="s">
        <v>5</v>
      </c>
      <c r="G3" s="67"/>
      <c r="H3" s="65" t="s">
        <v>5</v>
      </c>
      <c r="I3" s="65"/>
      <c r="J3" s="65" t="s">
        <v>5</v>
      </c>
      <c r="K3" s="65"/>
      <c r="L3" s="65" t="s">
        <v>5</v>
      </c>
      <c r="M3" s="65"/>
      <c r="N3" s="65" t="s">
        <v>5</v>
      </c>
      <c r="O3" s="65"/>
      <c r="P3" s="65" t="s">
        <v>5</v>
      </c>
      <c r="Q3" s="65"/>
    </row>
    <row r="4" spans="1:17" s="2" customFormat="1" ht="26.25" customHeight="1">
      <c r="A4" s="56" t="s">
        <v>6</v>
      </c>
      <c r="B4" s="11"/>
      <c r="C4" s="12"/>
      <c r="D4" s="11"/>
      <c r="E4" s="13"/>
      <c r="F4" s="12"/>
      <c r="G4" s="12"/>
      <c r="H4" s="12"/>
      <c r="I4" s="14"/>
      <c r="J4" s="14"/>
      <c r="K4" s="15"/>
      <c r="L4" s="14"/>
      <c r="M4" s="15"/>
      <c r="N4" s="14"/>
      <c r="O4" s="15"/>
      <c r="P4" s="14"/>
      <c r="Q4" s="15"/>
    </row>
    <row r="5" spans="1:17" s="2" customFormat="1" ht="19.5" customHeight="1">
      <c r="A5" s="42" t="s">
        <v>7</v>
      </c>
      <c r="B5" s="16"/>
      <c r="C5" s="17"/>
      <c r="D5" s="16"/>
      <c r="E5" s="18"/>
      <c r="F5" s="17"/>
      <c r="G5" s="17"/>
      <c r="H5" s="17"/>
      <c r="I5" s="19"/>
      <c r="J5" s="19"/>
      <c r="K5" s="20"/>
      <c r="L5" s="19"/>
      <c r="M5" s="20"/>
      <c r="N5" s="19"/>
      <c r="O5" s="20"/>
      <c r="P5" s="19"/>
      <c r="Q5" s="20"/>
    </row>
    <row r="6" spans="1:17" s="2" customFormat="1" ht="38.25" customHeight="1">
      <c r="A6" s="21" t="s">
        <v>8</v>
      </c>
      <c r="B6" s="22">
        <f aca="true" t="shared" si="0" ref="B6:B13">SUM(D6,F6,H6,J6,L6,N6,P6)</f>
        <v>97547</v>
      </c>
      <c r="C6" s="22">
        <f aca="true" t="shared" si="1" ref="C6:C13">SUM(E6,G6,I6,K6,M6,O6,Q6)</f>
        <v>117386</v>
      </c>
      <c r="D6" s="22">
        <v>21296</v>
      </c>
      <c r="E6" s="22">
        <v>22576</v>
      </c>
      <c r="F6" s="22">
        <v>5165</v>
      </c>
      <c r="G6" s="22">
        <v>5165</v>
      </c>
      <c r="H6" s="22">
        <v>12000</v>
      </c>
      <c r="I6" s="22">
        <v>18457</v>
      </c>
      <c r="J6" s="19"/>
      <c r="K6" s="19"/>
      <c r="L6" s="19">
        <v>50300</v>
      </c>
      <c r="M6" s="20">
        <v>62402</v>
      </c>
      <c r="N6" s="19">
        <v>8786</v>
      </c>
      <c r="O6" s="19">
        <v>8786</v>
      </c>
      <c r="P6" s="19"/>
      <c r="Q6" s="20"/>
    </row>
    <row r="7" spans="1:17" s="2" customFormat="1" ht="38.25" customHeight="1">
      <c r="A7" s="21" t="s">
        <v>72</v>
      </c>
      <c r="B7" s="22"/>
      <c r="C7" s="22">
        <f t="shared" si="1"/>
        <v>0</v>
      </c>
      <c r="D7" s="22"/>
      <c r="E7" s="22"/>
      <c r="F7" s="22"/>
      <c r="G7" s="22"/>
      <c r="H7" s="22"/>
      <c r="I7" s="22"/>
      <c r="J7" s="19"/>
      <c r="K7" s="19"/>
      <c r="L7" s="19"/>
      <c r="M7" s="20"/>
      <c r="N7" s="19"/>
      <c r="O7" s="19"/>
      <c r="P7" s="19"/>
      <c r="Q7" s="20"/>
    </row>
    <row r="8" spans="1:17" s="2" customFormat="1" ht="41.25" customHeight="1">
      <c r="A8" s="21" t="s">
        <v>9</v>
      </c>
      <c r="B8" s="22">
        <f t="shared" si="0"/>
        <v>80208</v>
      </c>
      <c r="C8" s="22">
        <f t="shared" si="1"/>
        <v>94982</v>
      </c>
      <c r="D8" s="22">
        <v>58327</v>
      </c>
      <c r="E8" s="22">
        <v>64710</v>
      </c>
      <c r="F8" s="22">
        <v>12881</v>
      </c>
      <c r="G8" s="22">
        <v>14956</v>
      </c>
      <c r="H8" s="22">
        <v>9000</v>
      </c>
      <c r="I8" s="22">
        <v>14900</v>
      </c>
      <c r="J8" s="19"/>
      <c r="K8" s="20"/>
      <c r="L8" s="19"/>
      <c r="M8" s="20"/>
      <c r="N8" s="19"/>
      <c r="O8" s="20">
        <v>416</v>
      </c>
      <c r="P8" s="19"/>
      <c r="Q8" s="20"/>
    </row>
    <row r="9" spans="1:17" s="2" customFormat="1" ht="25.5" customHeight="1">
      <c r="A9" s="21" t="s">
        <v>61</v>
      </c>
      <c r="B9" s="22">
        <f t="shared" si="0"/>
        <v>0</v>
      </c>
      <c r="C9" s="22">
        <f t="shared" si="1"/>
        <v>1875</v>
      </c>
      <c r="D9" s="22"/>
      <c r="E9" s="22"/>
      <c r="F9" s="22"/>
      <c r="G9" s="22"/>
      <c r="H9" s="22"/>
      <c r="I9" s="22"/>
      <c r="J9" s="19"/>
      <c r="K9" s="20"/>
      <c r="L9" s="19"/>
      <c r="M9" s="20">
        <v>1875</v>
      </c>
      <c r="N9" s="19"/>
      <c r="O9" s="20"/>
      <c r="P9" s="19"/>
      <c r="Q9" s="20"/>
    </row>
    <row r="10" spans="1:17" s="2" customFormat="1" ht="24.75" customHeight="1">
      <c r="A10" s="21" t="s">
        <v>10</v>
      </c>
      <c r="B10" s="22">
        <f t="shared" si="0"/>
        <v>3677</v>
      </c>
      <c r="C10" s="22">
        <f t="shared" si="1"/>
        <v>3808</v>
      </c>
      <c r="D10" s="22">
        <v>2176</v>
      </c>
      <c r="E10" s="22">
        <v>2307</v>
      </c>
      <c r="F10" s="22">
        <v>501</v>
      </c>
      <c r="G10" s="22">
        <v>501</v>
      </c>
      <c r="H10" s="22">
        <v>1000</v>
      </c>
      <c r="I10" s="22">
        <v>1000</v>
      </c>
      <c r="J10" s="19"/>
      <c r="K10" s="20"/>
      <c r="L10" s="19"/>
      <c r="M10" s="20"/>
      <c r="N10" s="19"/>
      <c r="O10" s="20"/>
      <c r="P10" s="19"/>
      <c r="Q10" s="20"/>
    </row>
    <row r="11" spans="1:17" s="2" customFormat="1" ht="18.75" customHeight="1">
      <c r="A11" s="21" t="s">
        <v>11</v>
      </c>
      <c r="B11" s="22">
        <f t="shared" si="0"/>
        <v>11280</v>
      </c>
      <c r="C11" s="22">
        <f t="shared" si="1"/>
        <v>12155</v>
      </c>
      <c r="D11" s="22">
        <v>9000</v>
      </c>
      <c r="E11" s="22">
        <v>9000</v>
      </c>
      <c r="F11" s="22">
        <v>1980</v>
      </c>
      <c r="G11" s="22">
        <v>1980</v>
      </c>
      <c r="H11" s="20">
        <v>300</v>
      </c>
      <c r="I11" s="20">
        <v>540</v>
      </c>
      <c r="J11" s="19"/>
      <c r="K11" s="20"/>
      <c r="L11" s="19"/>
      <c r="M11" s="20"/>
      <c r="N11" s="19">
        <v>0</v>
      </c>
      <c r="O11" s="20">
        <v>635</v>
      </c>
      <c r="P11" s="19"/>
      <c r="Q11" s="20"/>
    </row>
    <row r="12" spans="1:17" s="2" customFormat="1" ht="31.5" customHeight="1">
      <c r="A12" s="21" t="s">
        <v>62</v>
      </c>
      <c r="B12" s="22">
        <f>SUM(D12,F12,H12,J12,L12,N12,P12)</f>
        <v>6643</v>
      </c>
      <c r="C12" s="22">
        <f>SUM(E12,G12,I12,K12,M12,O12,Q12)</f>
        <v>8560</v>
      </c>
      <c r="D12" s="22">
        <v>2000</v>
      </c>
      <c r="E12" s="22">
        <v>2000</v>
      </c>
      <c r="F12" s="20">
        <v>1000</v>
      </c>
      <c r="G12" s="20">
        <v>1000</v>
      </c>
      <c r="H12" s="22">
        <v>3000</v>
      </c>
      <c r="I12" s="22">
        <v>4917</v>
      </c>
      <c r="J12" s="23"/>
      <c r="K12" s="20"/>
      <c r="L12" s="23">
        <v>643</v>
      </c>
      <c r="M12" s="20">
        <v>643</v>
      </c>
      <c r="N12" s="23"/>
      <c r="O12" s="20"/>
      <c r="P12" s="23"/>
      <c r="Q12" s="20"/>
    </row>
    <row r="13" spans="1:17" s="2" customFormat="1" ht="27" customHeight="1">
      <c r="A13" s="21" t="s">
        <v>76</v>
      </c>
      <c r="B13" s="22">
        <f t="shared" si="0"/>
        <v>0</v>
      </c>
      <c r="C13" s="22">
        <f t="shared" si="1"/>
        <v>13787</v>
      </c>
      <c r="D13" s="22"/>
      <c r="E13" s="22"/>
      <c r="F13" s="20"/>
      <c r="G13" s="20"/>
      <c r="H13" s="22"/>
      <c r="I13" s="22">
        <v>3756</v>
      </c>
      <c r="J13" s="23"/>
      <c r="K13" s="20"/>
      <c r="L13" s="23"/>
      <c r="M13" s="20"/>
      <c r="N13" s="23"/>
      <c r="O13" s="20">
        <v>10031</v>
      </c>
      <c r="P13" s="23"/>
      <c r="Q13" s="20"/>
    </row>
    <row r="14" spans="1:17" s="2" customFormat="1" ht="14.25" customHeight="1">
      <c r="A14" s="57" t="s">
        <v>12</v>
      </c>
      <c r="B14" s="24">
        <f aca="true" t="shared" si="2" ref="B14:Q14">SUM(B6:B13)</f>
        <v>199355</v>
      </c>
      <c r="C14" s="24">
        <f t="shared" si="2"/>
        <v>252553</v>
      </c>
      <c r="D14" s="24">
        <f t="shared" si="2"/>
        <v>92799</v>
      </c>
      <c r="E14" s="24">
        <f t="shared" si="2"/>
        <v>100593</v>
      </c>
      <c r="F14" s="24">
        <f t="shared" si="2"/>
        <v>21527</v>
      </c>
      <c r="G14" s="24">
        <f t="shared" si="2"/>
        <v>23602</v>
      </c>
      <c r="H14" s="24">
        <f t="shared" si="2"/>
        <v>25300</v>
      </c>
      <c r="I14" s="24">
        <f t="shared" si="2"/>
        <v>43570</v>
      </c>
      <c r="J14" s="24">
        <f t="shared" si="2"/>
        <v>0</v>
      </c>
      <c r="K14" s="24">
        <f t="shared" si="2"/>
        <v>0</v>
      </c>
      <c r="L14" s="24">
        <f t="shared" si="2"/>
        <v>50943</v>
      </c>
      <c r="M14" s="24">
        <f t="shared" si="2"/>
        <v>64920</v>
      </c>
      <c r="N14" s="24">
        <f t="shared" si="2"/>
        <v>8786</v>
      </c>
      <c r="O14" s="24">
        <f t="shared" si="2"/>
        <v>19868</v>
      </c>
      <c r="P14" s="24">
        <f t="shared" si="2"/>
        <v>0</v>
      </c>
      <c r="Q14" s="24">
        <f t="shared" si="2"/>
        <v>0</v>
      </c>
    </row>
    <row r="15" spans="1:17" s="2" customFormat="1" ht="14.25" customHeight="1">
      <c r="A15" s="21"/>
      <c r="B15" s="20"/>
      <c r="C15" s="20"/>
      <c r="D15" s="20"/>
      <c r="E15" s="25"/>
      <c r="F15" s="20"/>
      <c r="G15" s="20"/>
      <c r="H15" s="20"/>
      <c r="I15" s="19"/>
      <c r="J15" s="19"/>
      <c r="K15" s="20"/>
      <c r="L15" s="19"/>
      <c r="M15" s="20"/>
      <c r="N15" s="19"/>
      <c r="O15" s="20"/>
      <c r="P15" s="19"/>
      <c r="Q15" s="20"/>
    </row>
    <row r="16" spans="1:17" s="2" customFormat="1" ht="14.25" customHeight="1">
      <c r="A16" s="42" t="s">
        <v>13</v>
      </c>
      <c r="B16" s="20"/>
      <c r="C16" s="20"/>
      <c r="D16" s="26"/>
      <c r="E16" s="25"/>
      <c r="F16" s="20"/>
      <c r="G16" s="20"/>
      <c r="H16" s="20"/>
      <c r="I16" s="19"/>
      <c r="J16" s="19"/>
      <c r="K16" s="20"/>
      <c r="L16" s="19"/>
      <c r="M16" s="20"/>
      <c r="N16" s="19"/>
      <c r="O16" s="20"/>
      <c r="P16" s="19"/>
      <c r="Q16" s="20"/>
    </row>
    <row r="17" spans="1:17" s="2" customFormat="1" ht="14.25" customHeight="1">
      <c r="A17" s="21" t="s">
        <v>14</v>
      </c>
      <c r="B17" s="22">
        <f aca="true" t="shared" si="3" ref="B17:C19">SUM(D17,F17,H17,J17,L17,N17,P17)</f>
        <v>2400</v>
      </c>
      <c r="C17" s="22">
        <f t="shared" si="3"/>
        <v>2400</v>
      </c>
      <c r="D17" s="20"/>
      <c r="E17" s="25"/>
      <c r="F17" s="20"/>
      <c r="G17" s="22"/>
      <c r="H17" s="20">
        <v>2400</v>
      </c>
      <c r="I17" s="20">
        <v>2400</v>
      </c>
      <c r="J17" s="19"/>
      <c r="K17" s="20"/>
      <c r="L17" s="19"/>
      <c r="M17" s="20"/>
      <c r="N17" s="19"/>
      <c r="O17" s="20"/>
      <c r="P17" s="19"/>
      <c r="Q17" s="20"/>
    </row>
    <row r="18" spans="1:17" s="2" customFormat="1" ht="14.25" customHeight="1">
      <c r="A18" s="21" t="s">
        <v>15</v>
      </c>
      <c r="B18" s="22">
        <f t="shared" si="3"/>
        <v>1200</v>
      </c>
      <c r="C18" s="22">
        <f t="shared" si="3"/>
        <v>1200</v>
      </c>
      <c r="D18" s="20"/>
      <c r="E18" s="25"/>
      <c r="F18" s="20"/>
      <c r="G18" s="22"/>
      <c r="H18" s="20">
        <v>1200</v>
      </c>
      <c r="I18" s="20">
        <v>1200</v>
      </c>
      <c r="J18" s="19"/>
      <c r="K18" s="20"/>
      <c r="L18" s="19"/>
      <c r="M18" s="20"/>
      <c r="N18" s="19"/>
      <c r="O18" s="20"/>
      <c r="P18" s="19"/>
      <c r="Q18" s="20"/>
    </row>
    <row r="19" spans="1:17" s="2" customFormat="1" ht="14.25" customHeight="1">
      <c r="A19" s="21" t="s">
        <v>16</v>
      </c>
      <c r="B19" s="22">
        <f t="shared" si="3"/>
        <v>1200</v>
      </c>
      <c r="C19" s="22">
        <f t="shared" si="3"/>
        <v>1200</v>
      </c>
      <c r="D19" s="20"/>
      <c r="E19" s="25"/>
      <c r="F19" s="20"/>
      <c r="G19" s="22"/>
      <c r="H19" s="20">
        <v>1200</v>
      </c>
      <c r="I19" s="20">
        <v>1200</v>
      </c>
      <c r="J19" s="19"/>
      <c r="K19" s="20"/>
      <c r="L19" s="19"/>
      <c r="M19" s="20"/>
      <c r="N19" s="19"/>
      <c r="O19" s="20"/>
      <c r="P19" s="19"/>
      <c r="Q19" s="20"/>
    </row>
    <row r="20" spans="1:17" s="2" customFormat="1" ht="14.25" customHeight="1">
      <c r="A20" s="58" t="s">
        <v>17</v>
      </c>
      <c r="B20" s="24">
        <f aca="true" t="shared" si="4" ref="B20:Q20">SUM(B17:B19)</f>
        <v>4800</v>
      </c>
      <c r="C20" s="24">
        <f t="shared" si="4"/>
        <v>4800</v>
      </c>
      <c r="D20" s="24">
        <f t="shared" si="4"/>
        <v>0</v>
      </c>
      <c r="E20" s="24">
        <f t="shared" si="4"/>
        <v>0</v>
      </c>
      <c r="F20" s="24">
        <f t="shared" si="4"/>
        <v>0</v>
      </c>
      <c r="G20" s="24">
        <f t="shared" si="4"/>
        <v>0</v>
      </c>
      <c r="H20" s="24">
        <f t="shared" si="4"/>
        <v>4800</v>
      </c>
      <c r="I20" s="24">
        <f t="shared" si="4"/>
        <v>4800</v>
      </c>
      <c r="J20" s="24">
        <f t="shared" si="4"/>
        <v>0</v>
      </c>
      <c r="K20" s="24">
        <f t="shared" si="4"/>
        <v>0</v>
      </c>
      <c r="L20" s="24">
        <f t="shared" si="4"/>
        <v>0</v>
      </c>
      <c r="M20" s="24">
        <f t="shared" si="4"/>
        <v>0</v>
      </c>
      <c r="N20" s="24">
        <f t="shared" si="4"/>
        <v>0</v>
      </c>
      <c r="O20" s="24">
        <f t="shared" si="4"/>
        <v>0</v>
      </c>
      <c r="P20" s="24">
        <f t="shared" si="4"/>
        <v>0</v>
      </c>
      <c r="Q20" s="24">
        <f t="shared" si="4"/>
        <v>0</v>
      </c>
    </row>
    <row r="21" spans="1:17" s="2" customFormat="1" ht="14.25" customHeight="1">
      <c r="A21" s="21"/>
      <c r="B21" s="22">
        <f aca="true" t="shared" si="5" ref="B21:B27">SUM(D21,F21,H21,J21,L21,N21,P21)</f>
        <v>0</v>
      </c>
      <c r="C21" s="22">
        <f aca="true" t="shared" si="6" ref="C21:C27">SUM(E21,G21,I21,K21,M21,O21,Q21)</f>
        <v>0</v>
      </c>
      <c r="D21" s="20"/>
      <c r="E21" s="25"/>
      <c r="F21" s="20"/>
      <c r="G21" s="20"/>
      <c r="H21" s="20"/>
      <c r="I21" s="19"/>
      <c r="J21" s="19"/>
      <c r="K21" s="20"/>
      <c r="L21" s="19"/>
      <c r="M21" s="20"/>
      <c r="N21" s="19"/>
      <c r="O21" s="20"/>
      <c r="P21" s="19"/>
      <c r="Q21" s="20"/>
    </row>
    <row r="22" spans="1:17" s="2" customFormat="1" ht="15" customHeight="1">
      <c r="A22" s="42" t="s">
        <v>18</v>
      </c>
      <c r="B22" s="22">
        <f t="shared" si="5"/>
        <v>0</v>
      </c>
      <c r="C22" s="22">
        <f t="shared" si="6"/>
        <v>0</v>
      </c>
      <c r="D22" s="26"/>
      <c r="E22" s="25"/>
      <c r="F22" s="20"/>
      <c r="G22" s="20"/>
      <c r="H22" s="20"/>
      <c r="I22" s="19"/>
      <c r="J22" s="19"/>
      <c r="K22" s="20"/>
      <c r="L22" s="19"/>
      <c r="M22" s="20"/>
      <c r="N22" s="19"/>
      <c r="O22" s="20"/>
      <c r="P22" s="19"/>
      <c r="Q22" s="20"/>
    </row>
    <row r="23" spans="1:17" s="2" customFormat="1" ht="18" customHeight="1">
      <c r="A23" s="21" t="s">
        <v>63</v>
      </c>
      <c r="B23" s="22">
        <f t="shared" si="5"/>
        <v>700</v>
      </c>
      <c r="C23" s="22">
        <f t="shared" si="6"/>
        <v>744</v>
      </c>
      <c r="D23" s="26"/>
      <c r="E23" s="25"/>
      <c r="F23" s="20"/>
      <c r="G23" s="20"/>
      <c r="H23" s="20">
        <v>700</v>
      </c>
      <c r="I23" s="19">
        <v>744</v>
      </c>
      <c r="J23" s="19"/>
      <c r="K23" s="20"/>
      <c r="L23" s="19"/>
      <c r="M23" s="20"/>
      <c r="N23" s="19"/>
      <c r="O23" s="20"/>
      <c r="P23" s="19"/>
      <c r="Q23" s="20"/>
    </row>
    <row r="24" spans="1:17" s="2" customFormat="1" ht="25.5" customHeight="1">
      <c r="A24" s="21" t="s">
        <v>64</v>
      </c>
      <c r="B24" s="22">
        <f t="shared" si="5"/>
        <v>1650</v>
      </c>
      <c r="C24" s="22">
        <f t="shared" si="6"/>
        <v>1710</v>
      </c>
      <c r="D24" s="26"/>
      <c r="E24" s="25"/>
      <c r="F24" s="20"/>
      <c r="G24" s="20"/>
      <c r="H24" s="20"/>
      <c r="I24" s="19"/>
      <c r="J24" s="19">
        <v>1650</v>
      </c>
      <c r="K24" s="20">
        <v>1710</v>
      </c>
      <c r="L24" s="19"/>
      <c r="M24" s="20"/>
      <c r="N24" s="19"/>
      <c r="O24" s="20"/>
      <c r="P24" s="19"/>
      <c r="Q24" s="20"/>
    </row>
    <row r="25" spans="1:17" s="2" customFormat="1" ht="24" customHeight="1">
      <c r="A25" s="21" t="s">
        <v>65</v>
      </c>
      <c r="B25" s="22">
        <f t="shared" si="5"/>
        <v>7250</v>
      </c>
      <c r="C25" s="22">
        <f t="shared" si="6"/>
        <v>8010</v>
      </c>
      <c r="D25" s="26"/>
      <c r="E25" s="25"/>
      <c r="F25" s="20"/>
      <c r="G25" s="20"/>
      <c r="H25" s="20"/>
      <c r="I25" s="19"/>
      <c r="J25" s="19">
        <v>7000</v>
      </c>
      <c r="K25" s="20">
        <v>7500</v>
      </c>
      <c r="L25" s="19">
        <v>250</v>
      </c>
      <c r="M25" s="20">
        <v>510</v>
      </c>
      <c r="N25" s="19"/>
      <c r="O25" s="20"/>
      <c r="P25" s="19"/>
      <c r="Q25" s="20"/>
    </row>
    <row r="26" spans="1:17" s="31" customFormat="1" ht="24.75" customHeight="1">
      <c r="A26" s="21" t="s">
        <v>19</v>
      </c>
      <c r="B26" s="22">
        <f t="shared" si="5"/>
        <v>0</v>
      </c>
      <c r="C26" s="22">
        <f t="shared" si="6"/>
        <v>0</v>
      </c>
      <c r="D26" s="27"/>
      <c r="E26" s="28"/>
      <c r="F26" s="27"/>
      <c r="G26" s="29"/>
      <c r="H26" s="27"/>
      <c r="I26" s="30"/>
      <c r="J26" s="30"/>
      <c r="K26" s="30"/>
      <c r="L26" s="30"/>
      <c r="M26" s="27"/>
      <c r="N26" s="30"/>
      <c r="O26" s="30"/>
      <c r="P26" s="30"/>
      <c r="Q26" s="27"/>
    </row>
    <row r="27" spans="1:17" s="31" customFormat="1" ht="24.75" customHeight="1">
      <c r="A27" s="21" t="s">
        <v>20</v>
      </c>
      <c r="B27" s="22">
        <f t="shared" si="5"/>
        <v>0</v>
      </c>
      <c r="C27" s="22">
        <f t="shared" si="6"/>
        <v>0</v>
      </c>
      <c r="D27" s="27"/>
      <c r="E27" s="28"/>
      <c r="F27" s="27"/>
      <c r="G27" s="29"/>
      <c r="H27" s="27"/>
      <c r="I27" s="30"/>
      <c r="J27" s="30"/>
      <c r="K27" s="30"/>
      <c r="L27" s="30"/>
      <c r="M27" s="27"/>
      <c r="N27" s="30"/>
      <c r="O27" s="30"/>
      <c r="P27" s="30"/>
      <c r="Q27" s="27"/>
    </row>
    <row r="28" spans="1:17" s="2" customFormat="1" ht="14.25" customHeight="1">
      <c r="A28" s="59" t="s">
        <v>21</v>
      </c>
      <c r="B28" s="32">
        <f aca="true" t="shared" si="7" ref="B28:Q28">SUM(B21:B27)</f>
        <v>9600</v>
      </c>
      <c r="C28" s="32">
        <f t="shared" si="7"/>
        <v>10464</v>
      </c>
      <c r="D28" s="32">
        <f t="shared" si="7"/>
        <v>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700</v>
      </c>
      <c r="I28" s="32">
        <f t="shared" si="7"/>
        <v>744</v>
      </c>
      <c r="J28" s="32">
        <f t="shared" si="7"/>
        <v>8650</v>
      </c>
      <c r="K28" s="32">
        <f t="shared" si="7"/>
        <v>9210</v>
      </c>
      <c r="L28" s="32">
        <f t="shared" si="7"/>
        <v>250</v>
      </c>
      <c r="M28" s="32">
        <f t="shared" si="7"/>
        <v>510</v>
      </c>
      <c r="N28" s="32">
        <f t="shared" si="7"/>
        <v>0</v>
      </c>
      <c r="O28" s="32">
        <f t="shared" si="7"/>
        <v>0</v>
      </c>
      <c r="P28" s="32">
        <f t="shared" si="7"/>
        <v>0</v>
      </c>
      <c r="Q28" s="32">
        <f t="shared" si="7"/>
        <v>0</v>
      </c>
    </row>
    <row r="29" spans="1:17" s="2" customFormat="1" ht="18.75" customHeight="1">
      <c r="A29" s="60" t="s">
        <v>66</v>
      </c>
      <c r="B29" s="22"/>
      <c r="C29" s="22"/>
      <c r="D29" s="20"/>
      <c r="E29" s="25"/>
      <c r="F29" s="20"/>
      <c r="G29" s="20"/>
      <c r="H29" s="20"/>
      <c r="I29" s="23"/>
      <c r="J29" s="19"/>
      <c r="K29" s="20"/>
      <c r="L29" s="19"/>
      <c r="M29" s="20"/>
      <c r="N29" s="19"/>
      <c r="O29" s="20"/>
      <c r="P29" s="19"/>
      <c r="Q29" s="20"/>
    </row>
    <row r="30" spans="1:17" s="2" customFormat="1" ht="27.75" customHeight="1">
      <c r="A30" s="63" t="s">
        <v>73</v>
      </c>
      <c r="B30" s="22">
        <f>SUM(D30,F30,H30,J30,L30,N30,P30)</f>
        <v>25113</v>
      </c>
      <c r="C30" s="22">
        <f>SUM(E30,G30,I30,K30,M30,O30,Q30)</f>
        <v>36253</v>
      </c>
      <c r="D30" s="20"/>
      <c r="E30" s="25"/>
      <c r="F30" s="20"/>
      <c r="G30" s="20"/>
      <c r="H30" s="20"/>
      <c r="I30" s="23"/>
      <c r="J30" s="19"/>
      <c r="K30" s="20"/>
      <c r="L30" s="19">
        <v>25113</v>
      </c>
      <c r="M30" s="20">
        <v>36253</v>
      </c>
      <c r="N30" s="19"/>
      <c r="O30" s="20"/>
      <c r="P30" s="19"/>
      <c r="Q30" s="20"/>
    </row>
    <row r="31" spans="1:17" s="2" customFormat="1" ht="15.75" customHeight="1">
      <c r="A31" s="39" t="s">
        <v>67</v>
      </c>
      <c r="B31" s="22">
        <f>SUM(D31,F31,H31,J31,L31,N31,P31)</f>
        <v>0</v>
      </c>
      <c r="C31" s="22">
        <f>SUM(E31,G31,I31,K31,M31,O31,Q31)</f>
        <v>0</v>
      </c>
      <c r="D31" s="20"/>
      <c r="E31" s="25"/>
      <c r="F31" s="20"/>
      <c r="G31" s="20"/>
      <c r="H31" s="20"/>
      <c r="I31" s="23"/>
      <c r="J31" s="23"/>
      <c r="K31" s="20"/>
      <c r="L31" s="23"/>
      <c r="M31" s="20"/>
      <c r="N31" s="23"/>
      <c r="O31" s="20"/>
      <c r="P31" s="23"/>
      <c r="Q31" s="20"/>
    </row>
    <row r="32" spans="1:17" s="2" customFormat="1" ht="14.25" customHeight="1">
      <c r="A32" s="61" t="s">
        <v>68</v>
      </c>
      <c r="B32" s="24">
        <f>SUM(B29:B31)</f>
        <v>25113</v>
      </c>
      <c r="C32" s="33">
        <f>SUM(C29:C31)</f>
        <v>36253</v>
      </c>
      <c r="D32" s="24">
        <f>SUM(D30,D31)</f>
        <v>0</v>
      </c>
      <c r="E32" s="24">
        <f aca="true" t="shared" si="8" ref="E32:Q32">SUM(E30,E31)</f>
        <v>0</v>
      </c>
      <c r="F32" s="24">
        <f t="shared" si="8"/>
        <v>0</v>
      </c>
      <c r="G32" s="24">
        <f t="shared" si="8"/>
        <v>0</v>
      </c>
      <c r="H32" s="24">
        <f t="shared" si="8"/>
        <v>0</v>
      </c>
      <c r="I32" s="24">
        <f t="shared" si="8"/>
        <v>0</v>
      </c>
      <c r="J32" s="24">
        <f t="shared" si="8"/>
        <v>0</v>
      </c>
      <c r="K32" s="24">
        <f t="shared" si="8"/>
        <v>0</v>
      </c>
      <c r="L32" s="24">
        <f t="shared" si="8"/>
        <v>25113</v>
      </c>
      <c r="M32" s="24">
        <f t="shared" si="8"/>
        <v>36253</v>
      </c>
      <c r="N32" s="24">
        <f t="shared" si="8"/>
        <v>0</v>
      </c>
      <c r="O32" s="24">
        <f t="shared" si="8"/>
        <v>0</v>
      </c>
      <c r="P32" s="24">
        <f t="shared" si="8"/>
        <v>0</v>
      </c>
      <c r="Q32" s="24">
        <f t="shared" si="8"/>
        <v>0</v>
      </c>
    </row>
    <row r="33" spans="1:17" s="2" customFormat="1" ht="13.5" customHeight="1">
      <c r="A33" s="42"/>
      <c r="B33" s="26"/>
      <c r="C33" s="26"/>
      <c r="D33" s="16"/>
      <c r="E33" s="34"/>
      <c r="F33" s="26"/>
      <c r="G33" s="26"/>
      <c r="H33" s="26"/>
      <c r="I33" s="35"/>
      <c r="J33" s="35"/>
      <c r="K33" s="26"/>
      <c r="L33" s="35"/>
      <c r="M33" s="26"/>
      <c r="N33" s="35"/>
      <c r="O33" s="26"/>
      <c r="P33" s="35"/>
      <c r="Q33" s="26"/>
    </row>
    <row r="34" spans="1:17" s="2" customFormat="1" ht="19.5" customHeight="1">
      <c r="A34" s="42" t="s">
        <v>22</v>
      </c>
      <c r="B34" s="20"/>
      <c r="C34" s="20"/>
      <c r="D34" s="16"/>
      <c r="E34" s="25"/>
      <c r="F34" s="20"/>
      <c r="G34" s="20"/>
      <c r="H34" s="20"/>
      <c r="I34" s="23"/>
      <c r="J34" s="23"/>
      <c r="K34" s="20"/>
      <c r="L34" s="23"/>
      <c r="M34" s="20"/>
      <c r="N34" s="23"/>
      <c r="O34" s="20"/>
      <c r="P34" s="23"/>
      <c r="Q34" s="20"/>
    </row>
    <row r="35" spans="1:17" s="2" customFormat="1" ht="16.5" customHeight="1">
      <c r="A35" s="21" t="s">
        <v>23</v>
      </c>
      <c r="B35" s="22">
        <f aca="true" t="shared" si="9" ref="B35:B47">SUM(D35,F35,H35,J35,L35,N35,P35)</f>
        <v>100</v>
      </c>
      <c r="C35" s="22">
        <f aca="true" t="shared" si="10" ref="C35:C47">SUM(E35,G35,I35,K35,M35,O35,Q35)</f>
        <v>100</v>
      </c>
      <c r="D35" s="20"/>
      <c r="E35" s="25"/>
      <c r="F35" s="20"/>
      <c r="G35" s="20"/>
      <c r="H35" s="20">
        <v>100</v>
      </c>
      <c r="I35" s="20">
        <v>100</v>
      </c>
      <c r="J35" s="23"/>
      <c r="K35" s="20"/>
      <c r="L35" s="23"/>
      <c r="M35" s="20"/>
      <c r="N35" s="23"/>
      <c r="O35" s="20"/>
      <c r="P35" s="23"/>
      <c r="Q35" s="20"/>
    </row>
    <row r="36" spans="1:17" s="2" customFormat="1" ht="18" customHeight="1">
      <c r="A36" s="21" t="s">
        <v>24</v>
      </c>
      <c r="B36" s="22">
        <f t="shared" si="9"/>
        <v>3670</v>
      </c>
      <c r="C36" s="22">
        <f t="shared" si="10"/>
        <v>5042</v>
      </c>
      <c r="D36" s="20">
        <v>2573</v>
      </c>
      <c r="E36" s="25">
        <v>2668</v>
      </c>
      <c r="F36" s="20">
        <v>544</v>
      </c>
      <c r="G36" s="20">
        <v>544</v>
      </c>
      <c r="H36" s="20">
        <v>553</v>
      </c>
      <c r="I36" s="20">
        <v>870</v>
      </c>
      <c r="J36" s="23"/>
      <c r="K36" s="23"/>
      <c r="L36" s="23"/>
      <c r="M36" s="20">
        <v>960</v>
      </c>
      <c r="N36" s="23"/>
      <c r="O36" s="23"/>
      <c r="P36" s="23"/>
      <c r="Q36" s="20"/>
    </row>
    <row r="37" spans="1:17" s="2" customFormat="1" ht="18" customHeight="1">
      <c r="A37" s="21" t="s">
        <v>25</v>
      </c>
      <c r="B37" s="22">
        <f t="shared" si="9"/>
        <v>6567</v>
      </c>
      <c r="C37" s="22">
        <f t="shared" si="10"/>
        <v>35661</v>
      </c>
      <c r="D37" s="20"/>
      <c r="E37" s="25"/>
      <c r="F37" s="20"/>
      <c r="G37" s="20"/>
      <c r="H37" s="20"/>
      <c r="I37" s="20">
        <v>2520</v>
      </c>
      <c r="J37" s="23"/>
      <c r="K37" s="23"/>
      <c r="L37" s="23"/>
      <c r="M37" s="20"/>
      <c r="N37" s="23"/>
      <c r="O37" s="23">
        <v>7202</v>
      </c>
      <c r="P37" s="23">
        <v>6567</v>
      </c>
      <c r="Q37" s="20">
        <v>25939</v>
      </c>
    </row>
    <row r="38" spans="1:17" s="2" customFormat="1" ht="25.5" customHeight="1">
      <c r="A38" s="21" t="s">
        <v>26</v>
      </c>
      <c r="B38" s="22">
        <f t="shared" si="9"/>
        <v>500</v>
      </c>
      <c r="C38" s="22">
        <f t="shared" si="10"/>
        <v>518</v>
      </c>
      <c r="D38" s="20"/>
      <c r="E38" s="25"/>
      <c r="F38" s="20"/>
      <c r="G38" s="20"/>
      <c r="H38" s="20">
        <v>500</v>
      </c>
      <c r="I38" s="20">
        <v>518</v>
      </c>
      <c r="J38" s="23"/>
      <c r="K38" s="23"/>
      <c r="L38" s="23"/>
      <c r="M38" s="20"/>
      <c r="N38" s="23"/>
      <c r="O38" s="23"/>
      <c r="P38" s="23"/>
      <c r="Q38" s="20"/>
    </row>
    <row r="39" spans="1:17" s="2" customFormat="1" ht="40.5" customHeight="1">
      <c r="A39" s="21" t="s">
        <v>77</v>
      </c>
      <c r="B39" s="22">
        <f t="shared" si="9"/>
        <v>10250</v>
      </c>
      <c r="C39" s="22">
        <f t="shared" si="10"/>
        <v>27084</v>
      </c>
      <c r="D39" s="20"/>
      <c r="E39" s="25"/>
      <c r="F39" s="20"/>
      <c r="G39" s="20"/>
      <c r="H39" s="20">
        <v>3000</v>
      </c>
      <c r="I39" s="20">
        <v>3015</v>
      </c>
      <c r="J39" s="23"/>
      <c r="K39" s="23"/>
      <c r="L39" s="23"/>
      <c r="M39" s="20"/>
      <c r="N39" s="23">
        <v>7250</v>
      </c>
      <c r="O39" s="23">
        <v>14630</v>
      </c>
      <c r="P39" s="23"/>
      <c r="Q39" s="20">
        <v>9439</v>
      </c>
    </row>
    <row r="40" spans="1:17" s="2" customFormat="1" ht="26.25" customHeight="1">
      <c r="A40" s="21" t="s">
        <v>27</v>
      </c>
      <c r="B40" s="22">
        <f t="shared" si="9"/>
        <v>11678</v>
      </c>
      <c r="C40" s="22">
        <f t="shared" si="10"/>
        <v>18281</v>
      </c>
      <c r="D40" s="20"/>
      <c r="E40" s="25"/>
      <c r="F40" s="20"/>
      <c r="G40" s="20"/>
      <c r="H40" s="20">
        <v>8000</v>
      </c>
      <c r="I40" s="20">
        <v>8190</v>
      </c>
      <c r="J40" s="23"/>
      <c r="K40" s="23"/>
      <c r="L40" s="23"/>
      <c r="M40" s="20">
        <v>6413</v>
      </c>
      <c r="N40" s="23">
        <v>3678</v>
      </c>
      <c r="O40" s="23">
        <v>3678</v>
      </c>
      <c r="P40" s="23"/>
      <c r="Q40" s="20"/>
    </row>
    <row r="41" spans="1:17" s="2" customFormat="1" ht="17.25" customHeight="1">
      <c r="A41" s="21" t="s">
        <v>28</v>
      </c>
      <c r="B41" s="22">
        <f t="shared" si="9"/>
        <v>300</v>
      </c>
      <c r="C41" s="22">
        <f t="shared" si="10"/>
        <v>328</v>
      </c>
      <c r="D41" s="20"/>
      <c r="E41" s="25"/>
      <c r="F41" s="20"/>
      <c r="G41" s="20"/>
      <c r="H41" s="20">
        <v>300</v>
      </c>
      <c r="I41" s="20">
        <v>328</v>
      </c>
      <c r="J41" s="23"/>
      <c r="K41" s="23"/>
      <c r="L41" s="23"/>
      <c r="M41" s="20"/>
      <c r="N41" s="23"/>
      <c r="O41" s="23"/>
      <c r="P41" s="23"/>
      <c r="Q41" s="20"/>
    </row>
    <row r="42" spans="1:17" s="2" customFormat="1" ht="17.25" customHeight="1">
      <c r="A42" s="21" t="s">
        <v>29</v>
      </c>
      <c r="B42" s="22">
        <f t="shared" si="9"/>
        <v>15000</v>
      </c>
      <c r="C42" s="22">
        <f t="shared" si="10"/>
        <v>15000</v>
      </c>
      <c r="D42" s="20"/>
      <c r="E42" s="25"/>
      <c r="F42" s="20"/>
      <c r="G42" s="20"/>
      <c r="H42" s="20">
        <v>15000</v>
      </c>
      <c r="I42" s="20">
        <v>15000</v>
      </c>
      <c r="J42" s="23"/>
      <c r="K42" s="20"/>
      <c r="L42" s="23"/>
      <c r="M42" s="20"/>
      <c r="N42" s="23"/>
      <c r="O42" s="20"/>
      <c r="P42" s="23"/>
      <c r="Q42" s="20"/>
    </row>
    <row r="43" spans="1:17" s="2" customFormat="1" ht="18.75" customHeight="1">
      <c r="A43" s="21" t="s">
        <v>69</v>
      </c>
      <c r="B43" s="22">
        <f t="shared" si="9"/>
        <v>1000</v>
      </c>
      <c r="C43" s="22">
        <f t="shared" si="10"/>
        <v>1000</v>
      </c>
      <c r="D43" s="20"/>
      <c r="E43" s="25"/>
      <c r="F43" s="20"/>
      <c r="G43" s="20"/>
      <c r="H43" s="20">
        <v>1000</v>
      </c>
      <c r="I43" s="20">
        <v>1000</v>
      </c>
      <c r="J43" s="23"/>
      <c r="K43" s="20"/>
      <c r="L43" s="23"/>
      <c r="M43" s="22"/>
      <c r="N43" s="23"/>
      <c r="O43" s="20"/>
      <c r="P43" s="23"/>
      <c r="Q43" s="22"/>
    </row>
    <row r="44" spans="1:17" s="2" customFormat="1" ht="26.25" customHeight="1">
      <c r="A44" s="21" t="s">
        <v>30</v>
      </c>
      <c r="B44" s="22">
        <f t="shared" si="9"/>
        <v>10000</v>
      </c>
      <c r="C44" s="22">
        <f t="shared" si="10"/>
        <v>20006</v>
      </c>
      <c r="D44" s="20"/>
      <c r="E44" s="25"/>
      <c r="F44" s="20"/>
      <c r="G44" s="20"/>
      <c r="H44" s="20">
        <v>10000</v>
      </c>
      <c r="I44" s="20">
        <v>10006</v>
      </c>
      <c r="J44" s="19"/>
      <c r="K44" s="20"/>
      <c r="L44" s="19"/>
      <c r="M44" s="20"/>
      <c r="N44" s="19"/>
      <c r="O44" s="20"/>
      <c r="P44" s="19"/>
      <c r="Q44" s="20">
        <v>10000</v>
      </c>
    </row>
    <row r="45" spans="1:17" s="2" customFormat="1" ht="41.25" customHeight="1">
      <c r="A45" s="21" t="s">
        <v>31</v>
      </c>
      <c r="B45" s="22">
        <f t="shared" si="9"/>
        <v>10</v>
      </c>
      <c r="C45" s="22">
        <f t="shared" si="10"/>
        <v>10</v>
      </c>
      <c r="D45" s="20"/>
      <c r="E45" s="25"/>
      <c r="F45" s="20"/>
      <c r="G45" s="22"/>
      <c r="H45" s="22">
        <v>10</v>
      </c>
      <c r="I45" s="22">
        <v>10</v>
      </c>
      <c r="J45" s="19"/>
      <c r="K45" s="20"/>
      <c r="L45" s="19"/>
      <c r="M45" s="20"/>
      <c r="N45" s="19"/>
      <c r="O45" s="20"/>
      <c r="P45" s="19"/>
      <c r="Q45" s="20"/>
    </row>
    <row r="46" spans="1:17" s="2" customFormat="1" ht="32.25" customHeight="1">
      <c r="A46" s="21" t="s">
        <v>78</v>
      </c>
      <c r="B46" s="22"/>
      <c r="C46" s="22">
        <f t="shared" si="10"/>
        <v>11000</v>
      </c>
      <c r="D46" s="20"/>
      <c r="E46" s="25"/>
      <c r="F46" s="20"/>
      <c r="G46" s="22"/>
      <c r="H46" s="22"/>
      <c r="I46" s="22"/>
      <c r="J46" s="19"/>
      <c r="K46" s="20"/>
      <c r="L46" s="19"/>
      <c r="M46" s="20">
        <v>11000</v>
      </c>
      <c r="N46" s="19"/>
      <c r="O46" s="20"/>
      <c r="P46" s="19"/>
      <c r="Q46" s="20"/>
    </row>
    <row r="47" spans="1:17" s="2" customFormat="1" ht="26.25" customHeight="1">
      <c r="A47" s="21" t="s">
        <v>32</v>
      </c>
      <c r="B47" s="22">
        <f t="shared" si="9"/>
        <v>500</v>
      </c>
      <c r="C47" s="22">
        <f t="shared" si="10"/>
        <v>29586</v>
      </c>
      <c r="D47" s="20"/>
      <c r="E47" s="20"/>
      <c r="F47" s="20"/>
      <c r="G47" s="20"/>
      <c r="H47" s="20">
        <v>500</v>
      </c>
      <c r="I47" s="20">
        <v>2558</v>
      </c>
      <c r="J47" s="20"/>
      <c r="K47" s="20"/>
      <c r="L47" s="20"/>
      <c r="M47" s="20"/>
      <c r="N47" s="20"/>
      <c r="O47" s="20">
        <v>27028</v>
      </c>
      <c r="P47" s="20"/>
      <c r="Q47" s="20"/>
    </row>
    <row r="48" spans="1:17" s="2" customFormat="1" ht="14.25" customHeight="1">
      <c r="A48" s="58" t="s">
        <v>33</v>
      </c>
      <c r="B48" s="24">
        <f aca="true" t="shared" si="11" ref="B48:Q48">SUM(B35:B47)</f>
        <v>59575</v>
      </c>
      <c r="C48" s="24">
        <f t="shared" si="11"/>
        <v>163616</v>
      </c>
      <c r="D48" s="24">
        <f t="shared" si="11"/>
        <v>2573</v>
      </c>
      <c r="E48" s="24">
        <f t="shared" si="11"/>
        <v>2668</v>
      </c>
      <c r="F48" s="24">
        <f t="shared" si="11"/>
        <v>544</v>
      </c>
      <c r="G48" s="24">
        <f t="shared" si="11"/>
        <v>544</v>
      </c>
      <c r="H48" s="24">
        <f t="shared" si="11"/>
        <v>38963</v>
      </c>
      <c r="I48" s="24">
        <f t="shared" si="11"/>
        <v>44115</v>
      </c>
      <c r="J48" s="24">
        <f t="shared" si="11"/>
        <v>0</v>
      </c>
      <c r="K48" s="24">
        <f t="shared" si="11"/>
        <v>0</v>
      </c>
      <c r="L48" s="24">
        <f t="shared" si="11"/>
        <v>0</v>
      </c>
      <c r="M48" s="24">
        <f t="shared" si="11"/>
        <v>18373</v>
      </c>
      <c r="N48" s="24">
        <f t="shared" si="11"/>
        <v>10928</v>
      </c>
      <c r="O48" s="24">
        <f t="shared" si="11"/>
        <v>52538</v>
      </c>
      <c r="P48" s="24">
        <f t="shared" si="11"/>
        <v>6567</v>
      </c>
      <c r="Q48" s="24">
        <f t="shared" si="11"/>
        <v>45378</v>
      </c>
    </row>
    <row r="49" spans="1:17" s="2" customFormat="1" ht="14.25" customHeight="1">
      <c r="A49" s="42"/>
      <c r="B49" s="20"/>
      <c r="C49" s="20"/>
      <c r="D49" s="26"/>
      <c r="E49" s="34"/>
      <c r="F49" s="26"/>
      <c r="G49" s="26"/>
      <c r="H49" s="26"/>
      <c r="I49" s="36"/>
      <c r="J49" s="36"/>
      <c r="K49" s="20"/>
      <c r="L49" s="36"/>
      <c r="M49" s="20"/>
      <c r="N49" s="36"/>
      <c r="O49" s="20"/>
      <c r="P49" s="36"/>
      <c r="Q49" s="20"/>
    </row>
    <row r="50" spans="1:17" s="2" customFormat="1" ht="14.25" customHeight="1">
      <c r="A50" s="42" t="s">
        <v>34</v>
      </c>
      <c r="B50" s="20"/>
      <c r="C50" s="20"/>
      <c r="D50" s="26"/>
      <c r="E50" s="25"/>
      <c r="F50" s="20"/>
      <c r="G50" s="20"/>
      <c r="H50" s="20"/>
      <c r="I50" s="19"/>
      <c r="J50" s="19"/>
      <c r="K50" s="20"/>
      <c r="L50" s="19"/>
      <c r="M50" s="20"/>
      <c r="N50" s="19"/>
      <c r="O50" s="20"/>
      <c r="P50" s="19"/>
      <c r="Q50" s="20"/>
    </row>
    <row r="51" spans="1:17" s="2" customFormat="1" ht="28.5" customHeight="1">
      <c r="A51" s="21" t="s">
        <v>35</v>
      </c>
      <c r="B51" s="22">
        <f>SUM(D51,F51,H51,J51,L51,N51,P51)</f>
        <v>21355</v>
      </c>
      <c r="C51" s="22">
        <f>SUM(E51,G51,I51,K51,M51,O51,Q51)</f>
        <v>21830</v>
      </c>
      <c r="D51" s="20">
        <v>5174</v>
      </c>
      <c r="E51" s="25">
        <v>5609</v>
      </c>
      <c r="F51" s="20">
        <v>1181</v>
      </c>
      <c r="G51" s="22">
        <v>1181</v>
      </c>
      <c r="H51" s="20">
        <v>14500</v>
      </c>
      <c r="I51" s="20">
        <v>14540</v>
      </c>
      <c r="J51" s="19"/>
      <c r="K51" s="20"/>
      <c r="L51" s="19"/>
      <c r="M51" s="20"/>
      <c r="N51" s="19">
        <v>500</v>
      </c>
      <c r="O51" s="20">
        <v>500</v>
      </c>
      <c r="P51" s="19"/>
      <c r="Q51" s="20"/>
    </row>
    <row r="52" spans="1:17" s="2" customFormat="1" ht="28.5" customHeight="1">
      <c r="A52" s="21" t="s">
        <v>36</v>
      </c>
      <c r="B52" s="22">
        <f>SUM(D52,F52,H52,J52,L52,N52,P52)</f>
        <v>5222</v>
      </c>
      <c r="C52" s="22">
        <f>SUM(E52,G52,I52,K52,M52,O52,Q52)</f>
        <v>10306</v>
      </c>
      <c r="D52" s="20"/>
      <c r="E52" s="25"/>
      <c r="F52" s="20"/>
      <c r="G52" s="20"/>
      <c r="H52" s="20">
        <v>3000</v>
      </c>
      <c r="I52" s="20">
        <v>3000</v>
      </c>
      <c r="J52" s="19"/>
      <c r="K52" s="20"/>
      <c r="L52" s="19"/>
      <c r="M52" s="20">
        <v>5084</v>
      </c>
      <c r="N52" s="19">
        <v>2222</v>
      </c>
      <c r="O52" s="20">
        <v>2222</v>
      </c>
      <c r="P52" s="19"/>
      <c r="Q52" s="20"/>
    </row>
    <row r="53" spans="1:17" s="2" customFormat="1" ht="14.25" customHeight="1">
      <c r="A53" s="58" t="s">
        <v>37</v>
      </c>
      <c r="B53" s="24">
        <f aca="true" t="shared" si="12" ref="B53:Q53">SUM(B51:B52)</f>
        <v>26577</v>
      </c>
      <c r="C53" s="24">
        <f t="shared" si="12"/>
        <v>32136</v>
      </c>
      <c r="D53" s="24">
        <f t="shared" si="12"/>
        <v>5174</v>
      </c>
      <c r="E53" s="24">
        <f t="shared" si="12"/>
        <v>5609</v>
      </c>
      <c r="F53" s="24">
        <f t="shared" si="12"/>
        <v>1181</v>
      </c>
      <c r="G53" s="24">
        <f t="shared" si="12"/>
        <v>1181</v>
      </c>
      <c r="H53" s="24">
        <f t="shared" si="12"/>
        <v>17500</v>
      </c>
      <c r="I53" s="24">
        <f t="shared" si="12"/>
        <v>17540</v>
      </c>
      <c r="J53" s="24">
        <f t="shared" si="12"/>
        <v>0</v>
      </c>
      <c r="K53" s="24">
        <f t="shared" si="12"/>
        <v>0</v>
      </c>
      <c r="L53" s="24">
        <f t="shared" si="12"/>
        <v>0</v>
      </c>
      <c r="M53" s="24">
        <f t="shared" si="12"/>
        <v>5084</v>
      </c>
      <c r="N53" s="24">
        <f t="shared" si="12"/>
        <v>2722</v>
      </c>
      <c r="O53" s="24">
        <f t="shared" si="12"/>
        <v>2722</v>
      </c>
      <c r="P53" s="24">
        <f t="shared" si="12"/>
        <v>0</v>
      </c>
      <c r="Q53" s="24">
        <f t="shared" si="12"/>
        <v>0</v>
      </c>
    </row>
    <row r="54" spans="1:17" s="2" customFormat="1" ht="14.25" customHeight="1">
      <c r="A54" s="21"/>
      <c r="B54" s="20"/>
      <c r="C54" s="20"/>
      <c r="D54" s="20"/>
      <c r="E54" s="25"/>
      <c r="F54" s="20"/>
      <c r="G54" s="20"/>
      <c r="H54" s="20"/>
      <c r="I54" s="19"/>
      <c r="J54" s="19"/>
      <c r="K54" s="20"/>
      <c r="L54" s="19"/>
      <c r="M54" s="20"/>
      <c r="N54" s="19"/>
      <c r="O54" s="20"/>
      <c r="P54" s="19"/>
      <c r="Q54" s="20"/>
    </row>
    <row r="55" spans="1:17" s="2" customFormat="1" ht="14.25" customHeight="1">
      <c r="A55" s="42" t="s">
        <v>38</v>
      </c>
      <c r="B55" s="20"/>
      <c r="C55" s="20"/>
      <c r="D55" s="26"/>
      <c r="E55" s="25"/>
      <c r="F55" s="20"/>
      <c r="G55" s="20"/>
      <c r="H55" s="20"/>
      <c r="I55" s="19"/>
      <c r="J55" s="19"/>
      <c r="K55" s="20"/>
      <c r="L55" s="19"/>
      <c r="M55" s="20"/>
      <c r="N55" s="19"/>
      <c r="O55" s="20"/>
      <c r="P55" s="19"/>
      <c r="Q55" s="20"/>
    </row>
    <row r="56" spans="1:17" s="2" customFormat="1" ht="29.25" customHeight="1">
      <c r="A56" s="21" t="s">
        <v>70</v>
      </c>
      <c r="B56" s="22">
        <f>SUM(D56,F56,H56,J56,L56,N56,P56)</f>
        <v>24000</v>
      </c>
      <c r="C56" s="22">
        <f>SUM(E56,G56,I56,K56,M56,O56,Q56)</f>
        <v>25464</v>
      </c>
      <c r="D56" s="20"/>
      <c r="E56" s="25"/>
      <c r="F56" s="20"/>
      <c r="G56" s="20"/>
      <c r="H56" s="20">
        <v>24000</v>
      </c>
      <c r="I56" s="20">
        <v>25464</v>
      </c>
      <c r="J56" s="19"/>
      <c r="K56" s="20"/>
      <c r="L56" s="19"/>
      <c r="M56" s="20"/>
      <c r="N56" s="19"/>
      <c r="O56" s="20"/>
      <c r="P56" s="19"/>
      <c r="Q56" s="20"/>
    </row>
    <row r="57" spans="1:17" s="2" customFormat="1" ht="31.5" customHeight="1">
      <c r="A57" s="21" t="s">
        <v>71</v>
      </c>
      <c r="B57" s="22">
        <f>SUM(D57,F57,H57,J57,L57,N57,P57)</f>
        <v>24000</v>
      </c>
      <c r="C57" s="22">
        <f>SUM(E57,G57,I57,K57,M57,O57,Q57)</f>
        <v>26375</v>
      </c>
      <c r="D57" s="20"/>
      <c r="E57" s="25"/>
      <c r="F57" s="20"/>
      <c r="G57" s="20"/>
      <c r="H57" s="20">
        <v>24000</v>
      </c>
      <c r="I57" s="20">
        <v>26375</v>
      </c>
      <c r="J57" s="19"/>
      <c r="K57" s="20"/>
      <c r="L57" s="19"/>
      <c r="M57" s="20"/>
      <c r="N57" s="19"/>
      <c r="O57" s="20"/>
      <c r="P57" s="19"/>
      <c r="Q57" s="20"/>
    </row>
    <row r="58" spans="1:17" s="2" customFormat="1" ht="17.25" customHeight="1">
      <c r="A58" s="58" t="s">
        <v>39</v>
      </c>
      <c r="B58" s="24">
        <f aca="true" t="shared" si="13" ref="B58:Q58">SUM(B56:B57)</f>
        <v>48000</v>
      </c>
      <c r="C58" s="24">
        <f t="shared" si="13"/>
        <v>51839</v>
      </c>
      <c r="D58" s="24">
        <f t="shared" si="13"/>
        <v>0</v>
      </c>
      <c r="E58" s="24">
        <f t="shared" si="13"/>
        <v>0</v>
      </c>
      <c r="F58" s="24">
        <f t="shared" si="13"/>
        <v>0</v>
      </c>
      <c r="G58" s="24">
        <f t="shared" si="13"/>
        <v>0</v>
      </c>
      <c r="H58" s="24">
        <f t="shared" si="13"/>
        <v>48000</v>
      </c>
      <c r="I58" s="24">
        <f t="shared" si="13"/>
        <v>51839</v>
      </c>
      <c r="J58" s="24">
        <f t="shared" si="13"/>
        <v>0</v>
      </c>
      <c r="K58" s="24">
        <f t="shared" si="13"/>
        <v>0</v>
      </c>
      <c r="L58" s="24">
        <f t="shared" si="13"/>
        <v>0</v>
      </c>
      <c r="M58" s="24">
        <f t="shared" si="13"/>
        <v>0</v>
      </c>
      <c r="N58" s="24">
        <f t="shared" si="13"/>
        <v>0</v>
      </c>
      <c r="O58" s="24">
        <f t="shared" si="13"/>
        <v>0</v>
      </c>
      <c r="P58" s="24">
        <f t="shared" si="13"/>
        <v>0</v>
      </c>
      <c r="Q58" s="24">
        <f t="shared" si="13"/>
        <v>0</v>
      </c>
    </row>
    <row r="59" spans="1:17" s="2" customFormat="1" ht="14.25" customHeight="1">
      <c r="A59" s="42"/>
      <c r="B59" s="26"/>
      <c r="C59" s="26"/>
      <c r="D59" s="26"/>
      <c r="E59" s="34"/>
      <c r="F59" s="26"/>
      <c r="G59" s="26"/>
      <c r="H59" s="26"/>
      <c r="I59" s="36"/>
      <c r="J59" s="36"/>
      <c r="K59" s="26"/>
      <c r="L59" s="36"/>
      <c r="M59" s="26"/>
      <c r="N59" s="36"/>
      <c r="O59" s="26"/>
      <c r="P59" s="36"/>
      <c r="Q59" s="26"/>
    </row>
    <row r="60" spans="1:17" s="2" customFormat="1" ht="14.25" customHeight="1">
      <c r="A60" s="42" t="s">
        <v>40</v>
      </c>
      <c r="B60" s="20"/>
      <c r="C60" s="20"/>
      <c r="D60" s="26"/>
      <c r="E60" s="25"/>
      <c r="F60" s="20"/>
      <c r="G60" s="20"/>
      <c r="H60" s="20"/>
      <c r="I60" s="19"/>
      <c r="J60" s="19"/>
      <c r="K60" s="20"/>
      <c r="L60" s="19"/>
      <c r="M60" s="20"/>
      <c r="N60" s="19"/>
      <c r="O60" s="20"/>
      <c r="P60" s="19"/>
      <c r="Q60" s="20"/>
    </row>
    <row r="61" spans="1:17" s="2" customFormat="1" ht="14.25" customHeight="1">
      <c r="A61" s="42" t="s">
        <v>41</v>
      </c>
      <c r="B61" s="20"/>
      <c r="C61" s="20"/>
      <c r="D61" s="26"/>
      <c r="E61" s="25"/>
      <c r="F61" s="20"/>
      <c r="G61" s="20"/>
      <c r="H61" s="20"/>
      <c r="I61" s="19"/>
      <c r="J61" s="19"/>
      <c r="K61" s="20"/>
      <c r="L61" s="19"/>
      <c r="M61" s="20"/>
      <c r="N61" s="19"/>
      <c r="O61" s="20"/>
      <c r="P61" s="19"/>
      <c r="Q61" s="20"/>
    </row>
    <row r="62" spans="1:17" s="2" customFormat="1" ht="27.75" customHeight="1">
      <c r="A62" s="21" t="s">
        <v>42</v>
      </c>
      <c r="B62" s="22">
        <f>SUM(D62,F62,H62,J62,L62,N62,P62)</f>
        <v>95769</v>
      </c>
      <c r="C62" s="22">
        <f>SUM(E62,G62,I62,K62,M62,O62,Q62)</f>
        <v>97487</v>
      </c>
      <c r="D62" s="20">
        <v>77985</v>
      </c>
      <c r="E62" s="25">
        <v>79403</v>
      </c>
      <c r="F62" s="20">
        <v>17784</v>
      </c>
      <c r="G62" s="20">
        <v>18084</v>
      </c>
      <c r="H62" s="20"/>
      <c r="I62" s="19"/>
      <c r="J62" s="19"/>
      <c r="K62" s="20"/>
      <c r="L62" s="19"/>
      <c r="M62" s="20"/>
      <c r="N62" s="19"/>
      <c r="O62" s="20"/>
      <c r="P62" s="19"/>
      <c r="Q62" s="20"/>
    </row>
    <row r="63" spans="1:17" s="2" customFormat="1" ht="26.25" customHeight="1">
      <c r="A63" s="21" t="s">
        <v>43</v>
      </c>
      <c r="B63" s="22">
        <f>SUM(D63,F63,H63,J63,L63,N63,P63)</f>
        <v>21374</v>
      </c>
      <c r="C63" s="22">
        <f>SUM(E63,G63,I63,K63,M63,O63,Q63)</f>
        <v>22235</v>
      </c>
      <c r="D63" s="20">
        <v>5104</v>
      </c>
      <c r="E63" s="25">
        <v>5869</v>
      </c>
      <c r="F63" s="22">
        <v>1187</v>
      </c>
      <c r="G63" s="37">
        <v>1387</v>
      </c>
      <c r="H63" s="20">
        <v>14383</v>
      </c>
      <c r="I63" s="19">
        <v>14239</v>
      </c>
      <c r="J63" s="19"/>
      <c r="K63" s="20"/>
      <c r="L63" s="19"/>
      <c r="M63" s="20"/>
      <c r="N63" s="19">
        <v>700</v>
      </c>
      <c r="O63" s="20">
        <v>740</v>
      </c>
      <c r="P63" s="19"/>
      <c r="Q63" s="20"/>
    </row>
    <row r="64" spans="1:17" s="2" customFormat="1" ht="14.25" customHeight="1">
      <c r="A64" s="58" t="s">
        <v>44</v>
      </c>
      <c r="B64" s="24">
        <f aca="true" t="shared" si="14" ref="B64:Q64">SUM(B62:B63)</f>
        <v>117143</v>
      </c>
      <c r="C64" s="24">
        <f t="shared" si="14"/>
        <v>119722</v>
      </c>
      <c r="D64" s="24">
        <f t="shared" si="14"/>
        <v>83089</v>
      </c>
      <c r="E64" s="24">
        <f t="shared" si="14"/>
        <v>85272</v>
      </c>
      <c r="F64" s="38">
        <f t="shared" si="14"/>
        <v>18971</v>
      </c>
      <c r="G64" s="38">
        <f t="shared" si="14"/>
        <v>19471</v>
      </c>
      <c r="H64" s="38">
        <f t="shared" si="14"/>
        <v>14383</v>
      </c>
      <c r="I64" s="38">
        <f t="shared" si="14"/>
        <v>14239</v>
      </c>
      <c r="J64" s="38">
        <f t="shared" si="14"/>
        <v>0</v>
      </c>
      <c r="K64" s="38">
        <f t="shared" si="14"/>
        <v>0</v>
      </c>
      <c r="L64" s="38">
        <f t="shared" si="14"/>
        <v>0</v>
      </c>
      <c r="M64" s="38">
        <f t="shared" si="14"/>
        <v>0</v>
      </c>
      <c r="N64" s="38">
        <f t="shared" si="14"/>
        <v>700</v>
      </c>
      <c r="O64" s="38">
        <f t="shared" si="14"/>
        <v>740</v>
      </c>
      <c r="P64" s="38">
        <f t="shared" si="14"/>
        <v>0</v>
      </c>
      <c r="Q64" s="38">
        <f t="shared" si="14"/>
        <v>0</v>
      </c>
    </row>
    <row r="65" spans="1:17" s="2" customFormat="1" ht="14.25" customHeight="1">
      <c r="A65" s="42"/>
      <c r="B65" s="26"/>
      <c r="C65" s="26"/>
      <c r="D65" s="26"/>
      <c r="E65" s="34"/>
      <c r="F65" s="26"/>
      <c r="G65" s="26"/>
      <c r="H65" s="26"/>
      <c r="I65" s="36"/>
      <c r="J65" s="36"/>
      <c r="K65" s="26"/>
      <c r="L65" s="36"/>
      <c r="M65" s="26"/>
      <c r="N65" s="36"/>
      <c r="O65" s="26"/>
      <c r="P65" s="36"/>
      <c r="Q65" s="26"/>
    </row>
    <row r="66" spans="1:17" s="2" customFormat="1" ht="14.25" customHeight="1">
      <c r="A66" s="42" t="s">
        <v>40</v>
      </c>
      <c r="B66" s="20"/>
      <c r="C66" s="20"/>
      <c r="D66" s="26"/>
      <c r="E66" s="25"/>
      <c r="F66" s="20"/>
      <c r="G66" s="20"/>
      <c r="H66" s="20"/>
      <c r="I66" s="19"/>
      <c r="J66" s="19"/>
      <c r="K66" s="20"/>
      <c r="L66" s="19"/>
      <c r="M66" s="20"/>
      <c r="N66" s="19"/>
      <c r="O66" s="20"/>
      <c r="P66" s="19"/>
      <c r="Q66" s="20"/>
    </row>
    <row r="67" spans="1:17" s="2" customFormat="1" ht="14.25" customHeight="1">
      <c r="A67" s="42" t="s">
        <v>45</v>
      </c>
      <c r="B67" s="20"/>
      <c r="C67" s="20"/>
      <c r="D67" s="26"/>
      <c r="E67" s="25"/>
      <c r="F67" s="20"/>
      <c r="G67" s="20"/>
      <c r="H67" s="20"/>
      <c r="I67" s="19"/>
      <c r="J67" s="19"/>
      <c r="K67" s="20"/>
      <c r="L67" s="19"/>
      <c r="M67" s="20"/>
      <c r="N67" s="19"/>
      <c r="O67" s="20"/>
      <c r="P67" s="19"/>
      <c r="Q67" s="20"/>
    </row>
    <row r="68" spans="1:17" s="2" customFormat="1" ht="39.75" customHeight="1">
      <c r="A68" s="39" t="s">
        <v>46</v>
      </c>
      <c r="B68" s="22">
        <f>SUM(D68,F68,H68,J68,L68,N68,P68)</f>
        <v>1169</v>
      </c>
      <c r="C68" s="22">
        <f>SUM(E68,G68,I68,K68,M68,O68,Q68)</f>
        <v>1878</v>
      </c>
      <c r="D68" s="20">
        <v>541</v>
      </c>
      <c r="E68" s="25">
        <v>578</v>
      </c>
      <c r="F68" s="20">
        <v>128</v>
      </c>
      <c r="G68" s="40">
        <v>128</v>
      </c>
      <c r="H68" s="20">
        <v>500</v>
      </c>
      <c r="I68" s="19">
        <v>672</v>
      </c>
      <c r="J68" s="19"/>
      <c r="K68" s="20"/>
      <c r="L68" s="19"/>
      <c r="M68" s="20">
        <v>500</v>
      </c>
      <c r="N68" s="19"/>
      <c r="O68" s="20"/>
      <c r="P68" s="19"/>
      <c r="Q68" s="20"/>
    </row>
    <row r="69" spans="1:17" s="2" customFormat="1" ht="29.25" customHeight="1">
      <c r="A69" s="64" t="s">
        <v>74</v>
      </c>
      <c r="B69" s="20"/>
      <c r="C69" s="22">
        <f>SUM(E69,G69,I69,K69,M69,O69,Q69)</f>
        <v>0</v>
      </c>
      <c r="D69" s="26"/>
      <c r="E69" s="25"/>
      <c r="F69" s="20"/>
      <c r="G69" s="20"/>
      <c r="H69" s="20"/>
      <c r="I69" s="19"/>
      <c r="J69" s="19"/>
      <c r="K69" s="20"/>
      <c r="L69" s="19"/>
      <c r="M69" s="20"/>
      <c r="N69" s="19"/>
      <c r="O69" s="20"/>
      <c r="P69" s="19"/>
      <c r="Q69" s="20"/>
    </row>
    <row r="70" spans="1:17" s="2" customFormat="1" ht="27.75" customHeight="1">
      <c r="A70" s="64" t="s">
        <v>75</v>
      </c>
      <c r="B70" s="22"/>
      <c r="C70" s="22">
        <f>SUM(E70,G70,I70,K70,M70,O70,Q70)</f>
        <v>0</v>
      </c>
      <c r="D70" s="20"/>
      <c r="E70" s="25"/>
      <c r="F70" s="20"/>
      <c r="G70" s="40"/>
      <c r="H70" s="20"/>
      <c r="I70" s="19"/>
      <c r="J70" s="19"/>
      <c r="K70" s="20"/>
      <c r="L70" s="19"/>
      <c r="M70" s="20"/>
      <c r="N70" s="19"/>
      <c r="O70" s="20"/>
      <c r="P70" s="19"/>
      <c r="Q70" s="20"/>
    </row>
    <row r="71" spans="1:17" s="2" customFormat="1" ht="14.25" customHeight="1">
      <c r="A71" s="41" t="s">
        <v>47</v>
      </c>
      <c r="B71" s="24">
        <f>SUM(B68:B70)</f>
        <v>1169</v>
      </c>
      <c r="C71" s="24">
        <f>SUM(C68:C70)</f>
        <v>1878</v>
      </c>
      <c r="D71" s="24">
        <f>SUM(D68:D70)</f>
        <v>541</v>
      </c>
      <c r="E71" s="24">
        <f aca="true" t="shared" si="15" ref="E71:Q71">SUM(E68:E70)</f>
        <v>578</v>
      </c>
      <c r="F71" s="24">
        <f t="shared" si="15"/>
        <v>128</v>
      </c>
      <c r="G71" s="24">
        <f t="shared" si="15"/>
        <v>128</v>
      </c>
      <c r="H71" s="24">
        <f t="shared" si="15"/>
        <v>500</v>
      </c>
      <c r="I71" s="24">
        <f t="shared" si="15"/>
        <v>672</v>
      </c>
      <c r="J71" s="24">
        <f t="shared" si="15"/>
        <v>0</v>
      </c>
      <c r="K71" s="24">
        <f t="shared" si="15"/>
        <v>0</v>
      </c>
      <c r="L71" s="24">
        <f t="shared" si="15"/>
        <v>0</v>
      </c>
      <c r="M71" s="24">
        <f t="shared" si="15"/>
        <v>500</v>
      </c>
      <c r="N71" s="24">
        <f t="shared" si="15"/>
        <v>0</v>
      </c>
      <c r="O71" s="24">
        <f t="shared" si="15"/>
        <v>0</v>
      </c>
      <c r="P71" s="24">
        <f t="shared" si="15"/>
        <v>0</v>
      </c>
      <c r="Q71" s="24">
        <f t="shared" si="15"/>
        <v>0</v>
      </c>
    </row>
    <row r="72" spans="1:17" s="2" customFormat="1" ht="14.25" customHeight="1">
      <c r="A72" s="21"/>
      <c r="B72" s="20"/>
      <c r="C72" s="20"/>
      <c r="D72" s="20"/>
      <c r="E72" s="25"/>
      <c r="F72" s="20"/>
      <c r="G72" s="20"/>
      <c r="H72" s="20"/>
      <c r="I72" s="19"/>
      <c r="J72" s="19"/>
      <c r="K72" s="20"/>
      <c r="L72" s="19"/>
      <c r="M72" s="20"/>
      <c r="N72" s="19"/>
      <c r="O72" s="20"/>
      <c r="P72" s="19"/>
      <c r="Q72" s="20"/>
    </row>
    <row r="73" spans="1:17" s="2" customFormat="1" ht="14.25" customHeight="1">
      <c r="A73" s="42" t="s">
        <v>48</v>
      </c>
      <c r="B73" s="20"/>
      <c r="C73" s="20"/>
      <c r="D73" s="26"/>
      <c r="E73" s="25"/>
      <c r="F73" s="20"/>
      <c r="G73" s="20"/>
      <c r="H73" s="20"/>
      <c r="I73" s="19"/>
      <c r="J73" s="19"/>
      <c r="K73" s="20"/>
      <c r="L73" s="19"/>
      <c r="M73" s="20"/>
      <c r="N73" s="19"/>
      <c r="O73" s="20"/>
      <c r="P73" s="19"/>
      <c r="Q73" s="20"/>
    </row>
    <row r="74" spans="1:17" s="2" customFormat="1" ht="25.5" customHeight="1">
      <c r="A74" s="21" t="s">
        <v>49</v>
      </c>
      <c r="B74" s="22">
        <f>SUM(D74,F74,H74,J74,L74,N74,P74)</f>
        <v>7273</v>
      </c>
      <c r="C74" s="22">
        <f>SUM(E74,G74,I74,K74,M74,O74,Q74)</f>
        <v>8994</v>
      </c>
      <c r="D74" s="20">
        <v>4296</v>
      </c>
      <c r="E74" s="25">
        <v>4757</v>
      </c>
      <c r="F74" s="20">
        <v>977</v>
      </c>
      <c r="G74" s="20">
        <v>977</v>
      </c>
      <c r="H74" s="20">
        <v>2000</v>
      </c>
      <c r="I74" s="19">
        <v>2170</v>
      </c>
      <c r="J74" s="19"/>
      <c r="K74" s="20"/>
      <c r="L74" s="19"/>
      <c r="M74" s="20"/>
      <c r="N74" s="19">
        <v>0</v>
      </c>
      <c r="O74" s="20">
        <v>1090</v>
      </c>
      <c r="P74" s="19"/>
      <c r="Q74" s="20"/>
    </row>
    <row r="75" spans="1:17" s="2" customFormat="1" ht="14.25" customHeight="1">
      <c r="A75" s="43" t="s">
        <v>50</v>
      </c>
      <c r="B75" s="44">
        <f aca="true" t="shared" si="16" ref="B75:Q75">SUM(B74)</f>
        <v>7273</v>
      </c>
      <c r="C75" s="44">
        <f t="shared" si="16"/>
        <v>8994</v>
      </c>
      <c r="D75" s="44">
        <f t="shared" si="16"/>
        <v>4296</v>
      </c>
      <c r="E75" s="44">
        <f t="shared" si="16"/>
        <v>4757</v>
      </c>
      <c r="F75" s="44">
        <f t="shared" si="16"/>
        <v>977</v>
      </c>
      <c r="G75" s="44">
        <f t="shared" si="16"/>
        <v>977</v>
      </c>
      <c r="H75" s="44">
        <f t="shared" si="16"/>
        <v>2000</v>
      </c>
      <c r="I75" s="44">
        <f t="shared" si="16"/>
        <v>2170</v>
      </c>
      <c r="J75" s="44">
        <f t="shared" si="16"/>
        <v>0</v>
      </c>
      <c r="K75" s="44">
        <f t="shared" si="16"/>
        <v>0</v>
      </c>
      <c r="L75" s="44">
        <f t="shared" si="16"/>
        <v>0</v>
      </c>
      <c r="M75" s="44">
        <f t="shared" si="16"/>
        <v>0</v>
      </c>
      <c r="N75" s="44">
        <f t="shared" si="16"/>
        <v>0</v>
      </c>
      <c r="O75" s="44">
        <f t="shared" si="16"/>
        <v>1090</v>
      </c>
      <c r="P75" s="44">
        <f t="shared" si="16"/>
        <v>0</v>
      </c>
      <c r="Q75" s="44">
        <f t="shared" si="16"/>
        <v>0</v>
      </c>
    </row>
    <row r="76" spans="1:17" s="2" customFormat="1" ht="51.75" customHeight="1">
      <c r="A76" s="45" t="s">
        <v>80</v>
      </c>
      <c r="B76" s="46"/>
      <c r="C76" s="22">
        <f>SUM(E76,G76,I76,K76,M76,O76,Q76)</f>
        <v>701</v>
      </c>
      <c r="D76" s="46"/>
      <c r="E76" s="47"/>
      <c r="F76" s="46"/>
      <c r="G76" s="46"/>
      <c r="H76" s="46"/>
      <c r="I76" s="46">
        <v>701</v>
      </c>
      <c r="J76" s="46"/>
      <c r="K76" s="46"/>
      <c r="L76" s="46"/>
      <c r="M76" s="46"/>
      <c r="N76" s="46"/>
      <c r="O76" s="46"/>
      <c r="P76" s="46"/>
      <c r="Q76" s="46"/>
    </row>
    <row r="77" spans="1:17" s="2" customFormat="1" ht="14.25" customHeight="1">
      <c r="A77" s="42" t="s">
        <v>51</v>
      </c>
      <c r="B77" s="26"/>
      <c r="C77" s="26"/>
      <c r="D77" s="3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17" s="2" customFormat="1" ht="14.25" customHeight="1">
      <c r="A78" s="51" t="s">
        <v>52</v>
      </c>
      <c r="B78" s="22">
        <f aca="true" t="shared" si="17" ref="B78:C80">SUM(D78,F78,H78,J78,L78,N78,P78)</f>
        <v>0</v>
      </c>
      <c r="C78" s="22">
        <f t="shared" si="17"/>
        <v>0</v>
      </c>
      <c r="D78" s="20"/>
      <c r="E78" s="48"/>
      <c r="F78" s="49"/>
      <c r="G78" s="49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s="2" customFormat="1" ht="14.25" customHeight="1">
      <c r="A79" s="51" t="s">
        <v>53</v>
      </c>
      <c r="B79" s="22">
        <f t="shared" si="17"/>
        <v>245958</v>
      </c>
      <c r="C79" s="22">
        <f t="shared" si="17"/>
        <v>446126</v>
      </c>
      <c r="D79" s="20"/>
      <c r="E79" s="48"/>
      <c r="F79" s="49"/>
      <c r="G79" s="49"/>
      <c r="H79" s="15"/>
      <c r="I79" s="15"/>
      <c r="J79" s="50"/>
      <c r="K79" s="15"/>
      <c r="L79" s="50">
        <v>245958</v>
      </c>
      <c r="M79" s="15">
        <v>446126</v>
      </c>
      <c r="N79" s="50"/>
      <c r="O79" s="15"/>
      <c r="P79" s="50"/>
      <c r="Q79" s="15"/>
    </row>
    <row r="80" spans="1:17" s="2" customFormat="1" ht="28.5" customHeight="1">
      <c r="A80" s="51" t="s">
        <v>79</v>
      </c>
      <c r="B80" s="22">
        <f t="shared" si="17"/>
        <v>0</v>
      </c>
      <c r="C80" s="22">
        <f t="shared" si="17"/>
        <v>11289</v>
      </c>
      <c r="D80" s="20"/>
      <c r="E80" s="48"/>
      <c r="F80" s="49"/>
      <c r="G80" s="49"/>
      <c r="H80" s="15"/>
      <c r="I80" s="15"/>
      <c r="J80" s="50"/>
      <c r="K80" s="15"/>
      <c r="L80" s="50"/>
      <c r="M80" s="15">
        <v>11289</v>
      </c>
      <c r="N80" s="50"/>
      <c r="O80" s="15"/>
      <c r="P80" s="50"/>
      <c r="Q80" s="15"/>
    </row>
    <row r="81" spans="1:17" s="2" customFormat="1" ht="28.5" customHeight="1">
      <c r="A81" s="62" t="s">
        <v>54</v>
      </c>
      <c r="B81" s="24">
        <f>SUM(B80,B78,B75,B71,B64,B58,B53,B48,B32,B28,B20,B14,B77,B79)</f>
        <v>744563</v>
      </c>
      <c r="C81" s="24">
        <f>SUM(C80,C78,C75,C71,C64,C58,C53,C48,C32,C28,C20,C14,C76,C77,C79)</f>
        <v>1140371</v>
      </c>
      <c r="D81" s="24">
        <f>SUM(D80,D78,D75,D71,D64,D58,D53,D48,D32,D28,D20,D14)</f>
        <v>188472</v>
      </c>
      <c r="E81" s="24">
        <f>SUM(E80,E78,E75,E71,E64,E58,E53,E48,E32,E28,E20,E14)</f>
        <v>199477</v>
      </c>
      <c r="F81" s="24">
        <f>SUM(F80,F78,F75,F71,F64,F58,F53,F48,F32,F28,F20,F14)</f>
        <v>43328</v>
      </c>
      <c r="G81" s="24">
        <f>SUM(G80,G78,G75,G71,G64,G58,G53,G48,G32,G28,G20,G14)</f>
        <v>45903</v>
      </c>
      <c r="H81" s="24">
        <f>SUM(H79,H80,H78,H75,H71,H64,H58,H53,H48,H32,H28,H20,H14)</f>
        <v>152146</v>
      </c>
      <c r="I81" s="24">
        <f>SUM(I79,I76,I78,I75,I71,I64,I58,I53,I48,I32,I28,I20,I14)</f>
        <v>180390</v>
      </c>
      <c r="J81" s="24">
        <f>SUM(J80,J78,J75,J71,J64,J58,J53,J48,J32,J28,J20,J14)</f>
        <v>8650</v>
      </c>
      <c r="K81" s="24">
        <f>SUM(K80,K78,K75,K71,K64,K58,K53,K48,K32,K28,K20,K14)</f>
        <v>9210</v>
      </c>
      <c r="L81" s="24">
        <f>SUM(L80,L78,L75,L71,L64,L79,L58,L53,L48,L32,L28,L20,L14)</f>
        <v>322264</v>
      </c>
      <c r="M81" s="24">
        <f>SUM(M80,M78,M75,M71,M64,M79,M58,M53,M48,M32,M28,M20,M14)</f>
        <v>583055</v>
      </c>
      <c r="N81" s="24">
        <f>SUM(N80,N78,N75,N71,N64,N58,N53,N48,N32,N28,N20,N14)</f>
        <v>23136</v>
      </c>
      <c r="O81" s="24">
        <f>SUM(O80,O78,O75,O71,O64,O58,O53,O48,O32,O28,O20,O14)</f>
        <v>76958</v>
      </c>
      <c r="P81" s="24">
        <f>SUM(P80,P78,P75,P71,P64,P58,P53,P48,P32,P28,P20,P14)</f>
        <v>6567</v>
      </c>
      <c r="Q81" s="24">
        <f>SUM(Q80,Q78,Q75,Q71,Q64,Q58,Q53,Q48,Q32,Q28,Q20,Q14)</f>
        <v>45378</v>
      </c>
    </row>
  </sheetData>
  <sheetProtection selectLockedCells="1" selectUnlockedCells="1"/>
  <mergeCells count="14">
    <mergeCell ref="B1:C1"/>
    <mergeCell ref="D1:E1"/>
    <mergeCell ref="F1:G1"/>
    <mergeCell ref="H1:I1"/>
    <mergeCell ref="J1:M1"/>
    <mergeCell ref="N1:Q1"/>
    <mergeCell ref="N3:O3"/>
    <mergeCell ref="P3:Q3"/>
    <mergeCell ref="B3:C3"/>
    <mergeCell ref="D3:E3"/>
    <mergeCell ref="F3:G3"/>
    <mergeCell ref="H3:I3"/>
    <mergeCell ref="J3:K3"/>
    <mergeCell ref="L3:M3"/>
  </mergeCells>
  <printOptions/>
  <pageMargins left="0.16" right="0.07291666666666667" top="0.89" bottom="0.5402777777777779" header="0.44375" footer="0.1701388888888889"/>
  <pageSetup horizontalDpi="300" verticalDpi="300" orientation="landscape" paperSize="9" scale="80" r:id="rId1"/>
  <headerFooter alignWithMargins="0">
    <oddHeader>&amp;CDomaszék Nagyközségi Önkormányzat 2017.évi  kiadási elöirányzatainak II. módosítása kormányzati funkciók szerint  összesítve  
5. /A   sz. melléklet
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Pinternne Inci</cp:lastModifiedBy>
  <cp:lastPrinted>2018-05-17T13:38:22Z</cp:lastPrinted>
  <dcterms:modified xsi:type="dcterms:W3CDTF">2018-05-17T13:43:24Z</dcterms:modified>
  <cp:category/>
  <cp:version/>
  <cp:contentType/>
  <cp:contentStatus/>
</cp:coreProperties>
</file>