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8_27\20_2020\"/>
    </mc:Choice>
  </mc:AlternateContent>
  <bookViews>
    <workbookView xWindow="0" yWindow="0" windowWidth="28800" windowHeight="11730"/>
  </bookViews>
  <sheets>
    <sheet name="5. melléklet" sheetId="1" r:id="rId1"/>
  </sheets>
  <externalReferences>
    <externalReference r:id="rId2"/>
    <externalReference r:id="rId3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Titles" localSheetId="0">'5. melléklet'!$5:$9</definedName>
    <definedName name="_xlnm.Print_Area" localSheetId="0">'5. melléklet'!$A$1:$U$126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1" i="1" l="1"/>
  <c r="T121" i="1"/>
  <c r="S121" i="1"/>
  <c r="R121" i="1"/>
  <c r="R118" i="1" s="1"/>
  <c r="Q121" i="1"/>
  <c r="P121" i="1"/>
  <c r="O121" i="1"/>
  <c r="N121" i="1"/>
  <c r="M121" i="1" s="1"/>
  <c r="L121" i="1"/>
  <c r="K121" i="1"/>
  <c r="J121" i="1"/>
  <c r="J118" i="1" s="1"/>
  <c r="I121" i="1"/>
  <c r="H121" i="1"/>
  <c r="G121" i="1"/>
  <c r="F121" i="1"/>
  <c r="D121" i="1" s="1"/>
  <c r="E121" i="1"/>
  <c r="U120" i="1"/>
  <c r="T120" i="1"/>
  <c r="T118" i="1" s="1"/>
  <c r="S120" i="1"/>
  <c r="Q120" i="1"/>
  <c r="P120" i="1"/>
  <c r="O120" i="1"/>
  <c r="M120" i="1" s="1"/>
  <c r="N120" i="1"/>
  <c r="L120" i="1"/>
  <c r="K120" i="1"/>
  <c r="K118" i="1" s="1"/>
  <c r="J120" i="1"/>
  <c r="I120" i="1"/>
  <c r="H120" i="1"/>
  <c r="G120" i="1"/>
  <c r="D120" i="1" s="1"/>
  <c r="F120" i="1"/>
  <c r="E120" i="1"/>
  <c r="U119" i="1"/>
  <c r="T119" i="1"/>
  <c r="S119" i="1"/>
  <c r="Q119" i="1"/>
  <c r="P119" i="1"/>
  <c r="P118" i="1" s="1"/>
  <c r="O119" i="1"/>
  <c r="N119" i="1"/>
  <c r="L119" i="1"/>
  <c r="L118" i="1" s="1"/>
  <c r="K119" i="1"/>
  <c r="J119" i="1"/>
  <c r="H119" i="1"/>
  <c r="G119" i="1"/>
  <c r="G118" i="1" s="1"/>
  <c r="F119" i="1"/>
  <c r="E119" i="1"/>
  <c r="U118" i="1"/>
  <c r="S118" i="1"/>
  <c r="Q118" i="1"/>
  <c r="I118" i="1"/>
  <c r="H118" i="1"/>
  <c r="E118" i="1"/>
  <c r="U117" i="1"/>
  <c r="T117" i="1"/>
  <c r="S117" i="1"/>
  <c r="R117" i="1"/>
  <c r="Q117" i="1"/>
  <c r="P117" i="1"/>
  <c r="O117" i="1"/>
  <c r="N117" i="1"/>
  <c r="M117" i="1" s="1"/>
  <c r="L117" i="1"/>
  <c r="K117" i="1"/>
  <c r="J117" i="1"/>
  <c r="I117" i="1"/>
  <c r="H117" i="1"/>
  <c r="G117" i="1"/>
  <c r="D117" i="1" s="1"/>
  <c r="F117" i="1"/>
  <c r="E117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 s="1"/>
  <c r="U115" i="1"/>
  <c r="T115" i="1"/>
  <c r="S115" i="1"/>
  <c r="S114" i="1" s="1"/>
  <c r="R115" i="1"/>
  <c r="Q115" i="1"/>
  <c r="P115" i="1"/>
  <c r="O115" i="1"/>
  <c r="M115" i="1" s="1"/>
  <c r="N115" i="1"/>
  <c r="L115" i="1"/>
  <c r="K115" i="1"/>
  <c r="K114" i="1" s="1"/>
  <c r="J115" i="1"/>
  <c r="I115" i="1"/>
  <c r="H115" i="1"/>
  <c r="G115" i="1"/>
  <c r="G114" i="1" s="1"/>
  <c r="F115" i="1"/>
  <c r="E115" i="1"/>
  <c r="D115" i="1" s="1"/>
  <c r="U114" i="1"/>
  <c r="T114" i="1"/>
  <c r="R114" i="1"/>
  <c r="Q114" i="1"/>
  <c r="P114" i="1"/>
  <c r="N114" i="1"/>
  <c r="L114" i="1"/>
  <c r="J114" i="1"/>
  <c r="I114" i="1"/>
  <c r="H114" i="1"/>
  <c r="F114" i="1"/>
  <c r="E114" i="1"/>
  <c r="D114" i="1" s="1"/>
  <c r="M113" i="1"/>
  <c r="D113" i="1"/>
  <c r="M112" i="1"/>
  <c r="D112" i="1"/>
  <c r="M111" i="1"/>
  <c r="D111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 s="1"/>
  <c r="U109" i="1"/>
  <c r="T109" i="1"/>
  <c r="S109" i="1"/>
  <c r="R109" i="1"/>
  <c r="Q109" i="1"/>
  <c r="P109" i="1"/>
  <c r="O109" i="1"/>
  <c r="M109" i="1" s="1"/>
  <c r="N109" i="1"/>
  <c r="L109" i="1"/>
  <c r="K109" i="1"/>
  <c r="J109" i="1"/>
  <c r="I109" i="1"/>
  <c r="H109" i="1"/>
  <c r="G109" i="1"/>
  <c r="F109" i="1"/>
  <c r="E109" i="1"/>
  <c r="D109" i="1" s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 s="1"/>
  <c r="U107" i="1"/>
  <c r="T107" i="1"/>
  <c r="S107" i="1"/>
  <c r="S106" i="1" s="1"/>
  <c r="R107" i="1"/>
  <c r="Q107" i="1"/>
  <c r="P107" i="1"/>
  <c r="O107" i="1"/>
  <c r="O106" i="1" s="1"/>
  <c r="M106" i="1" s="1"/>
  <c r="N107" i="1"/>
  <c r="M107" i="1" s="1"/>
  <c r="L107" i="1"/>
  <c r="K107" i="1"/>
  <c r="K106" i="1" s="1"/>
  <c r="J107" i="1"/>
  <c r="I107" i="1"/>
  <c r="H107" i="1"/>
  <c r="G107" i="1"/>
  <c r="G106" i="1" s="1"/>
  <c r="F107" i="1"/>
  <c r="E107" i="1"/>
  <c r="D107" i="1" s="1"/>
  <c r="U106" i="1"/>
  <c r="T106" i="1"/>
  <c r="R106" i="1"/>
  <c r="Q106" i="1"/>
  <c r="P106" i="1"/>
  <c r="N106" i="1"/>
  <c r="L106" i="1"/>
  <c r="J106" i="1"/>
  <c r="I106" i="1"/>
  <c r="H106" i="1"/>
  <c r="F106" i="1"/>
  <c r="E106" i="1"/>
  <c r="D106" i="1" s="1"/>
  <c r="U105" i="1"/>
  <c r="T105" i="1"/>
  <c r="S105" i="1"/>
  <c r="R105" i="1"/>
  <c r="Q105" i="1"/>
  <c r="P105" i="1"/>
  <c r="O105" i="1"/>
  <c r="M105" i="1" s="1"/>
  <c r="N105" i="1"/>
  <c r="L105" i="1"/>
  <c r="K105" i="1"/>
  <c r="J105" i="1"/>
  <c r="I105" i="1"/>
  <c r="H105" i="1"/>
  <c r="G105" i="1"/>
  <c r="D105" i="1" s="1"/>
  <c r="F105" i="1"/>
  <c r="E105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 s="1"/>
  <c r="U103" i="1"/>
  <c r="T103" i="1"/>
  <c r="S103" i="1"/>
  <c r="S102" i="1" s="1"/>
  <c r="R103" i="1"/>
  <c r="Q103" i="1"/>
  <c r="P103" i="1"/>
  <c r="O103" i="1"/>
  <c r="O102" i="1" s="1"/>
  <c r="M102" i="1" s="1"/>
  <c r="N103" i="1"/>
  <c r="M103" i="1" s="1"/>
  <c r="L103" i="1"/>
  <c r="K103" i="1"/>
  <c r="K102" i="1" s="1"/>
  <c r="J103" i="1"/>
  <c r="I103" i="1"/>
  <c r="H103" i="1"/>
  <c r="G103" i="1"/>
  <c r="G102" i="1" s="1"/>
  <c r="F103" i="1"/>
  <c r="E103" i="1"/>
  <c r="D103" i="1" s="1"/>
  <c r="U102" i="1"/>
  <c r="T102" i="1"/>
  <c r="R102" i="1"/>
  <c r="Q102" i="1"/>
  <c r="P102" i="1"/>
  <c r="N102" i="1"/>
  <c r="L102" i="1"/>
  <c r="J102" i="1"/>
  <c r="I102" i="1"/>
  <c r="H102" i="1"/>
  <c r="F102" i="1"/>
  <c r="E102" i="1"/>
  <c r="U101" i="1"/>
  <c r="T101" i="1"/>
  <c r="S101" i="1"/>
  <c r="R101" i="1"/>
  <c r="Q101" i="1"/>
  <c r="P101" i="1"/>
  <c r="O101" i="1"/>
  <c r="M101" i="1" s="1"/>
  <c r="N101" i="1"/>
  <c r="L101" i="1"/>
  <c r="K101" i="1"/>
  <c r="J101" i="1"/>
  <c r="I101" i="1"/>
  <c r="H101" i="1"/>
  <c r="G101" i="1"/>
  <c r="F101" i="1"/>
  <c r="E101" i="1"/>
  <c r="D101" i="1" s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 s="1"/>
  <c r="U99" i="1"/>
  <c r="T99" i="1"/>
  <c r="S99" i="1"/>
  <c r="S98" i="1" s="1"/>
  <c r="R99" i="1"/>
  <c r="Q99" i="1"/>
  <c r="P99" i="1"/>
  <c r="O99" i="1"/>
  <c r="M99" i="1" s="1"/>
  <c r="N99" i="1"/>
  <c r="L99" i="1"/>
  <c r="K99" i="1"/>
  <c r="K98" i="1" s="1"/>
  <c r="J99" i="1"/>
  <c r="I99" i="1"/>
  <c r="H99" i="1"/>
  <c r="G99" i="1"/>
  <c r="G98" i="1" s="1"/>
  <c r="F99" i="1"/>
  <c r="E99" i="1"/>
  <c r="D99" i="1" s="1"/>
  <c r="U98" i="1"/>
  <c r="T98" i="1"/>
  <c r="R98" i="1"/>
  <c r="Q98" i="1"/>
  <c r="P98" i="1"/>
  <c r="N98" i="1"/>
  <c r="L98" i="1"/>
  <c r="J98" i="1"/>
  <c r="I98" i="1"/>
  <c r="H98" i="1"/>
  <c r="F98" i="1"/>
  <c r="E98" i="1"/>
  <c r="U97" i="1"/>
  <c r="T97" i="1"/>
  <c r="S97" i="1"/>
  <c r="R97" i="1"/>
  <c r="Q97" i="1"/>
  <c r="P97" i="1"/>
  <c r="O97" i="1"/>
  <c r="M97" i="1" s="1"/>
  <c r="N97" i="1"/>
  <c r="L97" i="1"/>
  <c r="K97" i="1"/>
  <c r="J97" i="1"/>
  <c r="I97" i="1"/>
  <c r="H97" i="1"/>
  <c r="G97" i="1"/>
  <c r="F97" i="1"/>
  <c r="E97" i="1"/>
  <c r="D97" i="1" s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 s="1"/>
  <c r="U95" i="1"/>
  <c r="T95" i="1"/>
  <c r="S95" i="1"/>
  <c r="S94" i="1" s="1"/>
  <c r="R95" i="1"/>
  <c r="Q95" i="1"/>
  <c r="P95" i="1"/>
  <c r="O95" i="1"/>
  <c r="M95" i="1" s="1"/>
  <c r="N95" i="1"/>
  <c r="L95" i="1"/>
  <c r="K95" i="1"/>
  <c r="K94" i="1" s="1"/>
  <c r="J95" i="1"/>
  <c r="I95" i="1"/>
  <c r="H95" i="1"/>
  <c r="G95" i="1"/>
  <c r="G94" i="1" s="1"/>
  <c r="F95" i="1"/>
  <c r="E95" i="1"/>
  <c r="D95" i="1" s="1"/>
  <c r="U94" i="1"/>
  <c r="T94" i="1"/>
  <c r="R94" i="1"/>
  <c r="Q94" i="1"/>
  <c r="P94" i="1"/>
  <c r="N94" i="1"/>
  <c r="L94" i="1"/>
  <c r="J94" i="1"/>
  <c r="I94" i="1"/>
  <c r="H94" i="1"/>
  <c r="F94" i="1"/>
  <c r="E94" i="1"/>
  <c r="D94" i="1" s="1"/>
  <c r="U93" i="1"/>
  <c r="T93" i="1"/>
  <c r="S93" i="1"/>
  <c r="R93" i="1"/>
  <c r="Q93" i="1"/>
  <c r="P93" i="1"/>
  <c r="O93" i="1"/>
  <c r="M93" i="1" s="1"/>
  <c r="N93" i="1"/>
  <c r="L93" i="1"/>
  <c r="K93" i="1"/>
  <c r="J93" i="1"/>
  <c r="I93" i="1"/>
  <c r="H93" i="1"/>
  <c r="G93" i="1"/>
  <c r="F93" i="1"/>
  <c r="E93" i="1"/>
  <c r="D93" i="1" s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 s="1"/>
  <c r="U91" i="1"/>
  <c r="T91" i="1"/>
  <c r="S91" i="1"/>
  <c r="S90" i="1" s="1"/>
  <c r="R91" i="1"/>
  <c r="Q91" i="1"/>
  <c r="P91" i="1"/>
  <c r="O91" i="1"/>
  <c r="O90" i="1" s="1"/>
  <c r="M90" i="1" s="1"/>
  <c r="N91" i="1"/>
  <c r="M91" i="1" s="1"/>
  <c r="L91" i="1"/>
  <c r="K91" i="1"/>
  <c r="K90" i="1" s="1"/>
  <c r="J91" i="1"/>
  <c r="I91" i="1"/>
  <c r="H91" i="1"/>
  <c r="G91" i="1"/>
  <c r="G90" i="1" s="1"/>
  <c r="F91" i="1"/>
  <c r="E91" i="1"/>
  <c r="D91" i="1" s="1"/>
  <c r="U90" i="1"/>
  <c r="T90" i="1"/>
  <c r="R90" i="1"/>
  <c r="Q90" i="1"/>
  <c r="P90" i="1"/>
  <c r="N90" i="1"/>
  <c r="L90" i="1"/>
  <c r="J90" i="1"/>
  <c r="I90" i="1"/>
  <c r="H90" i="1"/>
  <c r="F90" i="1"/>
  <c r="E90" i="1"/>
  <c r="D90" i="1" s="1"/>
  <c r="M89" i="1"/>
  <c r="D89" i="1"/>
  <c r="M88" i="1"/>
  <c r="D88" i="1"/>
  <c r="M87" i="1"/>
  <c r="D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 s="1"/>
  <c r="M85" i="1"/>
  <c r="D85" i="1"/>
  <c r="M84" i="1"/>
  <c r="D84" i="1"/>
  <c r="M83" i="1"/>
  <c r="D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 s="1"/>
  <c r="M81" i="1"/>
  <c r="D81" i="1"/>
  <c r="M80" i="1"/>
  <c r="D80" i="1"/>
  <c r="M79" i="1"/>
  <c r="D79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 s="1"/>
  <c r="M77" i="1"/>
  <c r="D77" i="1"/>
  <c r="M76" i="1"/>
  <c r="D76" i="1"/>
  <c r="M75" i="1"/>
  <c r="G75" i="1"/>
  <c r="D75" i="1"/>
  <c r="U74" i="1"/>
  <c r="T74" i="1"/>
  <c r="S74" i="1"/>
  <c r="R74" i="1"/>
  <c r="Q74" i="1"/>
  <c r="P74" i="1"/>
  <c r="O74" i="1"/>
  <c r="N74" i="1"/>
  <c r="M74" i="1" s="1"/>
  <c r="L74" i="1"/>
  <c r="K74" i="1"/>
  <c r="J74" i="1"/>
  <c r="I74" i="1"/>
  <c r="H74" i="1"/>
  <c r="G74" i="1"/>
  <c r="F74" i="1"/>
  <c r="D74" i="1" s="1"/>
  <c r="E74" i="1"/>
  <c r="U73" i="1"/>
  <c r="T73" i="1"/>
  <c r="S73" i="1"/>
  <c r="R73" i="1"/>
  <c r="Q73" i="1"/>
  <c r="P73" i="1"/>
  <c r="O73" i="1"/>
  <c r="N73" i="1"/>
  <c r="M73" i="1" s="1"/>
  <c r="L73" i="1"/>
  <c r="K73" i="1"/>
  <c r="J73" i="1"/>
  <c r="I73" i="1"/>
  <c r="H73" i="1"/>
  <c r="G73" i="1"/>
  <c r="F73" i="1"/>
  <c r="E73" i="1"/>
  <c r="D73" i="1"/>
  <c r="U72" i="1"/>
  <c r="T72" i="1"/>
  <c r="S72" i="1"/>
  <c r="R72" i="1"/>
  <c r="Q72" i="1"/>
  <c r="P72" i="1"/>
  <c r="O72" i="1"/>
  <c r="N72" i="1"/>
  <c r="M72" i="1" s="1"/>
  <c r="L72" i="1"/>
  <c r="K72" i="1"/>
  <c r="J72" i="1"/>
  <c r="I72" i="1"/>
  <c r="H72" i="1"/>
  <c r="G72" i="1"/>
  <c r="F72" i="1"/>
  <c r="D72" i="1" s="1"/>
  <c r="E72" i="1"/>
  <c r="U71" i="1"/>
  <c r="T71" i="1"/>
  <c r="T70" i="1" s="1"/>
  <c r="S71" i="1"/>
  <c r="R71" i="1"/>
  <c r="Q71" i="1"/>
  <c r="P71" i="1"/>
  <c r="P70" i="1" s="1"/>
  <c r="O71" i="1"/>
  <c r="N71" i="1"/>
  <c r="L71" i="1"/>
  <c r="L70" i="1" s="1"/>
  <c r="K71" i="1"/>
  <c r="J71" i="1"/>
  <c r="I71" i="1"/>
  <c r="H71" i="1"/>
  <c r="H70" i="1" s="1"/>
  <c r="G71" i="1"/>
  <c r="F71" i="1"/>
  <c r="E71" i="1"/>
  <c r="E70" i="1" s="1"/>
  <c r="D70" i="1" s="1"/>
  <c r="D71" i="1"/>
  <c r="U70" i="1"/>
  <c r="S70" i="1"/>
  <c r="R70" i="1"/>
  <c r="Q70" i="1"/>
  <c r="O70" i="1"/>
  <c r="N70" i="1"/>
  <c r="K70" i="1"/>
  <c r="J70" i="1"/>
  <c r="I70" i="1"/>
  <c r="G70" i="1"/>
  <c r="F70" i="1"/>
  <c r="U69" i="1"/>
  <c r="T69" i="1"/>
  <c r="S69" i="1"/>
  <c r="R69" i="1"/>
  <c r="Q69" i="1"/>
  <c r="P69" i="1"/>
  <c r="M69" i="1" s="1"/>
  <c r="O69" i="1"/>
  <c r="N69" i="1"/>
  <c r="L69" i="1"/>
  <c r="K69" i="1"/>
  <c r="J69" i="1"/>
  <c r="I69" i="1"/>
  <c r="H69" i="1"/>
  <c r="G69" i="1"/>
  <c r="F69" i="1"/>
  <c r="E69" i="1"/>
  <c r="D69" i="1"/>
  <c r="U68" i="1"/>
  <c r="T68" i="1"/>
  <c r="S68" i="1"/>
  <c r="R68" i="1"/>
  <c r="Q68" i="1"/>
  <c r="P68" i="1"/>
  <c r="O68" i="1"/>
  <c r="N68" i="1"/>
  <c r="M68" i="1" s="1"/>
  <c r="L68" i="1"/>
  <c r="K68" i="1"/>
  <c r="J68" i="1"/>
  <c r="I68" i="1"/>
  <c r="H68" i="1"/>
  <c r="G68" i="1"/>
  <c r="F68" i="1"/>
  <c r="E68" i="1"/>
  <c r="D68" i="1" s="1"/>
  <c r="U67" i="1"/>
  <c r="T67" i="1"/>
  <c r="T66" i="1" s="1"/>
  <c r="S67" i="1"/>
  <c r="R67" i="1"/>
  <c r="Q67" i="1"/>
  <c r="P67" i="1"/>
  <c r="P66" i="1" s="1"/>
  <c r="O67" i="1"/>
  <c r="N67" i="1"/>
  <c r="L67" i="1"/>
  <c r="L66" i="1" s="1"/>
  <c r="K67" i="1"/>
  <c r="J67" i="1"/>
  <c r="I67" i="1"/>
  <c r="H67" i="1"/>
  <c r="H66" i="1" s="1"/>
  <c r="G67" i="1"/>
  <c r="F67" i="1"/>
  <c r="E67" i="1"/>
  <c r="D67" i="1"/>
  <c r="U66" i="1"/>
  <c r="S66" i="1"/>
  <c r="R66" i="1"/>
  <c r="Q66" i="1"/>
  <c r="O66" i="1"/>
  <c r="N66" i="1"/>
  <c r="K66" i="1"/>
  <c r="J66" i="1"/>
  <c r="I66" i="1"/>
  <c r="G66" i="1"/>
  <c r="F66" i="1"/>
  <c r="E66" i="1"/>
  <c r="M65" i="1"/>
  <c r="D65" i="1"/>
  <c r="M64" i="1"/>
  <c r="D64" i="1"/>
  <c r="M63" i="1"/>
  <c r="D63" i="1"/>
  <c r="U62" i="1"/>
  <c r="T62" i="1"/>
  <c r="S62" i="1"/>
  <c r="R62" i="1"/>
  <c r="Q62" i="1"/>
  <c r="P62" i="1"/>
  <c r="O62" i="1"/>
  <c r="N62" i="1"/>
  <c r="M62" i="1" s="1"/>
  <c r="L62" i="1"/>
  <c r="K62" i="1"/>
  <c r="J62" i="1"/>
  <c r="I62" i="1"/>
  <c r="H62" i="1"/>
  <c r="G62" i="1"/>
  <c r="F62" i="1"/>
  <c r="D62" i="1" s="1"/>
  <c r="E62" i="1"/>
  <c r="U61" i="1"/>
  <c r="T61" i="1"/>
  <c r="S61" i="1"/>
  <c r="R61" i="1"/>
  <c r="Q61" i="1"/>
  <c r="P61" i="1"/>
  <c r="M61" i="1" s="1"/>
  <c r="O61" i="1"/>
  <c r="N61" i="1"/>
  <c r="L61" i="1"/>
  <c r="K61" i="1"/>
  <c r="J61" i="1"/>
  <c r="I61" i="1"/>
  <c r="H61" i="1"/>
  <c r="G61" i="1"/>
  <c r="F61" i="1"/>
  <c r="E61" i="1"/>
  <c r="D61" i="1"/>
  <c r="U60" i="1"/>
  <c r="T60" i="1"/>
  <c r="S60" i="1"/>
  <c r="R60" i="1"/>
  <c r="Q60" i="1"/>
  <c r="P60" i="1"/>
  <c r="O60" i="1"/>
  <c r="N60" i="1"/>
  <c r="M60" i="1" s="1"/>
  <c r="L60" i="1"/>
  <c r="K60" i="1"/>
  <c r="J60" i="1"/>
  <c r="I60" i="1"/>
  <c r="H60" i="1"/>
  <c r="G60" i="1"/>
  <c r="F60" i="1"/>
  <c r="D60" i="1" s="1"/>
  <c r="E60" i="1"/>
  <c r="U59" i="1"/>
  <c r="T59" i="1"/>
  <c r="S59" i="1"/>
  <c r="R59" i="1"/>
  <c r="Q59" i="1"/>
  <c r="P59" i="1"/>
  <c r="M59" i="1" s="1"/>
  <c r="O59" i="1"/>
  <c r="N59" i="1"/>
  <c r="L59" i="1"/>
  <c r="K59" i="1"/>
  <c r="J59" i="1"/>
  <c r="I59" i="1"/>
  <c r="H59" i="1"/>
  <c r="G59" i="1"/>
  <c r="F59" i="1"/>
  <c r="E59" i="1"/>
  <c r="D59" i="1"/>
  <c r="U58" i="1"/>
  <c r="T58" i="1"/>
  <c r="S58" i="1"/>
  <c r="R58" i="1"/>
  <c r="Q58" i="1"/>
  <c r="P58" i="1"/>
  <c r="O58" i="1"/>
  <c r="N58" i="1"/>
  <c r="M58" i="1" s="1"/>
  <c r="L58" i="1"/>
  <c r="K58" i="1"/>
  <c r="J58" i="1"/>
  <c r="I58" i="1"/>
  <c r="H58" i="1"/>
  <c r="G58" i="1"/>
  <c r="F58" i="1"/>
  <c r="D58" i="1" s="1"/>
  <c r="E58" i="1"/>
  <c r="U57" i="1"/>
  <c r="T57" i="1"/>
  <c r="S57" i="1"/>
  <c r="R57" i="1"/>
  <c r="Q57" i="1"/>
  <c r="P57" i="1"/>
  <c r="O57" i="1"/>
  <c r="N57" i="1"/>
  <c r="M57" i="1" s="1"/>
  <c r="L57" i="1"/>
  <c r="K57" i="1"/>
  <c r="J57" i="1"/>
  <c r="I57" i="1"/>
  <c r="H57" i="1"/>
  <c r="G57" i="1"/>
  <c r="F57" i="1"/>
  <c r="E57" i="1"/>
  <c r="D57" i="1"/>
  <c r="U56" i="1"/>
  <c r="T56" i="1"/>
  <c r="S56" i="1"/>
  <c r="R56" i="1"/>
  <c r="Q56" i="1"/>
  <c r="P56" i="1"/>
  <c r="O56" i="1"/>
  <c r="N56" i="1"/>
  <c r="M56" i="1" s="1"/>
  <c r="L56" i="1"/>
  <c r="K56" i="1"/>
  <c r="J56" i="1"/>
  <c r="I56" i="1"/>
  <c r="H56" i="1"/>
  <c r="G56" i="1"/>
  <c r="F56" i="1"/>
  <c r="D56" i="1" s="1"/>
  <c r="E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 s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 s="1"/>
  <c r="U52" i="1"/>
  <c r="T52" i="1"/>
  <c r="S52" i="1"/>
  <c r="R52" i="1"/>
  <c r="Q52" i="1"/>
  <c r="P52" i="1"/>
  <c r="O52" i="1"/>
  <c r="M52" i="1" s="1"/>
  <c r="N52" i="1"/>
  <c r="L52" i="1"/>
  <c r="K52" i="1"/>
  <c r="J52" i="1"/>
  <c r="I52" i="1"/>
  <c r="H52" i="1"/>
  <c r="G52" i="1"/>
  <c r="F52" i="1"/>
  <c r="E52" i="1"/>
  <c r="D52" i="1" s="1"/>
  <c r="U51" i="1"/>
  <c r="U50" i="1" s="1"/>
  <c r="T51" i="1"/>
  <c r="S51" i="1"/>
  <c r="R51" i="1"/>
  <c r="Q51" i="1"/>
  <c r="P51" i="1"/>
  <c r="O51" i="1"/>
  <c r="N51" i="1"/>
  <c r="M51" i="1"/>
  <c r="L51" i="1"/>
  <c r="K51" i="1"/>
  <c r="J51" i="1"/>
  <c r="I51" i="1"/>
  <c r="I50" i="1" s="1"/>
  <c r="H51" i="1"/>
  <c r="G51" i="1"/>
  <c r="F51" i="1"/>
  <c r="E51" i="1"/>
  <c r="T50" i="1"/>
  <c r="S50" i="1"/>
  <c r="R50" i="1"/>
  <c r="P50" i="1"/>
  <c r="N50" i="1"/>
  <c r="L50" i="1"/>
  <c r="K50" i="1"/>
  <c r="J50" i="1"/>
  <c r="H50" i="1"/>
  <c r="G50" i="1"/>
  <c r="F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 s="1"/>
  <c r="U48" i="1"/>
  <c r="T48" i="1"/>
  <c r="S48" i="1"/>
  <c r="R48" i="1"/>
  <c r="Q48" i="1"/>
  <c r="P48" i="1"/>
  <c r="O48" i="1"/>
  <c r="M48" i="1" s="1"/>
  <c r="N48" i="1"/>
  <c r="L48" i="1"/>
  <c r="K48" i="1"/>
  <c r="J48" i="1"/>
  <c r="I48" i="1"/>
  <c r="H48" i="1"/>
  <c r="G48" i="1"/>
  <c r="D48" i="1" s="1"/>
  <c r="F48" i="1"/>
  <c r="E48" i="1"/>
  <c r="U47" i="1"/>
  <c r="U46" i="1" s="1"/>
  <c r="T47" i="1"/>
  <c r="S47" i="1"/>
  <c r="R47" i="1"/>
  <c r="R46" i="1" s="1"/>
  <c r="Q47" i="1"/>
  <c r="Q46" i="1" s="1"/>
  <c r="P47" i="1"/>
  <c r="O47" i="1"/>
  <c r="N47" i="1"/>
  <c r="N46" i="1" s="1"/>
  <c r="M47" i="1"/>
  <c r="L47" i="1"/>
  <c r="K47" i="1"/>
  <c r="J47" i="1"/>
  <c r="J46" i="1" s="1"/>
  <c r="I47" i="1"/>
  <c r="I46" i="1" s="1"/>
  <c r="H47" i="1"/>
  <c r="G47" i="1"/>
  <c r="F47" i="1"/>
  <c r="F46" i="1" s="1"/>
  <c r="E47" i="1"/>
  <c r="T46" i="1"/>
  <c r="S46" i="1"/>
  <c r="P46" i="1"/>
  <c r="O46" i="1"/>
  <c r="L46" i="1"/>
  <c r="K46" i="1"/>
  <c r="H46" i="1"/>
  <c r="G46" i="1"/>
  <c r="M45" i="1"/>
  <c r="D45" i="1"/>
  <c r="M44" i="1"/>
  <c r="D44" i="1"/>
  <c r="M43" i="1"/>
  <c r="D43" i="1"/>
  <c r="U42" i="1"/>
  <c r="T42" i="1"/>
  <c r="S42" i="1"/>
  <c r="R42" i="1"/>
  <c r="Q42" i="1"/>
  <c r="P42" i="1"/>
  <c r="O42" i="1"/>
  <c r="M42" i="1" s="1"/>
  <c r="N42" i="1"/>
  <c r="L42" i="1"/>
  <c r="K42" i="1"/>
  <c r="J42" i="1"/>
  <c r="I42" i="1"/>
  <c r="H42" i="1"/>
  <c r="G42" i="1"/>
  <c r="F42" i="1"/>
  <c r="E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 s="1"/>
  <c r="U40" i="1"/>
  <c r="T40" i="1"/>
  <c r="S40" i="1"/>
  <c r="R40" i="1"/>
  <c r="Q40" i="1"/>
  <c r="P40" i="1"/>
  <c r="O40" i="1"/>
  <c r="M40" i="1" s="1"/>
  <c r="N40" i="1"/>
  <c r="L40" i="1"/>
  <c r="K40" i="1"/>
  <c r="J40" i="1"/>
  <c r="I40" i="1"/>
  <c r="H40" i="1"/>
  <c r="G40" i="1"/>
  <c r="F40" i="1"/>
  <c r="E40" i="1"/>
  <c r="U39" i="1"/>
  <c r="U38" i="1" s="1"/>
  <c r="T39" i="1"/>
  <c r="S39" i="1"/>
  <c r="R39" i="1"/>
  <c r="R38" i="1" s="1"/>
  <c r="Q39" i="1"/>
  <c r="Q38" i="1" s="1"/>
  <c r="P39" i="1"/>
  <c r="O39" i="1"/>
  <c r="N39" i="1"/>
  <c r="N38" i="1" s="1"/>
  <c r="M39" i="1"/>
  <c r="L39" i="1"/>
  <c r="K39" i="1"/>
  <c r="J39" i="1"/>
  <c r="J38" i="1" s="1"/>
  <c r="I39" i="1"/>
  <c r="I38" i="1" s="1"/>
  <c r="H39" i="1"/>
  <c r="G39" i="1"/>
  <c r="F39" i="1"/>
  <c r="E39" i="1"/>
  <c r="T38" i="1"/>
  <c r="S38" i="1"/>
  <c r="P38" i="1"/>
  <c r="O38" i="1"/>
  <c r="L38" i="1"/>
  <c r="K38" i="1"/>
  <c r="H38" i="1"/>
  <c r="G38" i="1"/>
  <c r="F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 s="1"/>
  <c r="U36" i="1"/>
  <c r="T36" i="1"/>
  <c r="S36" i="1"/>
  <c r="R36" i="1"/>
  <c r="Q36" i="1"/>
  <c r="P36" i="1"/>
  <c r="O36" i="1"/>
  <c r="M36" i="1" s="1"/>
  <c r="N36" i="1"/>
  <c r="L36" i="1"/>
  <c r="K36" i="1"/>
  <c r="J36" i="1"/>
  <c r="I36" i="1"/>
  <c r="H36" i="1"/>
  <c r="G36" i="1"/>
  <c r="D36" i="1" s="1"/>
  <c r="F36" i="1"/>
  <c r="E36" i="1"/>
  <c r="U35" i="1"/>
  <c r="T35" i="1"/>
  <c r="S35" i="1"/>
  <c r="R35" i="1"/>
  <c r="Q35" i="1"/>
  <c r="P35" i="1"/>
  <c r="O35" i="1"/>
  <c r="N35" i="1"/>
  <c r="M35" i="1" s="1"/>
  <c r="L35" i="1"/>
  <c r="K35" i="1"/>
  <c r="K34" i="1" s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 s="1"/>
  <c r="L34" i="1"/>
  <c r="J34" i="1"/>
  <c r="I34" i="1"/>
  <c r="H34" i="1"/>
  <c r="F34" i="1"/>
  <c r="E34" i="1"/>
  <c r="U33" i="1"/>
  <c r="T33" i="1"/>
  <c r="S33" i="1"/>
  <c r="R33" i="1"/>
  <c r="Q33" i="1"/>
  <c r="P33" i="1"/>
  <c r="O33" i="1"/>
  <c r="N33" i="1"/>
  <c r="M33" i="1" s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 s="1"/>
  <c r="L32" i="1"/>
  <c r="K32" i="1"/>
  <c r="J32" i="1"/>
  <c r="I32" i="1"/>
  <c r="H32" i="1"/>
  <c r="G32" i="1"/>
  <c r="F32" i="1"/>
  <c r="E32" i="1"/>
  <c r="D32" i="1" s="1"/>
  <c r="U31" i="1"/>
  <c r="T31" i="1"/>
  <c r="S31" i="1"/>
  <c r="S30" i="1" s="1"/>
  <c r="R31" i="1"/>
  <c r="Q31" i="1"/>
  <c r="P31" i="1"/>
  <c r="O31" i="1"/>
  <c r="O30" i="1" s="1"/>
  <c r="N31" i="1"/>
  <c r="M31" i="1" s="1"/>
  <c r="L31" i="1"/>
  <c r="K31" i="1"/>
  <c r="K30" i="1" s="1"/>
  <c r="J31" i="1"/>
  <c r="I31" i="1"/>
  <c r="H31" i="1"/>
  <c r="G31" i="1"/>
  <c r="G30" i="1" s="1"/>
  <c r="F31" i="1"/>
  <c r="E31" i="1"/>
  <c r="D31" i="1"/>
  <c r="U30" i="1"/>
  <c r="T30" i="1"/>
  <c r="R30" i="1"/>
  <c r="Q30" i="1"/>
  <c r="P30" i="1"/>
  <c r="N30" i="1"/>
  <c r="M30" i="1" s="1"/>
  <c r="L30" i="1"/>
  <c r="J30" i="1"/>
  <c r="I30" i="1"/>
  <c r="H30" i="1"/>
  <c r="F30" i="1"/>
  <c r="E30" i="1"/>
  <c r="D30" i="1" s="1"/>
  <c r="T29" i="1"/>
  <c r="S29" i="1"/>
  <c r="R29" i="1"/>
  <c r="Q29" i="1"/>
  <c r="O29" i="1"/>
  <c r="N29" i="1"/>
  <c r="M29" i="1"/>
  <c r="K29" i="1"/>
  <c r="J29" i="1"/>
  <c r="I29" i="1"/>
  <c r="H29" i="1"/>
  <c r="F29" i="1"/>
  <c r="D29" i="1" s="1"/>
  <c r="E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 s="1"/>
  <c r="U27" i="1"/>
  <c r="T27" i="1"/>
  <c r="S27" i="1"/>
  <c r="S26" i="1" s="1"/>
  <c r="R27" i="1"/>
  <c r="Q27" i="1"/>
  <c r="P27" i="1"/>
  <c r="O27" i="1"/>
  <c r="O26" i="1" s="1"/>
  <c r="M26" i="1" s="1"/>
  <c r="N27" i="1"/>
  <c r="M27" i="1" s="1"/>
  <c r="L27" i="1"/>
  <c r="K27" i="1"/>
  <c r="K26" i="1" s="1"/>
  <c r="J27" i="1"/>
  <c r="I27" i="1"/>
  <c r="H27" i="1"/>
  <c r="G27" i="1"/>
  <c r="G26" i="1" s="1"/>
  <c r="F27" i="1"/>
  <c r="D27" i="1" s="1"/>
  <c r="E27" i="1"/>
  <c r="U26" i="1"/>
  <c r="T26" i="1"/>
  <c r="R26" i="1"/>
  <c r="Q26" i="1"/>
  <c r="P26" i="1"/>
  <c r="N26" i="1"/>
  <c r="L26" i="1"/>
  <c r="J26" i="1"/>
  <c r="I26" i="1"/>
  <c r="H26" i="1"/>
  <c r="F26" i="1"/>
  <c r="E26" i="1"/>
  <c r="U25" i="1"/>
  <c r="T25" i="1"/>
  <c r="S25" i="1"/>
  <c r="R25" i="1"/>
  <c r="Q25" i="1"/>
  <c r="P25" i="1"/>
  <c r="O25" i="1"/>
  <c r="N25" i="1"/>
  <c r="M25" i="1" s="1"/>
  <c r="L25" i="1"/>
  <c r="K25" i="1"/>
  <c r="J25" i="1"/>
  <c r="I25" i="1"/>
  <c r="H25" i="1"/>
  <c r="G25" i="1"/>
  <c r="F25" i="1"/>
  <c r="D25" i="1" s="1"/>
  <c r="E25" i="1"/>
  <c r="U24" i="1"/>
  <c r="T24" i="1"/>
  <c r="S24" i="1"/>
  <c r="R24" i="1"/>
  <c r="Q24" i="1"/>
  <c r="P24" i="1"/>
  <c r="M24" i="1" s="1"/>
  <c r="O24" i="1"/>
  <c r="N24" i="1"/>
  <c r="L24" i="1"/>
  <c r="K24" i="1"/>
  <c r="J24" i="1"/>
  <c r="I24" i="1"/>
  <c r="H24" i="1"/>
  <c r="G24" i="1"/>
  <c r="F24" i="1"/>
  <c r="E24" i="1"/>
  <c r="D24" i="1"/>
  <c r="U23" i="1"/>
  <c r="T23" i="1"/>
  <c r="S23" i="1"/>
  <c r="S22" i="1" s="1"/>
  <c r="R23" i="1"/>
  <c r="Q23" i="1"/>
  <c r="P23" i="1"/>
  <c r="O23" i="1"/>
  <c r="O22" i="1" s="1"/>
  <c r="M22" i="1" s="1"/>
  <c r="N23" i="1"/>
  <c r="M23" i="1" s="1"/>
  <c r="L23" i="1"/>
  <c r="K23" i="1"/>
  <c r="K22" i="1" s="1"/>
  <c r="J23" i="1"/>
  <c r="I23" i="1"/>
  <c r="H23" i="1"/>
  <c r="G23" i="1"/>
  <c r="G22" i="1" s="1"/>
  <c r="D22" i="1" s="1"/>
  <c r="F23" i="1"/>
  <c r="D23" i="1" s="1"/>
  <c r="E23" i="1"/>
  <c r="U22" i="1"/>
  <c r="T22" i="1"/>
  <c r="R22" i="1"/>
  <c r="Q22" i="1"/>
  <c r="P22" i="1"/>
  <c r="N22" i="1"/>
  <c r="L22" i="1"/>
  <c r="J22" i="1"/>
  <c r="I22" i="1"/>
  <c r="H22" i="1"/>
  <c r="F22" i="1"/>
  <c r="E22" i="1"/>
  <c r="U21" i="1"/>
  <c r="U125" i="1" s="1"/>
  <c r="T21" i="1"/>
  <c r="T125" i="1" s="1"/>
  <c r="S21" i="1"/>
  <c r="S125" i="1" s="1"/>
  <c r="R21" i="1"/>
  <c r="R125" i="1" s="1"/>
  <c r="Q21" i="1"/>
  <c r="Q125" i="1" s="1"/>
  <c r="P21" i="1"/>
  <c r="P125" i="1" s="1"/>
  <c r="O21" i="1"/>
  <c r="O125" i="1" s="1"/>
  <c r="N21" i="1"/>
  <c r="N125" i="1" s="1"/>
  <c r="M125" i="1" s="1"/>
  <c r="L21" i="1"/>
  <c r="L125" i="1" s="1"/>
  <c r="K21" i="1"/>
  <c r="K125" i="1" s="1"/>
  <c r="J21" i="1"/>
  <c r="J125" i="1" s="1"/>
  <c r="I21" i="1"/>
  <c r="I125" i="1" s="1"/>
  <c r="H21" i="1"/>
  <c r="H125" i="1" s="1"/>
  <c r="G21" i="1"/>
  <c r="G125" i="1" s="1"/>
  <c r="F21" i="1"/>
  <c r="F125" i="1" s="1"/>
  <c r="E21" i="1"/>
  <c r="E125" i="1" s="1"/>
  <c r="D21" i="1"/>
  <c r="U20" i="1"/>
  <c r="U124" i="1" s="1"/>
  <c r="T20" i="1"/>
  <c r="T124" i="1" s="1"/>
  <c r="S20" i="1"/>
  <c r="R20" i="1"/>
  <c r="R124" i="1" s="1"/>
  <c r="Q20" i="1"/>
  <c r="Q124" i="1" s="1"/>
  <c r="P20" i="1"/>
  <c r="O20" i="1"/>
  <c r="N20" i="1"/>
  <c r="M20" i="1"/>
  <c r="L20" i="1"/>
  <c r="L124" i="1" s="1"/>
  <c r="K20" i="1"/>
  <c r="K124" i="1" s="1"/>
  <c r="J20" i="1"/>
  <c r="I20" i="1"/>
  <c r="I124" i="1" s="1"/>
  <c r="H20" i="1"/>
  <c r="H124" i="1" s="1"/>
  <c r="G20" i="1"/>
  <c r="F20" i="1"/>
  <c r="E20" i="1"/>
  <c r="D20" i="1"/>
  <c r="U19" i="1"/>
  <c r="U123" i="1" s="1"/>
  <c r="U122" i="1" s="1"/>
  <c r="T19" i="1"/>
  <c r="T123" i="1" s="1"/>
  <c r="T122" i="1" s="1"/>
  <c r="S19" i="1"/>
  <c r="S123" i="1" s="1"/>
  <c r="R19" i="1"/>
  <c r="R123" i="1" s="1"/>
  <c r="R122" i="1" s="1"/>
  <c r="Q19" i="1"/>
  <c r="Q123" i="1" s="1"/>
  <c r="Q122" i="1" s="1"/>
  <c r="P19" i="1"/>
  <c r="O19" i="1"/>
  <c r="N19" i="1"/>
  <c r="M19" i="1" s="1"/>
  <c r="L19" i="1"/>
  <c r="L123" i="1" s="1"/>
  <c r="L122" i="1" s="1"/>
  <c r="K19" i="1"/>
  <c r="K123" i="1" s="1"/>
  <c r="K122" i="1" s="1"/>
  <c r="J19" i="1"/>
  <c r="J123" i="1" s="1"/>
  <c r="I19" i="1"/>
  <c r="I123" i="1" s="1"/>
  <c r="I122" i="1" s="1"/>
  <c r="H19" i="1"/>
  <c r="H123" i="1" s="1"/>
  <c r="H122" i="1" s="1"/>
  <c r="G19" i="1"/>
  <c r="G18" i="1" s="1"/>
  <c r="F19" i="1"/>
  <c r="F18" i="1" s="1"/>
  <c r="E19" i="1"/>
  <c r="D19" i="1" s="1"/>
  <c r="U18" i="1"/>
  <c r="T18" i="1"/>
  <c r="S18" i="1"/>
  <c r="R18" i="1"/>
  <c r="Q18" i="1"/>
  <c r="P18" i="1"/>
  <c r="M18" i="1" s="1"/>
  <c r="O18" i="1"/>
  <c r="N18" i="1"/>
  <c r="L18" i="1"/>
  <c r="K18" i="1"/>
  <c r="J18" i="1"/>
  <c r="I18" i="1"/>
  <c r="H18" i="1"/>
  <c r="E18" i="1"/>
  <c r="M17" i="1"/>
  <c r="D17" i="1"/>
  <c r="S16" i="1"/>
  <c r="S124" i="1" s="1"/>
  <c r="P16" i="1"/>
  <c r="P124" i="1" s="1"/>
  <c r="O16" i="1"/>
  <c r="O124" i="1" s="1"/>
  <c r="N16" i="1"/>
  <c r="N124" i="1" s="1"/>
  <c r="M16" i="1"/>
  <c r="J16" i="1"/>
  <c r="J124" i="1" s="1"/>
  <c r="G16" i="1"/>
  <c r="G124" i="1" s="1"/>
  <c r="F16" i="1"/>
  <c r="F124" i="1" s="1"/>
  <c r="E16" i="1"/>
  <c r="E124" i="1" s="1"/>
  <c r="D16" i="1"/>
  <c r="O15" i="1"/>
  <c r="O123" i="1" s="1"/>
  <c r="O122" i="1" s="1"/>
  <c r="N15" i="1"/>
  <c r="N123" i="1" s="1"/>
  <c r="M15" i="1"/>
  <c r="F15" i="1"/>
  <c r="F123" i="1" s="1"/>
  <c r="F122" i="1" s="1"/>
  <c r="E15" i="1"/>
  <c r="E123" i="1" s="1"/>
  <c r="D15" i="1"/>
  <c r="U14" i="1"/>
  <c r="T14" i="1"/>
  <c r="S14" i="1"/>
  <c r="R14" i="1"/>
  <c r="Q14" i="1"/>
  <c r="P14" i="1"/>
  <c r="O14" i="1"/>
  <c r="N14" i="1"/>
  <c r="M14" i="1" s="1"/>
  <c r="L14" i="1"/>
  <c r="K14" i="1"/>
  <c r="J14" i="1"/>
  <c r="I14" i="1"/>
  <c r="H14" i="1"/>
  <c r="G14" i="1"/>
  <c r="D14" i="1" s="1"/>
  <c r="F14" i="1"/>
  <c r="E14" i="1"/>
  <c r="M13" i="1"/>
  <c r="D13" i="1"/>
  <c r="M12" i="1"/>
  <c r="D12" i="1"/>
  <c r="P11" i="1"/>
  <c r="P123" i="1" s="1"/>
  <c r="P122" i="1" s="1"/>
  <c r="G11" i="1"/>
  <c r="G123" i="1" s="1"/>
  <c r="G122" i="1" s="1"/>
  <c r="D11" i="1"/>
  <c r="U10" i="1"/>
  <c r="T10" i="1"/>
  <c r="S10" i="1"/>
  <c r="R10" i="1"/>
  <c r="Q10" i="1"/>
  <c r="O10" i="1"/>
  <c r="N10" i="1"/>
  <c r="L10" i="1"/>
  <c r="K10" i="1"/>
  <c r="J10" i="1"/>
  <c r="I10" i="1"/>
  <c r="H10" i="1"/>
  <c r="G10" i="1"/>
  <c r="F10" i="1"/>
  <c r="E10" i="1"/>
  <c r="D10" i="1" s="1"/>
  <c r="D26" i="1" l="1"/>
  <c r="D18" i="1"/>
  <c r="D124" i="1"/>
  <c r="S122" i="1"/>
  <c r="M70" i="1"/>
  <c r="P10" i="1"/>
  <c r="M10" i="1" s="1"/>
  <c r="M11" i="1"/>
  <c r="M123" i="1"/>
  <c r="N122" i="1"/>
  <c r="M124" i="1"/>
  <c r="D39" i="1"/>
  <c r="E38" i="1"/>
  <c r="D38" i="1" s="1"/>
  <c r="D47" i="1"/>
  <c r="E46" i="1"/>
  <c r="D46" i="1" s="1"/>
  <c r="D123" i="1"/>
  <c r="E122" i="1"/>
  <c r="D125" i="1"/>
  <c r="M21" i="1"/>
  <c r="G34" i="1"/>
  <c r="D34" i="1" s="1"/>
  <c r="M38" i="1"/>
  <c r="D40" i="1"/>
  <c r="M46" i="1"/>
  <c r="O50" i="1"/>
  <c r="M50" i="1" s="1"/>
  <c r="D66" i="1"/>
  <c r="D98" i="1"/>
  <c r="J122" i="1"/>
  <c r="D42" i="1"/>
  <c r="D51" i="1"/>
  <c r="E50" i="1"/>
  <c r="D50" i="1" s="1"/>
  <c r="Q50" i="1"/>
  <c r="M66" i="1"/>
  <c r="D102" i="1"/>
  <c r="M67" i="1"/>
  <c r="M71" i="1"/>
  <c r="F118" i="1"/>
  <c r="D118" i="1" s="1"/>
  <c r="N118" i="1"/>
  <c r="D119" i="1"/>
  <c r="M119" i="1"/>
  <c r="O94" i="1"/>
  <c r="M94" i="1" s="1"/>
  <c r="O98" i="1"/>
  <c r="M98" i="1" s="1"/>
  <c r="O114" i="1"/>
  <c r="M114" i="1" s="1"/>
  <c r="O118" i="1"/>
  <c r="M118" i="1" l="1"/>
  <c r="D122" i="1"/>
  <c r="M122" i="1"/>
  <c r="M129" i="1" s="1"/>
</calcChain>
</file>

<file path=xl/sharedStrings.xml><?xml version="1.0" encoding="utf-8"?>
<sst xmlns="http://schemas.openxmlformats.org/spreadsheetml/2006/main" count="280" uniqueCount="186">
  <si>
    <t>2. melléklet a 20/2020. (VIII. 27) önkormányzati rendelethez</t>
  </si>
  <si>
    <t>(5. melléklet a 4/2020. (II. 13.) önkormányzati rendelethez)</t>
  </si>
  <si>
    <r>
      <rPr>
        <b/>
        <u/>
        <sz val="20"/>
        <rFont val="Arial"/>
        <family val="2"/>
        <charset val="238"/>
      </rPr>
      <t>Az Önkormányzat központi kezelésű feladatai</t>
    </r>
    <r>
      <rPr>
        <b/>
        <u/>
        <sz val="16"/>
        <rFont val="Arial"/>
        <family val="2"/>
        <charset val="238"/>
      </rPr>
      <t xml:space="preserve">
</t>
    </r>
    <r>
      <rPr>
        <sz val="16"/>
        <rFont val="Arial"/>
        <family val="2"/>
        <charset val="238"/>
      </rPr>
      <t>(költségvetési szervekhez nem rendelt költségvetési kiadások)</t>
    </r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</si>
  <si>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</si>
  <si>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</si>
  <si>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</si>
  <si>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</si>
  <si>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</si>
  <si>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</si>
  <si>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</si>
  <si>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</si>
  <si>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</si>
  <si>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</si>
  <si>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</si>
  <si>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</si>
  <si>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</si>
  <si>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</si>
  <si>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</si>
  <si>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</si>
  <si>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</si>
  <si>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</si>
  <si>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</si>
  <si>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</si>
  <si>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</si>
  <si>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</si>
  <si>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Cím</t>
  </si>
  <si>
    <t>Feladatcsoport</t>
  </si>
  <si>
    <t>Előirányzat megnevezése</t>
  </si>
  <si>
    <t>2020. évi eredeti előirányzat összege</t>
  </si>
  <si>
    <t>Eredeti előirányzat</t>
  </si>
  <si>
    <t>2020. évi módosított előirányzat összege</t>
  </si>
  <si>
    <t>Módosított előirányzat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</si>
  <si>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</si>
  <si>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</si>
  <si>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</si>
  <si>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</si>
  <si>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</si>
  <si>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</si>
  <si>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</si>
  <si>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</si>
  <si>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</si>
  <si>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</si>
  <si>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1.</t>
  </si>
  <si>
    <t>Adósságszolgálat összesen</t>
  </si>
  <si>
    <t>1.1</t>
  </si>
  <si>
    <t>Kötelező feladat</t>
  </si>
  <si>
    <t>1.2</t>
  </si>
  <si>
    <t>Önként vállalt feladat</t>
  </si>
  <si>
    <t>1.3</t>
  </si>
  <si>
    <t>Állami (államigazgatási) feladat</t>
  </si>
  <si>
    <t>2.</t>
  </si>
  <si>
    <t xml:space="preserve">Képviselő-testület működésével, tagjainak díjazásával, valamint a polgármester és az alpolgármesterek tiszteletdíjával és költségtérítéseivel kapcsolatos kiadások összesen </t>
  </si>
  <si>
    <t>2.1</t>
  </si>
  <si>
    <t>2.2</t>
  </si>
  <si>
    <t>2.3</t>
  </si>
  <si>
    <t>3.</t>
  </si>
  <si>
    <t>Városüzemeltetési kiadások összesen</t>
  </si>
  <si>
    <t>3.1</t>
  </si>
  <si>
    <t>3.2</t>
  </si>
  <si>
    <t>3.3</t>
  </si>
  <si>
    <t>4.</t>
  </si>
  <si>
    <t>Zöldterületi kiadások összesen</t>
  </si>
  <si>
    <t>4.1</t>
  </si>
  <si>
    <t>4.2</t>
  </si>
  <si>
    <t>4.3</t>
  </si>
  <si>
    <t>5.</t>
  </si>
  <si>
    <t>Beruházási kiadások összesen</t>
  </si>
  <si>
    <t>5.1</t>
  </si>
  <si>
    <t>5.2</t>
  </si>
  <si>
    <t>5.3</t>
  </si>
  <si>
    <t>6.</t>
  </si>
  <si>
    <t>Önkormányzati tulajdonú lakóingatlanokkal kapcsolatos kiadások összesen</t>
  </si>
  <si>
    <t>6.1</t>
  </si>
  <si>
    <t>6.2</t>
  </si>
  <si>
    <t>6.3</t>
  </si>
  <si>
    <t>7.</t>
  </si>
  <si>
    <t>Városrendezési tervek kiadásai összesen</t>
  </si>
  <si>
    <t>7.1</t>
  </si>
  <si>
    <t>7.2</t>
  </si>
  <si>
    <t>7.3</t>
  </si>
  <si>
    <t>8.</t>
  </si>
  <si>
    <t>Kertségi fejlesztési program összesen</t>
  </si>
  <si>
    <t>8.1</t>
  </si>
  <si>
    <t>8.2</t>
  </si>
  <si>
    <t>8.3</t>
  </si>
  <si>
    <t>9.</t>
  </si>
  <si>
    <t>Köznevelési feladatok  összesen</t>
  </si>
  <si>
    <t>9.1</t>
  </si>
  <si>
    <t>9.2</t>
  </si>
  <si>
    <t>9.3</t>
  </si>
  <si>
    <t>10.</t>
  </si>
  <si>
    <t>Egészségügyi feladatok összesen</t>
  </si>
  <si>
    <t>10.1</t>
  </si>
  <si>
    <t>10.2</t>
  </si>
  <si>
    <t>10.3</t>
  </si>
  <si>
    <t>11.</t>
  </si>
  <si>
    <t>Népjóléti feladatok összesen</t>
  </si>
  <si>
    <t>11.1</t>
  </si>
  <si>
    <t>11.2</t>
  </si>
  <si>
    <t>11.3</t>
  </si>
  <si>
    <t>12.</t>
  </si>
  <si>
    <t>Sportfeladatok és kiemelt sportrendezvények összesen</t>
  </si>
  <si>
    <t>12.1</t>
  </si>
  <si>
    <t>12.2</t>
  </si>
  <si>
    <t>12.3</t>
  </si>
  <si>
    <t>13.</t>
  </si>
  <si>
    <t>Önkormányzat által folyósított ellátások összesen</t>
  </si>
  <si>
    <t>13.1</t>
  </si>
  <si>
    <t>13.2</t>
  </si>
  <si>
    <t>13.3</t>
  </si>
  <si>
    <t>14.</t>
  </si>
  <si>
    <t>Közfoglalkoztatás összesen</t>
  </si>
  <si>
    <t>14.1</t>
  </si>
  <si>
    <t>14.2</t>
  </si>
  <si>
    <t>14.3</t>
  </si>
  <si>
    <t>15.</t>
  </si>
  <si>
    <t>Közművelődési feladatok összesen</t>
  </si>
  <si>
    <t>15.1</t>
  </si>
  <si>
    <t>15.2</t>
  </si>
  <si>
    <t>15.3</t>
  </si>
  <si>
    <t>16.</t>
  </si>
  <si>
    <t>Támogatások összesen</t>
  </si>
  <si>
    <t>16.1</t>
  </si>
  <si>
    <t>16.2</t>
  </si>
  <si>
    <t>16.3</t>
  </si>
  <si>
    <t>17.</t>
  </si>
  <si>
    <t>Környezetvédelmi Alap összesen</t>
  </si>
  <si>
    <t>17.1</t>
  </si>
  <si>
    <t>17.2</t>
  </si>
  <si>
    <t>17.3</t>
  </si>
  <si>
    <t>18.</t>
  </si>
  <si>
    <t>Civil, Kulturális és Ifjúsági "Alap" összesen</t>
  </si>
  <si>
    <t>18.1</t>
  </si>
  <si>
    <t>18.2</t>
  </si>
  <si>
    <t>18.3</t>
  </si>
  <si>
    <t>19.</t>
  </si>
  <si>
    <t>Turisztikai "Alap" összesen</t>
  </si>
  <si>
    <t>19.1</t>
  </si>
  <si>
    <t>19.2</t>
  </si>
  <si>
    <t>19.3</t>
  </si>
  <si>
    <t>20.</t>
  </si>
  <si>
    <t>Gazdaságfejlesztési "Alap" összesen</t>
  </si>
  <si>
    <t>20.1</t>
  </si>
  <si>
    <t>20.2</t>
  </si>
  <si>
    <t>20.3</t>
  </si>
  <si>
    <t>21.</t>
  </si>
  <si>
    <t>Egyéb kiadások összesen</t>
  </si>
  <si>
    <t>21.1</t>
  </si>
  <si>
    <t>21.2</t>
  </si>
  <si>
    <t>21.3</t>
  </si>
  <si>
    <t>22.</t>
  </si>
  <si>
    <t>Városmarketing feladatok összesen</t>
  </si>
  <si>
    <t>22.1</t>
  </si>
  <si>
    <t>22.2</t>
  </si>
  <si>
    <t>22.3</t>
  </si>
  <si>
    <t>23.</t>
  </si>
  <si>
    <t>Nemzetközi és hazai támogatású pályázatok összesen</t>
  </si>
  <si>
    <t>23.1</t>
  </si>
  <si>
    <t>23.2</t>
  </si>
  <si>
    <t>23.3</t>
  </si>
  <si>
    <t>24.</t>
  </si>
  <si>
    <t>Vagyongazdálkodási feladatok összesen</t>
  </si>
  <si>
    <t>24.1</t>
  </si>
  <si>
    <t>24.2</t>
  </si>
  <si>
    <t>24.3</t>
  </si>
  <si>
    <t>25.</t>
  </si>
  <si>
    <t>Nemzetiségi Önkormányzatok működési támogatásai összesen</t>
  </si>
  <si>
    <t>25.1</t>
  </si>
  <si>
    <t>25.2</t>
  </si>
  <si>
    <t>25.3</t>
  </si>
  <si>
    <t>26.</t>
  </si>
  <si>
    <t>Általános tartalék összesen</t>
  </si>
  <si>
    <t>26.1</t>
  </si>
  <si>
    <t>26.2</t>
  </si>
  <si>
    <t>26.3</t>
  </si>
  <si>
    <t>27.</t>
  </si>
  <si>
    <t>Céltartalék összesen</t>
  </si>
  <si>
    <t>27.1</t>
  </si>
  <si>
    <t>27.2</t>
  </si>
  <si>
    <t>27.3</t>
  </si>
  <si>
    <t>28.</t>
  </si>
  <si>
    <t>Debrecen Városi Segélyalap kiadásai összesen</t>
  </si>
  <si>
    <t>MINDÖSSZESEN</t>
  </si>
  <si>
    <t>Kötelező feladat összesen</t>
  </si>
  <si>
    <t>Önként vállalt feladat összesen</t>
  </si>
  <si>
    <t>Állami (államigazgatási) feladat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</si>
</sst>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\-??\ _F_t_-;_-@_-"/>
    <numFmt numFmtId="165" formatCode="_-* #,##0\ _F_t_-;\-* #,##0\ _F_t_-;_-* \-??\ _F_t_-;_-@_-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8"/>
      <name val="Arial"/>
      <family val="2"/>
      <charset val="238"/>
    </font>
    <font>
      <sz val="9"/>
      <name val="Arial"/>
      <family val="2"/>
      <charset val="238"/>
    </font>
    <font>
      <sz val="16"/>
      <name val="Arial"/>
      <family val="2"/>
      <charset val="238"/>
    </font>
    <font>
      <b/>
      <u/>
      <sz val="16"/>
      <name val="Arial"/>
      <family val="2"/>
      <charset val="238"/>
    </font>
    <font>
      <b/>
      <u/>
      <sz val="20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3" fillId="0" borderId="0" xfId="0" applyFont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3" fontId="13" fillId="2" borderId="8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3" fontId="13" fillId="2" borderId="4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 applyProtection="1">
      <alignment vertical="center"/>
    </xf>
    <xf numFmtId="3" fontId="9" fillId="0" borderId="12" xfId="0" applyNumberFormat="1" applyFont="1" applyFill="1" applyBorder="1" applyAlignment="1" applyProtection="1">
      <alignment vertical="center"/>
    </xf>
    <xf numFmtId="3" fontId="9" fillId="0" borderId="12" xfId="0" applyNumberFormat="1" applyFont="1" applyFill="1" applyBorder="1" applyAlignment="1">
      <alignment vertical="center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3" fontId="9" fillId="0" borderId="14" xfId="0" applyNumberFormat="1" applyFont="1" applyFill="1" applyBorder="1" applyAlignment="1" applyProtection="1">
      <alignment vertical="center"/>
    </xf>
    <xf numFmtId="3" fontId="9" fillId="0" borderId="15" xfId="0" applyNumberFormat="1" applyFont="1" applyFill="1" applyBorder="1" applyAlignment="1" applyProtection="1">
      <alignment vertical="center"/>
    </xf>
    <xf numFmtId="3" fontId="9" fillId="0" borderId="15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3" fontId="9" fillId="0" borderId="17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3" fontId="13" fillId="2" borderId="19" xfId="0" applyNumberFormat="1" applyFont="1" applyFill="1" applyBorder="1" applyAlignment="1">
      <alignment vertical="center"/>
    </xf>
    <xf numFmtId="0" fontId="0" fillId="0" borderId="0" xfId="0" applyBorder="1"/>
    <xf numFmtId="3" fontId="9" fillId="0" borderId="12" xfId="0" quotePrefix="1" applyNumberFormat="1" applyFont="1" applyFill="1" applyBorder="1" applyAlignment="1" applyProtection="1">
      <alignment vertical="center"/>
    </xf>
    <xf numFmtId="0" fontId="0" fillId="0" borderId="6" xfId="0" applyBorder="1" applyAlignment="1">
      <alignment horizont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21" xfId="0" applyNumberFormat="1" applyFont="1" applyFill="1" applyBorder="1" applyAlignment="1" applyProtection="1">
      <alignment vertical="center"/>
    </xf>
    <xf numFmtId="49" fontId="12" fillId="2" borderId="22" xfId="0" applyNumberFormat="1" applyFont="1" applyFill="1" applyBorder="1" applyAlignment="1">
      <alignment horizontal="left" vertical="center" wrapText="1"/>
    </xf>
    <xf numFmtId="3" fontId="13" fillId="2" borderId="22" xfId="0" applyNumberFormat="1" applyFont="1" applyFill="1" applyBorder="1" applyAlignment="1">
      <alignment vertical="center"/>
    </xf>
    <xf numFmtId="3" fontId="13" fillId="3" borderId="22" xfId="0" applyNumberFormat="1" applyFont="1" applyFill="1" applyBorder="1" applyAlignment="1" applyProtection="1">
      <alignment vertical="center"/>
    </xf>
    <xf numFmtId="0" fontId="11" fillId="2" borderId="23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3" fontId="13" fillId="2" borderId="24" xfId="0" applyNumberFormat="1" applyFont="1" applyFill="1" applyBorder="1" applyAlignment="1">
      <alignment vertical="center"/>
    </xf>
    <xf numFmtId="3" fontId="13" fillId="2" borderId="24" xfId="0" applyNumberFormat="1" applyFont="1" applyFill="1" applyBorder="1" applyAlignment="1" applyProtection="1">
      <alignment vertical="center"/>
    </xf>
    <xf numFmtId="3" fontId="13" fillId="2" borderId="25" xfId="0" applyNumberFormat="1" applyFont="1" applyFill="1" applyBorder="1" applyAlignment="1" applyProtection="1">
      <alignment vertical="center"/>
    </xf>
    <xf numFmtId="0" fontId="11" fillId="2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3" fontId="13" fillId="2" borderId="27" xfId="0" applyNumberFormat="1" applyFont="1" applyFill="1" applyBorder="1" applyAlignment="1">
      <alignment vertical="center"/>
    </xf>
    <xf numFmtId="3" fontId="13" fillId="2" borderId="27" xfId="0" applyNumberFormat="1" applyFont="1" applyFill="1" applyBorder="1" applyAlignment="1" applyProtection="1">
      <alignment vertical="center"/>
    </xf>
    <xf numFmtId="3" fontId="0" fillId="0" borderId="0" xfId="0" applyNumberFormat="1" applyAlignment="1">
      <alignment vertical="center"/>
    </xf>
    <xf numFmtId="0" fontId="13" fillId="0" borderId="0" xfId="0" applyFont="1"/>
    <xf numFmtId="165" fontId="14" fillId="0" borderId="0" xfId="1" applyNumberFormat="1" applyFont="1" applyAlignment="1">
      <alignment horizontal="right" indent="1"/>
    </xf>
    <xf numFmtId="0" fontId="9" fillId="0" borderId="0" xfId="0" applyFont="1"/>
    <xf numFmtId="0" fontId="4" fillId="0" borderId="0" xfId="0" applyFont="1"/>
    <xf numFmtId="3" fontId="0" fillId="0" borderId="0" xfId="0" applyNumberFormat="1"/>
    <xf numFmtId="3" fontId="11" fillId="0" borderId="0" xfId="0" applyNumberFormat="1" applyFont="1"/>
    <xf numFmtId="3" fontId="13" fillId="0" borderId="0" xfId="0" applyNumberFormat="1" applyFont="1"/>
    <xf numFmtId="3" fontId="15" fillId="0" borderId="0" xfId="0" applyNumberFormat="1" applyFont="1"/>
    <xf numFmtId="3" fontId="9" fillId="0" borderId="0" xfId="0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_3_4_5_melle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kotvall/2020/Vagyon/2020%20kv/Vagyon%20munka%202020.01.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>
        <row r="24">
          <cell r="L24">
            <v>1023687776</v>
          </cell>
          <cell r="O24">
            <v>1039767927</v>
          </cell>
        </row>
      </sheetData>
      <sheetData sheetId="2"/>
      <sheetData sheetId="3">
        <row r="10">
          <cell r="E10">
            <v>0</v>
          </cell>
          <cell r="F10">
            <v>0</v>
          </cell>
          <cell r="G10">
            <v>2691792525</v>
          </cell>
          <cell r="H10">
            <v>0</v>
          </cell>
          <cell r="I10">
            <v>91374969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2734792525</v>
          </cell>
          <cell r="Q10">
            <v>0</v>
          </cell>
          <cell r="R10">
            <v>91374969</v>
          </cell>
          <cell r="S10">
            <v>0</v>
          </cell>
          <cell r="T10">
            <v>0</v>
          </cell>
          <cell r="U10">
            <v>0</v>
          </cell>
        </row>
        <row r="33">
          <cell r="E33">
            <v>0</v>
          </cell>
          <cell r="F33">
            <v>0</v>
          </cell>
          <cell r="G33">
            <v>314514585</v>
          </cell>
          <cell r="H33">
            <v>0</v>
          </cell>
          <cell r="I33">
            <v>0</v>
          </cell>
          <cell r="J33">
            <v>3012510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314514585</v>
          </cell>
          <cell r="Q33">
            <v>0</v>
          </cell>
          <cell r="R33">
            <v>0</v>
          </cell>
          <cell r="S33">
            <v>3012510</v>
          </cell>
          <cell r="T33">
            <v>0</v>
          </cell>
          <cell r="U33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</sheetData>
      <sheetData sheetId="4">
        <row r="10">
          <cell r="E10">
            <v>0</v>
          </cell>
          <cell r="F10">
            <v>0</v>
          </cell>
          <cell r="G10">
            <v>1675913347</v>
          </cell>
          <cell r="H10">
            <v>0</v>
          </cell>
          <cell r="I10">
            <v>0</v>
          </cell>
          <cell r="J10">
            <v>38000000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1675913347</v>
          </cell>
          <cell r="Q10">
            <v>0</v>
          </cell>
          <cell r="R10">
            <v>0</v>
          </cell>
          <cell r="S10">
            <v>38000000</v>
          </cell>
          <cell r="T10">
            <v>0</v>
          </cell>
          <cell r="U10">
            <v>0</v>
          </cell>
        </row>
        <row r="25">
          <cell r="E25">
            <v>15437715</v>
          </cell>
          <cell r="F25">
            <v>2979454</v>
          </cell>
          <cell r="G25">
            <v>120944111</v>
          </cell>
          <cell r="H25">
            <v>0</v>
          </cell>
          <cell r="I25">
            <v>92816689</v>
          </cell>
          <cell r="J25">
            <v>227866499</v>
          </cell>
          <cell r="K25">
            <v>0</v>
          </cell>
          <cell r="L25">
            <v>0</v>
          </cell>
          <cell r="N25">
            <v>15437715</v>
          </cell>
          <cell r="O25">
            <v>2979454</v>
          </cell>
          <cell r="P25">
            <v>120944111</v>
          </cell>
          <cell r="Q25">
            <v>0</v>
          </cell>
          <cell r="R25">
            <v>92816689</v>
          </cell>
          <cell r="S25">
            <v>227866499</v>
          </cell>
          <cell r="T25">
            <v>0</v>
          </cell>
          <cell r="U25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</sheetData>
      <sheetData sheetId="5"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F12">
            <v>4445000</v>
          </cell>
          <cell r="G12">
            <v>777880</v>
          </cell>
          <cell r="H12">
            <v>16364576699</v>
          </cell>
          <cell r="I12">
            <v>0</v>
          </cell>
          <cell r="J12">
            <v>1177506</v>
          </cell>
          <cell r="K12">
            <v>57412971124</v>
          </cell>
          <cell r="L12">
            <v>4458522981</v>
          </cell>
          <cell r="M12">
            <v>9823874</v>
          </cell>
          <cell r="O12">
            <v>4445000</v>
          </cell>
          <cell r="P12">
            <v>777880</v>
          </cell>
          <cell r="Q12">
            <v>16364576699</v>
          </cell>
          <cell r="R12">
            <v>0</v>
          </cell>
          <cell r="S12">
            <v>1177506</v>
          </cell>
          <cell r="T12">
            <v>58186971124</v>
          </cell>
          <cell r="U12">
            <v>4458522981</v>
          </cell>
          <cell r="V12">
            <v>9823874</v>
          </cell>
        </row>
        <row r="163">
          <cell r="F163">
            <v>0</v>
          </cell>
          <cell r="G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</sheetData>
      <sheetData sheetId="6">
        <row r="10">
          <cell r="E10">
            <v>0</v>
          </cell>
          <cell r="F10">
            <v>0</v>
          </cell>
          <cell r="G10">
            <v>110000000</v>
          </cell>
          <cell r="H10">
            <v>0</v>
          </cell>
          <cell r="I10">
            <v>0</v>
          </cell>
          <cell r="J10">
            <v>0</v>
          </cell>
          <cell r="K10">
            <v>326770951</v>
          </cell>
          <cell r="L10">
            <v>0</v>
          </cell>
          <cell r="N10">
            <v>0</v>
          </cell>
          <cell r="O10">
            <v>0</v>
          </cell>
          <cell r="P10">
            <v>110000000</v>
          </cell>
          <cell r="Q10">
            <v>0</v>
          </cell>
          <cell r="R10">
            <v>0</v>
          </cell>
          <cell r="S10">
            <v>0</v>
          </cell>
          <cell r="T10">
            <v>326770951</v>
          </cell>
          <cell r="U10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7">
        <row r="10">
          <cell r="E10">
            <v>11485866</v>
          </cell>
          <cell r="F10">
            <v>2072033</v>
          </cell>
          <cell r="G10">
            <v>34039134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11485866</v>
          </cell>
          <cell r="O10">
            <v>2072033</v>
          </cell>
          <cell r="P10">
            <v>34039134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2">
          <cell r="E12">
            <v>8510638</v>
          </cell>
          <cell r="F12">
            <v>1489362</v>
          </cell>
          <cell r="G12">
            <v>47003500</v>
          </cell>
          <cell r="H12">
            <v>0</v>
          </cell>
          <cell r="I12">
            <v>0</v>
          </cell>
          <cell r="J12">
            <v>0</v>
          </cell>
          <cell r="K12">
            <v>6000000</v>
          </cell>
          <cell r="L12">
            <v>0</v>
          </cell>
          <cell r="N12">
            <v>8510638</v>
          </cell>
          <cell r="O12">
            <v>1489362</v>
          </cell>
          <cell r="P12">
            <v>47003500</v>
          </cell>
          <cell r="Q12">
            <v>0</v>
          </cell>
          <cell r="R12">
            <v>0</v>
          </cell>
          <cell r="S12">
            <v>0</v>
          </cell>
          <cell r="T12">
            <v>6000000</v>
          </cell>
          <cell r="U12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</sheetData>
      <sheetData sheetId="8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F11">
            <v>0</v>
          </cell>
          <cell r="G11">
            <v>0</v>
          </cell>
          <cell r="H11">
            <v>492525695</v>
          </cell>
          <cell r="I11">
            <v>0</v>
          </cell>
          <cell r="J11">
            <v>4003587</v>
          </cell>
          <cell r="K11">
            <v>4848850408</v>
          </cell>
          <cell r="L11">
            <v>5000000</v>
          </cell>
          <cell r="M11">
            <v>6000000</v>
          </cell>
          <cell r="O11">
            <v>0</v>
          </cell>
          <cell r="P11">
            <v>0</v>
          </cell>
          <cell r="Q11">
            <v>492525695</v>
          </cell>
          <cell r="R11">
            <v>0</v>
          </cell>
          <cell r="S11">
            <v>4003587</v>
          </cell>
          <cell r="T11">
            <v>4848850408</v>
          </cell>
          <cell r="U11">
            <v>5000000</v>
          </cell>
          <cell r="V11">
            <v>6000000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</sheetData>
      <sheetData sheetId="9">
        <row r="10">
          <cell r="E10">
            <v>0</v>
          </cell>
          <cell r="F10">
            <v>0</v>
          </cell>
          <cell r="G10">
            <v>17900000</v>
          </cell>
          <cell r="H10">
            <v>732036</v>
          </cell>
          <cell r="I10">
            <v>12900000</v>
          </cell>
          <cell r="J10">
            <v>0</v>
          </cell>
          <cell r="K10">
            <v>0</v>
          </cell>
          <cell r="L10">
            <v>60000000</v>
          </cell>
          <cell r="N10">
            <v>0</v>
          </cell>
          <cell r="O10">
            <v>0</v>
          </cell>
          <cell r="P10">
            <v>17900000</v>
          </cell>
          <cell r="Q10">
            <v>732036</v>
          </cell>
          <cell r="R10">
            <v>12900000</v>
          </cell>
          <cell r="S10">
            <v>0</v>
          </cell>
          <cell r="T10">
            <v>0</v>
          </cell>
          <cell r="U10">
            <v>60000000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1000000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1000000</v>
          </cell>
          <cell r="S17">
            <v>0</v>
          </cell>
          <cell r="T17">
            <v>0</v>
          </cell>
          <cell r="U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</sheetData>
      <sheetData sheetId="10">
        <row r="10">
          <cell r="E10">
            <v>0</v>
          </cell>
          <cell r="F10">
            <v>0</v>
          </cell>
          <cell r="G10">
            <v>3500000</v>
          </cell>
          <cell r="H10">
            <v>0</v>
          </cell>
          <cell r="I10">
            <v>47000000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3500000</v>
          </cell>
          <cell r="Q10">
            <v>0</v>
          </cell>
          <cell r="R10">
            <v>47000000</v>
          </cell>
          <cell r="S10">
            <v>0</v>
          </cell>
          <cell r="T10">
            <v>0</v>
          </cell>
          <cell r="U10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16000000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16000000</v>
          </cell>
          <cell r="S14">
            <v>0</v>
          </cell>
          <cell r="T14">
            <v>0</v>
          </cell>
          <cell r="U14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</sheetData>
      <sheetData sheetId="11">
        <row r="10">
          <cell r="E10">
            <v>0</v>
          </cell>
          <cell r="F10">
            <v>0</v>
          </cell>
          <cell r="G10">
            <v>9863500</v>
          </cell>
          <cell r="H10">
            <v>0</v>
          </cell>
          <cell r="I10">
            <v>5000000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9863500</v>
          </cell>
          <cell r="Q10">
            <v>0</v>
          </cell>
          <cell r="R10">
            <v>5000000</v>
          </cell>
          <cell r="S10">
            <v>0</v>
          </cell>
          <cell r="T10">
            <v>0</v>
          </cell>
          <cell r="U10">
            <v>0</v>
          </cell>
        </row>
        <row r="17">
          <cell r="E17">
            <v>15246000</v>
          </cell>
          <cell r="F17">
            <v>3249000</v>
          </cell>
          <cell r="G17">
            <v>0</v>
          </cell>
          <cell r="H17">
            <v>0</v>
          </cell>
          <cell r="I17">
            <v>23500000</v>
          </cell>
          <cell r="J17">
            <v>0</v>
          </cell>
          <cell r="K17">
            <v>0</v>
          </cell>
          <cell r="L17">
            <v>20000000</v>
          </cell>
          <cell r="N17">
            <v>15246000</v>
          </cell>
          <cell r="O17">
            <v>3249000</v>
          </cell>
          <cell r="P17">
            <v>0</v>
          </cell>
          <cell r="Q17">
            <v>0</v>
          </cell>
          <cell r="R17">
            <v>23500000</v>
          </cell>
          <cell r="S17">
            <v>0</v>
          </cell>
          <cell r="T17">
            <v>0</v>
          </cell>
          <cell r="U17">
            <v>20000000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</sheetData>
      <sheetData sheetId="12">
        <row r="10">
          <cell r="F10">
            <v>0</v>
          </cell>
          <cell r="G10">
            <v>0</v>
          </cell>
          <cell r="H10">
            <v>0</v>
          </cell>
          <cell r="I10">
            <v>184079970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184079970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197334600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R23">
            <v>197334600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</sheetData>
      <sheetData sheetId="13">
        <row r="10">
          <cell r="F10">
            <v>3620959</v>
          </cell>
          <cell r="G10">
            <v>4491759</v>
          </cell>
          <cell r="H10">
            <v>45610627</v>
          </cell>
          <cell r="I10">
            <v>0</v>
          </cell>
          <cell r="J10">
            <v>89942924</v>
          </cell>
          <cell r="K10">
            <v>40614600</v>
          </cell>
          <cell r="L10">
            <v>0</v>
          </cell>
          <cell r="M10">
            <v>51800000</v>
          </cell>
          <cell r="O10">
            <v>3620959</v>
          </cell>
          <cell r="P10">
            <v>4491759</v>
          </cell>
          <cell r="Q10">
            <v>45610627</v>
          </cell>
          <cell r="R10">
            <v>0</v>
          </cell>
          <cell r="S10">
            <v>89942924</v>
          </cell>
          <cell r="T10">
            <v>40614600</v>
          </cell>
          <cell r="U10">
            <v>0</v>
          </cell>
          <cell r="V10">
            <v>51800000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</sheetData>
      <sheetData sheetId="14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2709800000</v>
          </cell>
          <cell r="K10">
            <v>0</v>
          </cell>
          <cell r="L10">
            <v>0</v>
          </cell>
          <cell r="M10">
            <v>175000000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2709800000</v>
          </cell>
          <cell r="T10">
            <v>0</v>
          </cell>
          <cell r="U10">
            <v>0</v>
          </cell>
          <cell r="V10">
            <v>175000000</v>
          </cell>
        </row>
        <row r="25">
          <cell r="F25">
            <v>0</v>
          </cell>
          <cell r="G25">
            <v>0</v>
          </cell>
          <cell r="H25">
            <v>29953644</v>
          </cell>
          <cell r="I25">
            <v>0</v>
          </cell>
          <cell r="J25">
            <v>270600000</v>
          </cell>
          <cell r="K25">
            <v>0</v>
          </cell>
          <cell r="L25">
            <v>0</v>
          </cell>
          <cell r="M25">
            <v>78700000</v>
          </cell>
          <cell r="O25">
            <v>0</v>
          </cell>
          <cell r="P25">
            <v>0</v>
          </cell>
          <cell r="Q25">
            <v>29953644</v>
          </cell>
          <cell r="R25">
            <v>0</v>
          </cell>
          <cell r="S25">
            <v>270600000</v>
          </cell>
          <cell r="T25">
            <v>0</v>
          </cell>
          <cell r="U25">
            <v>0</v>
          </cell>
          <cell r="V25">
            <v>78700000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</sheetData>
      <sheetData sheetId="15">
        <row r="10">
          <cell r="E10">
            <v>43157988</v>
          </cell>
          <cell r="F10">
            <v>8776927</v>
          </cell>
          <cell r="G10">
            <v>3572066084</v>
          </cell>
          <cell r="H10">
            <v>0</v>
          </cell>
          <cell r="I10">
            <v>3848968683</v>
          </cell>
          <cell r="J10">
            <v>0</v>
          </cell>
          <cell r="K10">
            <v>0</v>
          </cell>
          <cell r="L10">
            <v>0</v>
          </cell>
          <cell r="N10">
            <v>43157988</v>
          </cell>
          <cell r="O10">
            <v>8776927</v>
          </cell>
          <cell r="P10">
            <v>3572069480</v>
          </cell>
          <cell r="Q10">
            <v>0</v>
          </cell>
          <cell r="R10">
            <v>3848968683</v>
          </cell>
          <cell r="S10">
            <v>0</v>
          </cell>
          <cell r="T10">
            <v>0</v>
          </cell>
          <cell r="U1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E35">
            <v>0</v>
          </cell>
          <cell r="F35">
            <v>0</v>
          </cell>
          <cell r="G35">
            <v>1000000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1000000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</sheetData>
      <sheetData sheetId="16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42852585</v>
          </cell>
          <cell r="F11">
            <v>15067317</v>
          </cell>
          <cell r="G11">
            <v>215860181</v>
          </cell>
          <cell r="H11">
            <v>0</v>
          </cell>
          <cell r="I11">
            <v>10000000</v>
          </cell>
          <cell r="J11">
            <v>42537939</v>
          </cell>
          <cell r="K11">
            <v>0</v>
          </cell>
          <cell r="L11">
            <v>0</v>
          </cell>
          <cell r="N11">
            <v>42852585</v>
          </cell>
          <cell r="O11">
            <v>15067317</v>
          </cell>
          <cell r="P11">
            <v>215860181</v>
          </cell>
          <cell r="Q11">
            <v>0</v>
          </cell>
          <cell r="R11">
            <v>10000000</v>
          </cell>
          <cell r="S11">
            <v>42537939</v>
          </cell>
          <cell r="T11">
            <v>0</v>
          </cell>
          <cell r="U1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</sheetData>
      <sheetData sheetId="17">
        <row r="10">
          <cell r="E10">
            <v>968181</v>
          </cell>
          <cell r="F10">
            <v>222612</v>
          </cell>
          <cell r="G10">
            <v>138253598</v>
          </cell>
          <cell r="H10">
            <v>0</v>
          </cell>
          <cell r="I10">
            <v>219234748</v>
          </cell>
          <cell r="J10">
            <v>0</v>
          </cell>
          <cell r="K10">
            <v>0</v>
          </cell>
          <cell r="L10">
            <v>0</v>
          </cell>
          <cell r="N10">
            <v>968181</v>
          </cell>
          <cell r="O10">
            <v>222612</v>
          </cell>
          <cell r="P10">
            <v>138253598</v>
          </cell>
          <cell r="Q10">
            <v>0</v>
          </cell>
          <cell r="R10">
            <v>219234748</v>
          </cell>
          <cell r="S10">
            <v>0</v>
          </cell>
          <cell r="T10">
            <v>0</v>
          </cell>
          <cell r="U10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</sheetData>
      <sheetData sheetId="18">
        <row r="11">
          <cell r="E11">
            <v>251260</v>
          </cell>
          <cell r="F11">
            <v>430572</v>
          </cell>
          <cell r="G11">
            <v>1754007790</v>
          </cell>
          <cell r="H11">
            <v>0</v>
          </cell>
          <cell r="I11">
            <v>0</v>
          </cell>
          <cell r="J11">
            <v>4979203668</v>
          </cell>
          <cell r="K11">
            <v>29680790</v>
          </cell>
          <cell r="L11">
            <v>2500000</v>
          </cell>
          <cell r="N11">
            <v>251260</v>
          </cell>
          <cell r="O11">
            <v>430572</v>
          </cell>
          <cell r="P11">
            <v>1754007790</v>
          </cell>
          <cell r="Q11">
            <v>0</v>
          </cell>
          <cell r="R11">
            <v>0</v>
          </cell>
          <cell r="S11">
            <v>5599203668</v>
          </cell>
          <cell r="T11">
            <v>29680790</v>
          </cell>
          <cell r="U11">
            <v>2500000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</sheetData>
      <sheetData sheetId="19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13000000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13000000</v>
          </cell>
          <cell r="S11">
            <v>0</v>
          </cell>
          <cell r="T11">
            <v>0</v>
          </cell>
          <cell r="U11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</sheetData>
      <sheetData sheetId="20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512668480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512668480</v>
          </cell>
          <cell r="S10">
            <v>0</v>
          </cell>
          <cell r="T10">
            <v>0</v>
          </cell>
          <cell r="U10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7. Vagyon SZL_01.13"/>
      <sheetName val="5.17. Vagyon"/>
    </sheetNames>
    <sheetDataSet>
      <sheetData sheetId="0"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4"/>
  <sheetViews>
    <sheetView tabSelected="1" view="pageBreakPreview" zoomScale="70" zoomScaleNormal="70" zoomScaleSheetLayoutView="70" workbookViewId="0">
      <pane xSplit="3" ySplit="9" topLeftCell="I10" activePane="bottomRight" state="frozen"/>
      <selection activeCell="B28" sqref="B28"/>
      <selection pane="topRight" activeCell="B28" sqref="B28"/>
      <selection pane="bottomLeft" activeCell="B28" sqref="B28"/>
      <selection pane="bottomRight" sqref="A1:U1"/>
    </sheetView>
  </sheetViews>
  <sheetFormatPr defaultRowHeight="12.75" x14ac:dyDescent="0.2"/>
  <cols>
    <col min="1" max="1" width="6.28515625" customWidth="1"/>
    <col min="2" max="2" width="6.5703125" customWidth="1"/>
    <col min="3" max="3" width="57.140625" customWidth="1"/>
    <col min="4" max="4" width="26.5703125" customWidth="1"/>
    <col min="5" max="5" width="21" bestFit="1" customWidth="1"/>
    <col min="6" max="6" width="18.7109375" customWidth="1"/>
    <col min="7" max="7" width="21.7109375" bestFit="1" customWidth="1"/>
    <col min="8" max="8" width="28.7109375" customWidth="1"/>
    <col min="9" max="9" width="22.42578125" bestFit="1" customWidth="1"/>
    <col min="10" max="10" width="22.85546875" customWidth="1"/>
    <col min="11" max="11" width="21.28515625" bestFit="1" customWidth="1"/>
    <col min="12" max="12" width="22.85546875" bestFit="1" customWidth="1"/>
    <col min="13" max="13" width="26.5703125" customWidth="1"/>
    <col min="14" max="14" width="21" bestFit="1" customWidth="1"/>
    <col min="15" max="15" width="18.7109375" customWidth="1"/>
    <col min="16" max="16" width="21.7109375" bestFit="1" customWidth="1"/>
    <col min="17" max="17" width="28.7109375" customWidth="1"/>
    <col min="18" max="18" width="22.42578125" bestFit="1" customWidth="1"/>
    <col min="19" max="19" width="22.85546875" customWidth="1"/>
    <col min="20" max="20" width="21.28515625" bestFit="1" customWidth="1"/>
    <col min="21" max="21" width="22.85546875" bestFit="1" customWidth="1"/>
  </cols>
  <sheetData>
    <row r="1" spans="1:21" s="2" customFormat="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0.2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2" customFormat="1" ht="41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2" customFormat="1" ht="18" x14ac:dyDescent="0.2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7"/>
      <c r="M4" s="6"/>
      <c r="N4" s="5"/>
      <c r="O4" s="5"/>
      <c r="P4" s="5"/>
      <c r="Q4" s="5"/>
      <c r="R4" s="5"/>
      <c r="S4" s="5"/>
      <c r="T4" s="5"/>
      <c r="U4" s="7"/>
    </row>
    <row r="5" spans="1:21" s="2" customFormat="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9" t="s">
        <v>3</v>
      </c>
    </row>
    <row r="6" spans="1:21" s="2" customFormat="1" x14ac:dyDescent="0.2">
      <c r="A6" s="10" t="s">
        <v>4</v>
      </c>
      <c r="B6" s="10" t="s">
        <v>5</v>
      </c>
      <c r="C6" s="10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0" t="s">
        <v>16</v>
      </c>
      <c r="N6" s="11" t="s">
        <v>17</v>
      </c>
      <c r="O6" s="11" t="s">
        <v>18</v>
      </c>
      <c r="P6" s="11" t="s">
        <v>19</v>
      </c>
      <c r="Q6" s="11" t="s">
        <v>20</v>
      </c>
      <c r="R6" s="11" t="s">
        <v>21</v>
      </c>
      <c r="S6" s="11" t="s">
        <v>22</v>
      </c>
      <c r="T6" s="11" t="s">
        <v>23</v>
      </c>
      <c r="U6" s="11" t="s">
        <v>24</v>
      </c>
    </row>
    <row r="7" spans="1:21" s="16" customFormat="1" ht="16.5" customHeight="1" x14ac:dyDescent="0.2">
      <c r="A7" s="12" t="s">
        <v>25</v>
      </c>
      <c r="B7" s="12" t="s">
        <v>26</v>
      </c>
      <c r="C7" s="13" t="s">
        <v>27</v>
      </c>
      <c r="D7" s="14" t="s">
        <v>28</v>
      </c>
      <c r="E7" s="15" t="s">
        <v>29</v>
      </c>
      <c r="F7" s="15"/>
      <c r="G7" s="15"/>
      <c r="H7" s="15"/>
      <c r="I7" s="15"/>
      <c r="J7" s="15"/>
      <c r="K7" s="15"/>
      <c r="L7" s="15"/>
      <c r="M7" s="14" t="s">
        <v>30</v>
      </c>
      <c r="N7" s="15" t="s">
        <v>31</v>
      </c>
      <c r="O7" s="15"/>
      <c r="P7" s="15"/>
      <c r="Q7" s="15"/>
      <c r="R7" s="15"/>
      <c r="S7" s="15"/>
      <c r="T7" s="15"/>
      <c r="U7" s="15"/>
    </row>
    <row r="8" spans="1:21" s="16" customFormat="1" ht="19.5" customHeight="1" x14ac:dyDescent="0.2">
      <c r="A8" s="12"/>
      <c r="B8" s="12"/>
      <c r="C8" s="13"/>
      <c r="D8" s="14"/>
      <c r="E8" s="17" t="s">
        <v>32</v>
      </c>
      <c r="F8" s="17"/>
      <c r="G8" s="17"/>
      <c r="H8" s="17"/>
      <c r="I8" s="17"/>
      <c r="J8" s="17" t="s">
        <v>33</v>
      </c>
      <c r="K8" s="17"/>
      <c r="L8" s="17"/>
      <c r="M8" s="14"/>
      <c r="N8" s="17" t="s">
        <v>32</v>
      </c>
      <c r="O8" s="17"/>
      <c r="P8" s="17"/>
      <c r="Q8" s="17"/>
      <c r="R8" s="17"/>
      <c r="S8" s="17" t="s">
        <v>33</v>
      </c>
      <c r="T8" s="17"/>
      <c r="U8" s="17"/>
    </row>
    <row r="9" spans="1:21" s="16" customFormat="1" ht="92.25" customHeight="1" thickBot="1" x14ac:dyDescent="0.25">
      <c r="A9" s="12"/>
      <c r="B9" s="12"/>
      <c r="C9" s="13"/>
      <c r="D9" s="14"/>
      <c r="E9" s="18" t="s">
        <v>34</v>
      </c>
      <c r="F9" s="18" t="s">
        <v>35</v>
      </c>
      <c r="G9" s="18" t="s">
        <v>36</v>
      </c>
      <c r="H9" s="19" t="s">
        <v>37</v>
      </c>
      <c r="I9" s="18" t="s">
        <v>38</v>
      </c>
      <c r="J9" s="18" t="s">
        <v>39</v>
      </c>
      <c r="K9" s="18" t="s">
        <v>40</v>
      </c>
      <c r="L9" s="20" t="s">
        <v>41</v>
      </c>
      <c r="M9" s="14"/>
      <c r="N9" s="18" t="s">
        <v>34</v>
      </c>
      <c r="O9" s="18" t="s">
        <v>35</v>
      </c>
      <c r="P9" s="18" t="s">
        <v>36</v>
      </c>
      <c r="Q9" s="19" t="s">
        <v>37</v>
      </c>
      <c r="R9" s="18" t="s">
        <v>38</v>
      </c>
      <c r="S9" s="18" t="s">
        <v>39</v>
      </c>
      <c r="T9" s="18" t="s">
        <v>40</v>
      </c>
      <c r="U9" s="20" t="s">
        <v>41</v>
      </c>
    </row>
    <row r="10" spans="1:21" s="16" customFormat="1" ht="18" customHeight="1" x14ac:dyDescent="0.2">
      <c r="A10" s="21" t="s">
        <v>42</v>
      </c>
      <c r="B10" s="22" t="s">
        <v>43</v>
      </c>
      <c r="C10" s="22"/>
      <c r="D10" s="23">
        <f>SUM(E10:L10)</f>
        <v>1023687776</v>
      </c>
      <c r="E10" s="24">
        <f t="shared" ref="E10:L10" si="0">SUM(E11:E13)</f>
        <v>0</v>
      </c>
      <c r="F10" s="25">
        <f t="shared" si="0"/>
        <v>0</v>
      </c>
      <c r="G10" s="25">
        <f t="shared" si="0"/>
        <v>1023687776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3">
        <f t="shared" ref="M10:M73" si="1">SUM(N10:U10)</f>
        <v>1039767927</v>
      </c>
      <c r="N10" s="24">
        <f t="shared" ref="N10:U10" si="2">SUM(N11:N13)</f>
        <v>0</v>
      </c>
      <c r="O10" s="25">
        <f t="shared" si="2"/>
        <v>0</v>
      </c>
      <c r="P10" s="25">
        <f t="shared" si="2"/>
        <v>1039767927</v>
      </c>
      <c r="Q10" s="25">
        <f t="shared" si="2"/>
        <v>0</v>
      </c>
      <c r="R10" s="25">
        <f t="shared" si="2"/>
        <v>0</v>
      </c>
      <c r="S10" s="25">
        <f t="shared" si="2"/>
        <v>0</v>
      </c>
      <c r="T10" s="25">
        <f t="shared" si="2"/>
        <v>0</v>
      </c>
      <c r="U10" s="25">
        <f t="shared" si="2"/>
        <v>0</v>
      </c>
    </row>
    <row r="11" spans="1:21" s="16" customFormat="1" ht="18.75" thickBot="1" x14ac:dyDescent="0.25">
      <c r="A11" s="26"/>
      <c r="B11" s="27" t="s">
        <v>44</v>
      </c>
      <c r="C11" s="28" t="s">
        <v>45</v>
      </c>
      <c r="D11" s="29">
        <f>SUM(E11:L11)</f>
        <v>1023687776</v>
      </c>
      <c r="E11" s="30">
        <v>0</v>
      </c>
      <c r="F11" s="31">
        <v>0</v>
      </c>
      <c r="G11" s="31">
        <f>'[1]5.1. Adósság'!L24</f>
        <v>1023687776</v>
      </c>
      <c r="H11" s="31">
        <v>0</v>
      </c>
      <c r="I11" s="31">
        <v>0</v>
      </c>
      <c r="J11" s="31">
        <v>0</v>
      </c>
      <c r="K11" s="31">
        <v>0</v>
      </c>
      <c r="L11" s="32">
        <v>0</v>
      </c>
      <c r="M11" s="29">
        <f t="shared" si="1"/>
        <v>1039767927</v>
      </c>
      <c r="N11" s="30"/>
      <c r="O11" s="31"/>
      <c r="P11" s="31">
        <f>'[1]5.1. Adósság'!O24</f>
        <v>1039767927</v>
      </c>
      <c r="Q11" s="31"/>
      <c r="R11" s="31"/>
      <c r="S11" s="31"/>
      <c r="T11" s="31"/>
      <c r="U11" s="32"/>
    </row>
    <row r="12" spans="1:21" s="16" customFormat="1" ht="18.75" thickBot="1" x14ac:dyDescent="0.25">
      <c r="A12" s="26"/>
      <c r="B12" s="33" t="s">
        <v>46</v>
      </c>
      <c r="C12" s="34" t="s">
        <v>47</v>
      </c>
      <c r="D12" s="29">
        <f t="shared" ref="D12:D75" si="3">SUM(E12:L12)</f>
        <v>0</v>
      </c>
      <c r="E12" s="35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7">
        <v>0</v>
      </c>
      <c r="M12" s="29">
        <f t="shared" si="1"/>
        <v>0</v>
      </c>
      <c r="N12" s="35"/>
      <c r="O12" s="36"/>
      <c r="P12" s="36"/>
      <c r="Q12" s="36"/>
      <c r="R12" s="36"/>
      <c r="S12" s="36"/>
      <c r="T12" s="36"/>
      <c r="U12" s="37"/>
    </row>
    <row r="13" spans="1:21" s="16" customFormat="1" ht="18.75" thickBot="1" x14ac:dyDescent="0.25">
      <c r="A13" s="26"/>
      <c r="B13" s="27" t="s">
        <v>48</v>
      </c>
      <c r="C13" s="38" t="s">
        <v>49</v>
      </c>
      <c r="D13" s="29">
        <f t="shared" si="3"/>
        <v>0</v>
      </c>
      <c r="E13" s="39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29">
        <f t="shared" si="1"/>
        <v>0</v>
      </c>
      <c r="N13" s="39"/>
      <c r="O13" s="40"/>
      <c r="P13" s="40"/>
      <c r="Q13" s="40"/>
      <c r="R13" s="40"/>
      <c r="S13" s="40"/>
      <c r="T13" s="40"/>
      <c r="U13" s="41"/>
    </row>
    <row r="14" spans="1:21" s="16" customFormat="1" ht="66.75" customHeight="1" x14ac:dyDescent="0.2">
      <c r="A14" s="21" t="s">
        <v>50</v>
      </c>
      <c r="B14" s="22" t="s">
        <v>51</v>
      </c>
      <c r="C14" s="22"/>
      <c r="D14" s="29">
        <f t="shared" si="3"/>
        <v>320858904</v>
      </c>
      <c r="E14" s="24">
        <f t="shared" ref="E14:L14" si="4">SUM(E15:E17)</f>
        <v>242405514</v>
      </c>
      <c r="F14" s="25">
        <f t="shared" si="4"/>
        <v>40025073</v>
      </c>
      <c r="G14" s="25">
        <f t="shared" si="4"/>
        <v>27347330</v>
      </c>
      <c r="H14" s="25">
        <f t="shared" si="4"/>
        <v>0</v>
      </c>
      <c r="I14" s="25">
        <f t="shared" si="4"/>
        <v>0</v>
      </c>
      <c r="J14" s="25">
        <f t="shared" si="4"/>
        <v>11080987</v>
      </c>
      <c r="K14" s="25">
        <f t="shared" si="4"/>
        <v>0</v>
      </c>
      <c r="L14" s="25">
        <f t="shared" si="4"/>
        <v>0</v>
      </c>
      <c r="M14" s="29">
        <f t="shared" si="1"/>
        <v>320858904</v>
      </c>
      <c r="N14" s="24">
        <f t="shared" ref="N14:U14" si="5">SUM(N15:N17)</f>
        <v>242405514</v>
      </c>
      <c r="O14" s="25">
        <f t="shared" si="5"/>
        <v>40025073</v>
      </c>
      <c r="P14" s="25">
        <f t="shared" si="5"/>
        <v>27347330</v>
      </c>
      <c r="Q14" s="25">
        <f t="shared" si="5"/>
        <v>0</v>
      </c>
      <c r="R14" s="25">
        <f t="shared" si="5"/>
        <v>0</v>
      </c>
      <c r="S14" s="25">
        <f t="shared" si="5"/>
        <v>11080987</v>
      </c>
      <c r="T14" s="25">
        <f t="shared" si="5"/>
        <v>0</v>
      </c>
      <c r="U14" s="25">
        <f t="shared" si="5"/>
        <v>0</v>
      </c>
    </row>
    <row r="15" spans="1:21" s="16" customFormat="1" ht="18.75" thickBot="1" x14ac:dyDescent="0.25">
      <c r="A15" s="26"/>
      <c r="B15" s="27" t="s">
        <v>52</v>
      </c>
      <c r="C15" s="34" t="s">
        <v>45</v>
      </c>
      <c r="D15" s="29">
        <f>SUM(E15:L15)</f>
        <v>282645490</v>
      </c>
      <c r="E15" s="35">
        <f>235548000+6753000+51154</f>
        <v>242352154</v>
      </c>
      <c r="F15" s="36">
        <f>38765000+1182000+6336</f>
        <v>39953336</v>
      </c>
      <c r="G15" s="36">
        <v>340000</v>
      </c>
      <c r="H15" s="36">
        <v>0</v>
      </c>
      <c r="I15" s="36">
        <v>0</v>
      </c>
      <c r="J15" s="36">
        <v>0</v>
      </c>
      <c r="K15" s="36">
        <v>0</v>
      </c>
      <c r="L15" s="32">
        <v>0</v>
      </c>
      <c r="M15" s="29">
        <f t="shared" si="1"/>
        <v>282645490</v>
      </c>
      <c r="N15" s="35">
        <f>235548000+6753000+51154</f>
        <v>242352154</v>
      </c>
      <c r="O15" s="36">
        <f>38765000+1182000+6336</f>
        <v>39953336</v>
      </c>
      <c r="P15" s="36">
        <v>340000</v>
      </c>
      <c r="Q15" s="36">
        <v>0</v>
      </c>
      <c r="R15" s="36">
        <v>0</v>
      </c>
      <c r="S15" s="36">
        <v>0</v>
      </c>
      <c r="T15" s="36">
        <v>0</v>
      </c>
      <c r="U15" s="32">
        <v>0</v>
      </c>
    </row>
    <row r="16" spans="1:21" s="16" customFormat="1" ht="18.75" thickBot="1" x14ac:dyDescent="0.25">
      <c r="A16" s="26"/>
      <c r="B16" s="27" t="s">
        <v>53</v>
      </c>
      <c r="C16" s="34" t="s">
        <v>47</v>
      </c>
      <c r="D16" s="29">
        <f t="shared" si="3"/>
        <v>38213414</v>
      </c>
      <c r="E16" s="35">
        <f>50000+3360</f>
        <v>53360</v>
      </c>
      <c r="F16" s="36">
        <f>30000+41737</f>
        <v>71737</v>
      </c>
      <c r="G16" s="36">
        <f>25036968+1970362</f>
        <v>27007330</v>
      </c>
      <c r="H16" s="36">
        <v>0</v>
      </c>
      <c r="I16" s="36">
        <v>0</v>
      </c>
      <c r="J16" s="36">
        <f>10600000+480987</f>
        <v>11080987</v>
      </c>
      <c r="K16" s="36">
        <v>0</v>
      </c>
      <c r="L16" s="37">
        <v>0</v>
      </c>
      <c r="M16" s="29">
        <f t="shared" si="1"/>
        <v>38213414</v>
      </c>
      <c r="N16" s="35">
        <f>50000+3360</f>
        <v>53360</v>
      </c>
      <c r="O16" s="36">
        <f>30000+41737</f>
        <v>71737</v>
      </c>
      <c r="P16" s="36">
        <f>25036968+1970362</f>
        <v>27007330</v>
      </c>
      <c r="Q16" s="36">
        <v>0</v>
      </c>
      <c r="R16" s="36">
        <v>0</v>
      </c>
      <c r="S16" s="36">
        <f>10600000+480987</f>
        <v>11080987</v>
      </c>
      <c r="T16" s="36">
        <v>0</v>
      </c>
      <c r="U16" s="37">
        <v>0</v>
      </c>
    </row>
    <row r="17" spans="1:21" s="16" customFormat="1" ht="18.75" thickBot="1" x14ac:dyDescent="0.25">
      <c r="A17" s="26"/>
      <c r="B17" s="27" t="s">
        <v>54</v>
      </c>
      <c r="C17" s="42" t="s">
        <v>49</v>
      </c>
      <c r="D17" s="29">
        <f t="shared" si="3"/>
        <v>0</v>
      </c>
      <c r="E17" s="39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1">
        <v>0</v>
      </c>
      <c r="M17" s="29">
        <f t="shared" si="1"/>
        <v>0</v>
      </c>
      <c r="N17" s="39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1">
        <v>0</v>
      </c>
    </row>
    <row r="18" spans="1:21" s="16" customFormat="1" ht="18" customHeight="1" x14ac:dyDescent="0.2">
      <c r="A18" s="21" t="s">
        <v>55</v>
      </c>
      <c r="B18" s="22" t="s">
        <v>56</v>
      </c>
      <c r="C18" s="22"/>
      <c r="D18" s="29">
        <f t="shared" si="3"/>
        <v>3100694589</v>
      </c>
      <c r="E18" s="24">
        <f t="shared" ref="E18:L18" si="6">SUM(E19:E21)</f>
        <v>0</v>
      </c>
      <c r="F18" s="25">
        <f t="shared" si="6"/>
        <v>0</v>
      </c>
      <c r="G18" s="25">
        <f t="shared" si="6"/>
        <v>3006307110</v>
      </c>
      <c r="H18" s="25">
        <f t="shared" si="6"/>
        <v>0</v>
      </c>
      <c r="I18" s="25">
        <f t="shared" si="6"/>
        <v>91374969</v>
      </c>
      <c r="J18" s="25">
        <f t="shared" si="6"/>
        <v>3012510</v>
      </c>
      <c r="K18" s="25">
        <f t="shared" si="6"/>
        <v>0</v>
      </c>
      <c r="L18" s="25">
        <f t="shared" si="6"/>
        <v>0</v>
      </c>
      <c r="M18" s="29">
        <f t="shared" si="1"/>
        <v>3143694589</v>
      </c>
      <c r="N18" s="24">
        <f t="shared" ref="N18:U18" si="7">SUM(N19:N21)</f>
        <v>0</v>
      </c>
      <c r="O18" s="25">
        <f t="shared" si="7"/>
        <v>0</v>
      </c>
      <c r="P18" s="25">
        <f t="shared" si="7"/>
        <v>3049307110</v>
      </c>
      <c r="Q18" s="25">
        <f t="shared" si="7"/>
        <v>0</v>
      </c>
      <c r="R18" s="25">
        <f t="shared" si="7"/>
        <v>91374969</v>
      </c>
      <c r="S18" s="25">
        <f t="shared" si="7"/>
        <v>3012510</v>
      </c>
      <c r="T18" s="25">
        <f t="shared" si="7"/>
        <v>0</v>
      </c>
      <c r="U18" s="25">
        <f t="shared" si="7"/>
        <v>0</v>
      </c>
    </row>
    <row r="19" spans="1:21" s="16" customFormat="1" ht="18.75" thickBot="1" x14ac:dyDescent="0.25">
      <c r="A19" s="26"/>
      <c r="B19" s="27" t="s">
        <v>57</v>
      </c>
      <c r="C19" s="34" t="s">
        <v>45</v>
      </c>
      <c r="D19" s="29">
        <f t="shared" si="3"/>
        <v>2783167494</v>
      </c>
      <c r="E19" s="30">
        <f>'[1]5.2.Városüzem'!E10</f>
        <v>0</v>
      </c>
      <c r="F19" s="31">
        <f>'[1]5.2.Városüzem'!F10</f>
        <v>0</v>
      </c>
      <c r="G19" s="31">
        <f>'[1]5.2.Városüzem'!G10</f>
        <v>2691792525</v>
      </c>
      <c r="H19" s="31">
        <f>'[1]5.2.Városüzem'!H10</f>
        <v>0</v>
      </c>
      <c r="I19" s="31">
        <f>'[1]5.2.Városüzem'!I10</f>
        <v>91374969</v>
      </c>
      <c r="J19" s="31">
        <f>'[1]5.2.Városüzem'!J10</f>
        <v>0</v>
      </c>
      <c r="K19" s="31">
        <f>'[1]5.2.Városüzem'!K10</f>
        <v>0</v>
      </c>
      <c r="L19" s="31">
        <f>'[1]5.2.Városüzem'!L10</f>
        <v>0</v>
      </c>
      <c r="M19" s="29">
        <f t="shared" si="1"/>
        <v>2826167494</v>
      </c>
      <c r="N19" s="30">
        <f>'[1]5.2.Városüzem'!N10</f>
        <v>0</v>
      </c>
      <c r="O19" s="31">
        <f>'[1]5.2.Városüzem'!O10</f>
        <v>0</v>
      </c>
      <c r="P19" s="31">
        <f>'[1]5.2.Városüzem'!P10</f>
        <v>2734792525</v>
      </c>
      <c r="Q19" s="31">
        <f>'[1]5.2.Városüzem'!Q10</f>
        <v>0</v>
      </c>
      <c r="R19" s="31">
        <f>'[1]5.2.Városüzem'!R10</f>
        <v>91374969</v>
      </c>
      <c r="S19" s="31">
        <f>'[1]5.2.Városüzem'!S10</f>
        <v>0</v>
      </c>
      <c r="T19" s="31">
        <f>'[1]5.2.Városüzem'!T10</f>
        <v>0</v>
      </c>
      <c r="U19" s="31">
        <f>'[1]5.2.Városüzem'!U10</f>
        <v>0</v>
      </c>
    </row>
    <row r="20" spans="1:21" s="16" customFormat="1" ht="18.75" thickBot="1" x14ac:dyDescent="0.25">
      <c r="A20" s="26"/>
      <c r="B20" s="27" t="s">
        <v>58</v>
      </c>
      <c r="C20" s="34" t="s">
        <v>47</v>
      </c>
      <c r="D20" s="29">
        <f t="shared" si="3"/>
        <v>317527095</v>
      </c>
      <c r="E20" s="35">
        <f>'[1]5.2.Városüzem'!E33</f>
        <v>0</v>
      </c>
      <c r="F20" s="36">
        <f>'[1]5.2.Városüzem'!F33</f>
        <v>0</v>
      </c>
      <c r="G20" s="36">
        <f>'[1]5.2.Városüzem'!G33</f>
        <v>314514585</v>
      </c>
      <c r="H20" s="36">
        <f>'[1]5.2.Városüzem'!H33</f>
        <v>0</v>
      </c>
      <c r="I20" s="36">
        <f>'[1]5.2.Városüzem'!I33</f>
        <v>0</v>
      </c>
      <c r="J20" s="36">
        <f>'[1]5.2.Városüzem'!J33</f>
        <v>3012510</v>
      </c>
      <c r="K20" s="36">
        <f>'[1]5.2.Városüzem'!K33</f>
        <v>0</v>
      </c>
      <c r="L20" s="36">
        <f>'[1]5.2.Városüzem'!L33</f>
        <v>0</v>
      </c>
      <c r="M20" s="29">
        <f t="shared" si="1"/>
        <v>317527095</v>
      </c>
      <c r="N20" s="35">
        <f>'[1]5.2.Városüzem'!N33</f>
        <v>0</v>
      </c>
      <c r="O20" s="36">
        <f>'[1]5.2.Városüzem'!O33</f>
        <v>0</v>
      </c>
      <c r="P20" s="36">
        <f>'[1]5.2.Városüzem'!P33</f>
        <v>314514585</v>
      </c>
      <c r="Q20" s="36">
        <f>'[1]5.2.Városüzem'!Q33</f>
        <v>0</v>
      </c>
      <c r="R20" s="36">
        <f>'[1]5.2.Városüzem'!R33</f>
        <v>0</v>
      </c>
      <c r="S20" s="36">
        <f>'[1]5.2.Városüzem'!S33</f>
        <v>3012510</v>
      </c>
      <c r="T20" s="36">
        <f>'[1]5.2.Városüzem'!T33</f>
        <v>0</v>
      </c>
      <c r="U20" s="36">
        <f>'[1]5.2.Városüzem'!U33</f>
        <v>0</v>
      </c>
    </row>
    <row r="21" spans="1:21" s="16" customFormat="1" ht="18.75" thickBot="1" x14ac:dyDescent="0.25">
      <c r="A21" s="26"/>
      <c r="B21" s="27" t="s">
        <v>59</v>
      </c>
      <c r="C21" s="42" t="s">
        <v>49</v>
      </c>
      <c r="D21" s="29">
        <f t="shared" si="3"/>
        <v>0</v>
      </c>
      <c r="E21" s="39">
        <f>'[1]5.2.Városüzem'!E50</f>
        <v>0</v>
      </c>
      <c r="F21" s="40">
        <f>'[1]5.2.Városüzem'!F50</f>
        <v>0</v>
      </c>
      <c r="G21" s="40">
        <f>'[1]5.2.Városüzem'!G50</f>
        <v>0</v>
      </c>
      <c r="H21" s="40">
        <f>'[1]5.2.Városüzem'!H50</f>
        <v>0</v>
      </c>
      <c r="I21" s="40">
        <f>'[1]5.2.Városüzem'!I50</f>
        <v>0</v>
      </c>
      <c r="J21" s="40">
        <f>'[1]5.2.Városüzem'!J50</f>
        <v>0</v>
      </c>
      <c r="K21" s="40">
        <f>'[1]5.2.Városüzem'!K50</f>
        <v>0</v>
      </c>
      <c r="L21" s="40">
        <f>'[1]5.2.Városüzem'!L50</f>
        <v>0</v>
      </c>
      <c r="M21" s="29">
        <f t="shared" si="1"/>
        <v>0</v>
      </c>
      <c r="N21" s="39">
        <f>'[1]5.2.Városüzem'!N50</f>
        <v>0</v>
      </c>
      <c r="O21" s="40">
        <f>'[1]5.2.Városüzem'!O50</f>
        <v>0</v>
      </c>
      <c r="P21" s="40">
        <f>'[1]5.2.Városüzem'!P50</f>
        <v>0</v>
      </c>
      <c r="Q21" s="40">
        <f>'[1]5.2.Városüzem'!Q50</f>
        <v>0</v>
      </c>
      <c r="R21" s="40">
        <f>'[1]5.2.Városüzem'!R50</f>
        <v>0</v>
      </c>
      <c r="S21" s="40">
        <f>'[1]5.2.Városüzem'!S50</f>
        <v>0</v>
      </c>
      <c r="T21" s="40">
        <f>'[1]5.2.Városüzem'!T50</f>
        <v>0</v>
      </c>
      <c r="U21" s="40">
        <f>'[1]5.2.Városüzem'!U50</f>
        <v>0</v>
      </c>
    </row>
    <row r="22" spans="1:21" s="16" customFormat="1" ht="18" customHeight="1" x14ac:dyDescent="0.2">
      <c r="A22" s="21" t="s">
        <v>60</v>
      </c>
      <c r="B22" s="22" t="s">
        <v>61</v>
      </c>
      <c r="C22" s="22"/>
      <c r="D22" s="29">
        <f t="shared" si="3"/>
        <v>2173957815</v>
      </c>
      <c r="E22" s="24">
        <f t="shared" ref="E22:L22" si="8">SUM(E23:E25)</f>
        <v>15437715</v>
      </c>
      <c r="F22" s="25">
        <f t="shared" si="8"/>
        <v>2979454</v>
      </c>
      <c r="G22" s="25">
        <f t="shared" si="8"/>
        <v>1796857458</v>
      </c>
      <c r="H22" s="25">
        <f t="shared" si="8"/>
        <v>0</v>
      </c>
      <c r="I22" s="25">
        <f t="shared" si="8"/>
        <v>92816689</v>
      </c>
      <c r="J22" s="25">
        <f t="shared" si="8"/>
        <v>265866499</v>
      </c>
      <c r="K22" s="25">
        <f t="shared" si="8"/>
        <v>0</v>
      </c>
      <c r="L22" s="25">
        <f t="shared" si="8"/>
        <v>0</v>
      </c>
      <c r="M22" s="29">
        <f t="shared" si="1"/>
        <v>2173957815</v>
      </c>
      <c r="N22" s="24">
        <f t="shared" ref="N22:U22" si="9">SUM(N23:N25)</f>
        <v>15437715</v>
      </c>
      <c r="O22" s="25">
        <f t="shared" si="9"/>
        <v>2979454</v>
      </c>
      <c r="P22" s="25">
        <f t="shared" si="9"/>
        <v>1796857458</v>
      </c>
      <c r="Q22" s="25">
        <f t="shared" si="9"/>
        <v>0</v>
      </c>
      <c r="R22" s="25">
        <f t="shared" si="9"/>
        <v>92816689</v>
      </c>
      <c r="S22" s="25">
        <f t="shared" si="9"/>
        <v>265866499</v>
      </c>
      <c r="T22" s="25">
        <f t="shared" si="9"/>
        <v>0</v>
      </c>
      <c r="U22" s="25">
        <f t="shared" si="9"/>
        <v>0</v>
      </c>
    </row>
    <row r="23" spans="1:21" s="16" customFormat="1" ht="18.75" thickBot="1" x14ac:dyDescent="0.25">
      <c r="A23" s="26"/>
      <c r="B23" s="27" t="s">
        <v>62</v>
      </c>
      <c r="C23" s="34" t="s">
        <v>45</v>
      </c>
      <c r="D23" s="29">
        <f t="shared" si="3"/>
        <v>1713913347</v>
      </c>
      <c r="E23" s="30">
        <f>'[1]5.3. Zöldterületi kiadások'!E10</f>
        <v>0</v>
      </c>
      <c r="F23" s="31">
        <f>'[1]5.3. Zöldterületi kiadások'!F10</f>
        <v>0</v>
      </c>
      <c r="G23" s="31">
        <f>'[1]5.3. Zöldterületi kiadások'!G10</f>
        <v>1675913347</v>
      </c>
      <c r="H23" s="31">
        <f>'[1]5.3. Zöldterületi kiadások'!H10</f>
        <v>0</v>
      </c>
      <c r="I23" s="31">
        <f>'[1]5.3. Zöldterületi kiadások'!I10</f>
        <v>0</v>
      </c>
      <c r="J23" s="31">
        <f>'[1]5.3. Zöldterületi kiadások'!J10</f>
        <v>38000000</v>
      </c>
      <c r="K23" s="31">
        <f>'[1]5.3. Zöldterületi kiadások'!K10</f>
        <v>0</v>
      </c>
      <c r="L23" s="31">
        <f>'[1]5.3. Zöldterületi kiadások'!L10</f>
        <v>0</v>
      </c>
      <c r="M23" s="29">
        <f t="shared" si="1"/>
        <v>1713913347</v>
      </c>
      <c r="N23" s="30">
        <f>'[1]5.3. Zöldterületi kiadások'!N10</f>
        <v>0</v>
      </c>
      <c r="O23" s="31">
        <f>'[1]5.3. Zöldterületi kiadások'!O10</f>
        <v>0</v>
      </c>
      <c r="P23" s="31">
        <f>'[1]5.3. Zöldterületi kiadások'!P10</f>
        <v>1675913347</v>
      </c>
      <c r="Q23" s="31">
        <f>'[1]5.3. Zöldterületi kiadások'!Q10</f>
        <v>0</v>
      </c>
      <c r="R23" s="31">
        <f>'[1]5.3. Zöldterületi kiadások'!R10</f>
        <v>0</v>
      </c>
      <c r="S23" s="31">
        <f>'[1]5.3. Zöldterületi kiadások'!S10</f>
        <v>38000000</v>
      </c>
      <c r="T23" s="31">
        <f>'[1]5.3. Zöldterületi kiadások'!T10</f>
        <v>0</v>
      </c>
      <c r="U23" s="31">
        <f>'[1]5.3. Zöldterületi kiadások'!U10</f>
        <v>0</v>
      </c>
    </row>
    <row r="24" spans="1:21" s="16" customFormat="1" ht="18.75" thickBot="1" x14ac:dyDescent="0.25">
      <c r="A24" s="26"/>
      <c r="B24" s="27" t="s">
        <v>63</v>
      </c>
      <c r="C24" s="34" t="s">
        <v>47</v>
      </c>
      <c r="D24" s="29">
        <f t="shared" si="3"/>
        <v>460044468</v>
      </c>
      <c r="E24" s="35">
        <f>'[1]5.3. Zöldterületi kiadások'!E25</f>
        <v>15437715</v>
      </c>
      <c r="F24" s="36">
        <f>'[1]5.3. Zöldterületi kiadások'!F25</f>
        <v>2979454</v>
      </c>
      <c r="G24" s="36">
        <f>'[1]5.3. Zöldterületi kiadások'!G25</f>
        <v>120944111</v>
      </c>
      <c r="H24" s="36">
        <f>'[1]5.3. Zöldterületi kiadások'!H25</f>
        <v>0</v>
      </c>
      <c r="I24" s="36">
        <f>'[1]5.3. Zöldterületi kiadások'!I25</f>
        <v>92816689</v>
      </c>
      <c r="J24" s="36">
        <f>'[1]5.3. Zöldterületi kiadások'!J25</f>
        <v>227866499</v>
      </c>
      <c r="K24" s="36">
        <f>'[1]5.3. Zöldterületi kiadások'!K25</f>
        <v>0</v>
      </c>
      <c r="L24" s="36">
        <f>'[1]5.3. Zöldterületi kiadások'!L25</f>
        <v>0</v>
      </c>
      <c r="M24" s="29">
        <f t="shared" si="1"/>
        <v>460044468</v>
      </c>
      <c r="N24" s="35">
        <f>'[1]5.3. Zöldterületi kiadások'!N25</f>
        <v>15437715</v>
      </c>
      <c r="O24" s="36">
        <f>'[1]5.3. Zöldterületi kiadások'!O25</f>
        <v>2979454</v>
      </c>
      <c r="P24" s="36">
        <f>'[1]5.3. Zöldterületi kiadások'!P25</f>
        <v>120944111</v>
      </c>
      <c r="Q24" s="36">
        <f>'[1]5.3. Zöldterületi kiadások'!Q25</f>
        <v>0</v>
      </c>
      <c r="R24" s="36">
        <f>'[1]5.3. Zöldterületi kiadások'!R25</f>
        <v>92816689</v>
      </c>
      <c r="S24" s="36">
        <f>'[1]5.3. Zöldterületi kiadások'!S25</f>
        <v>227866499</v>
      </c>
      <c r="T24" s="36">
        <f>'[1]5.3. Zöldterületi kiadások'!T25</f>
        <v>0</v>
      </c>
      <c r="U24" s="36">
        <f>'[1]5.3. Zöldterületi kiadások'!U25</f>
        <v>0</v>
      </c>
    </row>
    <row r="25" spans="1:21" s="16" customFormat="1" ht="18.75" thickBot="1" x14ac:dyDescent="0.25">
      <c r="A25" s="26"/>
      <c r="B25" s="27" t="s">
        <v>64</v>
      </c>
      <c r="C25" s="42" t="s">
        <v>49</v>
      </c>
      <c r="D25" s="43">
        <f t="shared" si="3"/>
        <v>0</v>
      </c>
      <c r="E25" s="39">
        <f>'[1]5.3. Zöldterületi kiadások'!E50</f>
        <v>0</v>
      </c>
      <c r="F25" s="40">
        <f>'[1]5.3. Zöldterületi kiadások'!F50</f>
        <v>0</v>
      </c>
      <c r="G25" s="40">
        <f>'[1]5.3. Zöldterületi kiadások'!G50</f>
        <v>0</v>
      </c>
      <c r="H25" s="40">
        <f>'[1]5.3. Zöldterületi kiadások'!H50</f>
        <v>0</v>
      </c>
      <c r="I25" s="40">
        <f>'[1]5.3. Zöldterületi kiadások'!I50</f>
        <v>0</v>
      </c>
      <c r="J25" s="40">
        <f>'[1]5.3. Zöldterületi kiadások'!J50</f>
        <v>0</v>
      </c>
      <c r="K25" s="40">
        <f>'[1]5.3. Zöldterületi kiadások'!K50</f>
        <v>0</v>
      </c>
      <c r="L25" s="40">
        <f>'[1]5.3. Zöldterületi kiadások'!L50</f>
        <v>0</v>
      </c>
      <c r="M25" s="43">
        <f t="shared" si="1"/>
        <v>0</v>
      </c>
      <c r="N25" s="39">
        <f>'[1]5.3. Zöldterületi kiadások'!N50</f>
        <v>0</v>
      </c>
      <c r="O25" s="40">
        <f>'[1]5.3. Zöldterületi kiadások'!O50</f>
        <v>0</v>
      </c>
      <c r="P25" s="40">
        <f>'[1]5.3. Zöldterületi kiadások'!P50</f>
        <v>0</v>
      </c>
      <c r="Q25" s="40">
        <f>'[1]5.3. Zöldterületi kiadások'!Q50</f>
        <v>0</v>
      </c>
      <c r="R25" s="40">
        <f>'[1]5.3. Zöldterületi kiadások'!R50</f>
        <v>0</v>
      </c>
      <c r="S25" s="40">
        <f>'[1]5.3. Zöldterületi kiadások'!S50</f>
        <v>0</v>
      </c>
      <c r="T25" s="40">
        <f>'[1]5.3. Zöldterületi kiadások'!T50</f>
        <v>0</v>
      </c>
      <c r="U25" s="40">
        <f>'[1]5.3. Zöldterületi kiadások'!U50</f>
        <v>0</v>
      </c>
    </row>
    <row r="26" spans="1:21" s="16" customFormat="1" ht="18" customHeight="1" x14ac:dyDescent="0.2">
      <c r="A26" s="21" t="s">
        <v>65</v>
      </c>
      <c r="B26" s="22" t="s">
        <v>66</v>
      </c>
      <c r="C26" s="22"/>
      <c r="D26" s="23">
        <f t="shared" si="3"/>
        <v>78252295064</v>
      </c>
      <c r="E26" s="24">
        <f t="shared" ref="E26:L26" si="10">SUM(E27:E29)</f>
        <v>4445000</v>
      </c>
      <c r="F26" s="25">
        <f t="shared" si="10"/>
        <v>777880</v>
      </c>
      <c r="G26" s="25">
        <f t="shared" si="10"/>
        <v>16364576699</v>
      </c>
      <c r="H26" s="25">
        <f t="shared" si="10"/>
        <v>0</v>
      </c>
      <c r="I26" s="25">
        <f t="shared" si="10"/>
        <v>1177506</v>
      </c>
      <c r="J26" s="25">
        <f t="shared" si="10"/>
        <v>57412971124</v>
      </c>
      <c r="K26" s="25">
        <f t="shared" si="10"/>
        <v>4458522981</v>
      </c>
      <c r="L26" s="25">
        <f t="shared" si="10"/>
        <v>9823874</v>
      </c>
      <c r="M26" s="23">
        <f t="shared" si="1"/>
        <v>79026295064</v>
      </c>
      <c r="N26" s="24">
        <f t="shared" ref="N26:U26" si="11">SUM(N27:N29)</f>
        <v>4445000</v>
      </c>
      <c r="O26" s="25">
        <f t="shared" si="11"/>
        <v>777880</v>
      </c>
      <c r="P26" s="25">
        <f t="shared" si="11"/>
        <v>16364576699</v>
      </c>
      <c r="Q26" s="25">
        <f t="shared" si="11"/>
        <v>0</v>
      </c>
      <c r="R26" s="25">
        <f t="shared" si="11"/>
        <v>1177506</v>
      </c>
      <c r="S26" s="25">
        <f t="shared" si="11"/>
        <v>58186971124</v>
      </c>
      <c r="T26" s="25">
        <f t="shared" si="11"/>
        <v>4458522981</v>
      </c>
      <c r="U26" s="25">
        <f t="shared" si="11"/>
        <v>9823874</v>
      </c>
    </row>
    <row r="27" spans="1:21" s="16" customFormat="1" ht="18.75" thickBot="1" x14ac:dyDescent="0.25">
      <c r="A27" s="26"/>
      <c r="B27" s="27" t="s">
        <v>67</v>
      </c>
      <c r="C27" s="34" t="s">
        <v>45</v>
      </c>
      <c r="D27" s="29">
        <f t="shared" si="3"/>
        <v>0</v>
      </c>
      <c r="E27" s="30">
        <f>'[1]5.4. Beruházás'!F11</f>
        <v>0</v>
      </c>
      <c r="F27" s="31">
        <f>'[1]5.4. Beruházás'!G11</f>
        <v>0</v>
      </c>
      <c r="G27" s="31">
        <f>'[1]5.4. Beruházás'!H11</f>
        <v>0</v>
      </c>
      <c r="H27" s="31">
        <f>'[1]5.4. Beruházás'!I11</f>
        <v>0</v>
      </c>
      <c r="I27" s="31">
        <f>'[1]5.4. Beruházás'!J11</f>
        <v>0</v>
      </c>
      <c r="J27" s="31">
        <f>'[1]5.4. Beruházás'!K11</f>
        <v>0</v>
      </c>
      <c r="K27" s="31">
        <f>'[1]5.4. Beruházás'!L11</f>
        <v>0</v>
      </c>
      <c r="L27" s="31">
        <f>'[1]5.4. Beruházás'!M11</f>
        <v>0</v>
      </c>
      <c r="M27" s="29">
        <f t="shared" si="1"/>
        <v>0</v>
      </c>
      <c r="N27" s="30">
        <f>'[1]5.4. Beruházás'!O11</f>
        <v>0</v>
      </c>
      <c r="O27" s="31">
        <f>'[1]5.4. Beruházás'!P11</f>
        <v>0</v>
      </c>
      <c r="P27" s="31">
        <f>'[1]5.4. Beruházás'!Q11</f>
        <v>0</v>
      </c>
      <c r="Q27" s="31">
        <f>'[1]5.4. Beruházás'!R11</f>
        <v>0</v>
      </c>
      <c r="R27" s="31">
        <f>'[1]5.4. Beruházás'!S11</f>
        <v>0</v>
      </c>
      <c r="S27" s="31">
        <f>'[1]5.4. Beruházás'!T11</f>
        <v>0</v>
      </c>
      <c r="T27" s="31">
        <f>'[1]5.4. Beruházás'!U11</f>
        <v>0</v>
      </c>
      <c r="U27" s="31">
        <f>'[1]5.4. Beruházás'!V11</f>
        <v>0</v>
      </c>
    </row>
    <row r="28" spans="1:21" s="16" customFormat="1" ht="18.75" thickBot="1" x14ac:dyDescent="0.25">
      <c r="A28" s="26"/>
      <c r="B28" s="27" t="s">
        <v>68</v>
      </c>
      <c r="C28" s="34" t="s">
        <v>47</v>
      </c>
      <c r="D28" s="29">
        <f t="shared" si="3"/>
        <v>78252295064</v>
      </c>
      <c r="E28" s="30">
        <f>'[1]5.4. Beruházás'!F12</f>
        <v>4445000</v>
      </c>
      <c r="F28" s="31">
        <f>'[1]5.4. Beruházás'!G12</f>
        <v>777880</v>
      </c>
      <c r="G28" s="31">
        <f>'[1]5.4. Beruházás'!H12</f>
        <v>16364576699</v>
      </c>
      <c r="H28" s="31">
        <f>'[1]5.4. Beruházás'!I12</f>
        <v>0</v>
      </c>
      <c r="I28" s="31">
        <f>'[1]5.4. Beruházás'!J12</f>
        <v>1177506</v>
      </c>
      <c r="J28" s="31">
        <f>'[1]5.4. Beruházás'!K12</f>
        <v>57412971124</v>
      </c>
      <c r="K28" s="31">
        <f>'[1]5.4. Beruházás'!L12</f>
        <v>4458522981</v>
      </c>
      <c r="L28" s="31">
        <f>'[1]5.4. Beruházás'!M12</f>
        <v>9823874</v>
      </c>
      <c r="M28" s="29">
        <f t="shared" si="1"/>
        <v>79026295064</v>
      </c>
      <c r="N28" s="30">
        <f>'[1]5.4. Beruházás'!O12</f>
        <v>4445000</v>
      </c>
      <c r="O28" s="31">
        <f>'[1]5.4. Beruházás'!P12</f>
        <v>777880</v>
      </c>
      <c r="P28" s="31">
        <f>'[1]5.4. Beruházás'!Q12</f>
        <v>16364576699</v>
      </c>
      <c r="Q28" s="31">
        <f>'[1]5.4. Beruházás'!R12</f>
        <v>0</v>
      </c>
      <c r="R28" s="31">
        <f>'[1]5.4. Beruházás'!S12</f>
        <v>1177506</v>
      </c>
      <c r="S28" s="31">
        <f>'[1]5.4. Beruházás'!T12</f>
        <v>58186971124</v>
      </c>
      <c r="T28" s="31">
        <f>'[1]5.4. Beruházás'!U12</f>
        <v>4458522981</v>
      </c>
      <c r="U28" s="31">
        <f>'[1]5.4. Beruházás'!V12</f>
        <v>9823874</v>
      </c>
    </row>
    <row r="29" spans="1:21" s="16" customFormat="1" ht="18.75" thickBot="1" x14ac:dyDescent="0.25">
      <c r="A29" s="26"/>
      <c r="B29" s="27" t="s">
        <v>69</v>
      </c>
      <c r="C29" s="42" t="s">
        <v>49</v>
      </c>
      <c r="D29" s="43">
        <f t="shared" si="3"/>
        <v>0</v>
      </c>
      <c r="E29" s="39">
        <f>'[1]5.4. Beruházás'!F163</f>
        <v>0</v>
      </c>
      <c r="F29" s="40">
        <f>'[1]5.4. Beruházás'!G163</f>
        <v>0</v>
      </c>
      <c r="G29" s="40">
        <v>0</v>
      </c>
      <c r="H29" s="40">
        <f>'[1]5.4. Beruházás'!I163</f>
        <v>0</v>
      </c>
      <c r="I29" s="40">
        <f>'[1]5.4. Beruházás'!J163</f>
        <v>0</v>
      </c>
      <c r="J29" s="40">
        <f>'[1]5.4. Beruházás'!K163</f>
        <v>0</v>
      </c>
      <c r="K29" s="40">
        <f>'[1]5.4. Beruházás'!L163</f>
        <v>0</v>
      </c>
      <c r="L29" s="40">
        <v>0</v>
      </c>
      <c r="M29" s="43">
        <f t="shared" si="1"/>
        <v>0</v>
      </c>
      <c r="N29" s="39">
        <f>'[1]5.4. Beruházás'!O163</f>
        <v>0</v>
      </c>
      <c r="O29" s="40">
        <f>'[1]5.4. Beruházás'!P163</f>
        <v>0</v>
      </c>
      <c r="P29" s="40">
        <v>0</v>
      </c>
      <c r="Q29" s="40">
        <f>'[1]5.4. Beruházás'!R163</f>
        <v>0</v>
      </c>
      <c r="R29" s="40">
        <f>'[1]5.4. Beruházás'!S163</f>
        <v>0</v>
      </c>
      <c r="S29" s="40">
        <f>'[1]5.4. Beruházás'!T163</f>
        <v>0</v>
      </c>
      <c r="T29" s="40">
        <f>'[1]5.4. Beruházás'!U163</f>
        <v>0</v>
      </c>
      <c r="U29" s="40">
        <v>0</v>
      </c>
    </row>
    <row r="30" spans="1:21" s="16" customFormat="1" ht="30.75" customHeight="1" x14ac:dyDescent="0.2">
      <c r="A30" s="21" t="s">
        <v>70</v>
      </c>
      <c r="B30" s="22" t="s">
        <v>71</v>
      </c>
      <c r="C30" s="22"/>
      <c r="D30" s="23">
        <f t="shared" si="3"/>
        <v>436770951</v>
      </c>
      <c r="E30" s="24">
        <f t="shared" ref="E30:L30" si="12">SUM(E31:E33)</f>
        <v>0</v>
      </c>
      <c r="F30" s="25">
        <f t="shared" si="12"/>
        <v>0</v>
      </c>
      <c r="G30" s="25">
        <f t="shared" si="12"/>
        <v>110000000</v>
      </c>
      <c r="H30" s="25">
        <f t="shared" si="12"/>
        <v>0</v>
      </c>
      <c r="I30" s="25">
        <f t="shared" si="12"/>
        <v>0</v>
      </c>
      <c r="J30" s="25">
        <f t="shared" si="12"/>
        <v>0</v>
      </c>
      <c r="K30" s="25">
        <f t="shared" si="12"/>
        <v>326770951</v>
      </c>
      <c r="L30" s="25">
        <f t="shared" si="12"/>
        <v>0</v>
      </c>
      <c r="M30" s="23">
        <f t="shared" si="1"/>
        <v>436770951</v>
      </c>
      <c r="N30" s="24">
        <f t="shared" ref="N30:U30" si="13">SUM(N31:N33)</f>
        <v>0</v>
      </c>
      <c r="O30" s="25">
        <f t="shared" si="13"/>
        <v>0</v>
      </c>
      <c r="P30" s="25">
        <f t="shared" si="13"/>
        <v>110000000</v>
      </c>
      <c r="Q30" s="25">
        <f t="shared" si="13"/>
        <v>0</v>
      </c>
      <c r="R30" s="25">
        <f t="shared" si="13"/>
        <v>0</v>
      </c>
      <c r="S30" s="25">
        <f t="shared" si="13"/>
        <v>0</v>
      </c>
      <c r="T30" s="25">
        <f t="shared" si="13"/>
        <v>326770951</v>
      </c>
      <c r="U30" s="25">
        <f t="shared" si="13"/>
        <v>0</v>
      </c>
    </row>
    <row r="31" spans="1:21" s="16" customFormat="1" ht="18.75" thickBot="1" x14ac:dyDescent="0.25">
      <c r="A31" s="26"/>
      <c r="B31" s="33" t="s">
        <v>72</v>
      </c>
      <c r="C31" s="34" t="s">
        <v>45</v>
      </c>
      <c r="D31" s="29">
        <f t="shared" si="3"/>
        <v>436770951</v>
      </c>
      <c r="E31" s="30">
        <f>'[1]5.5. Lakásalap'!E10</f>
        <v>0</v>
      </c>
      <c r="F31" s="31">
        <f>'[1]5.5. Lakásalap'!F10</f>
        <v>0</v>
      </c>
      <c r="G31" s="31">
        <f>'[1]5.5. Lakásalap'!G10</f>
        <v>110000000</v>
      </c>
      <c r="H31" s="31">
        <f>'[1]5.5. Lakásalap'!H10</f>
        <v>0</v>
      </c>
      <c r="I31" s="31">
        <f>'[1]5.5. Lakásalap'!I10</f>
        <v>0</v>
      </c>
      <c r="J31" s="31">
        <f>'[1]5.5. Lakásalap'!J10</f>
        <v>0</v>
      </c>
      <c r="K31" s="31">
        <f>'[1]5.5. Lakásalap'!K10</f>
        <v>326770951</v>
      </c>
      <c r="L31" s="31">
        <f>'[1]5.5. Lakásalap'!L10</f>
        <v>0</v>
      </c>
      <c r="M31" s="29">
        <f t="shared" si="1"/>
        <v>436770951</v>
      </c>
      <c r="N31" s="30">
        <f>'[1]5.5. Lakásalap'!N10</f>
        <v>0</v>
      </c>
      <c r="O31" s="31">
        <f>'[1]5.5. Lakásalap'!O10</f>
        <v>0</v>
      </c>
      <c r="P31" s="31">
        <f>'[1]5.5. Lakásalap'!P10</f>
        <v>110000000</v>
      </c>
      <c r="Q31" s="31">
        <f>'[1]5.5. Lakásalap'!Q10</f>
        <v>0</v>
      </c>
      <c r="R31" s="31">
        <f>'[1]5.5. Lakásalap'!R10</f>
        <v>0</v>
      </c>
      <c r="S31" s="31">
        <f>'[1]5.5. Lakásalap'!S10</f>
        <v>0</v>
      </c>
      <c r="T31" s="31">
        <f>'[1]5.5. Lakásalap'!T10</f>
        <v>326770951</v>
      </c>
      <c r="U31" s="31">
        <f>'[1]5.5. Lakásalap'!U10</f>
        <v>0</v>
      </c>
    </row>
    <row r="32" spans="1:21" s="16" customFormat="1" ht="18.75" thickBot="1" x14ac:dyDescent="0.25">
      <c r="A32" s="26"/>
      <c r="B32" s="33" t="s">
        <v>73</v>
      </c>
      <c r="C32" s="34" t="s">
        <v>47</v>
      </c>
      <c r="D32" s="29">
        <f t="shared" si="3"/>
        <v>0</v>
      </c>
      <c r="E32" s="35">
        <f>'[1]5.5. Lakásalap'!E18</f>
        <v>0</v>
      </c>
      <c r="F32" s="36">
        <f>'[1]5.5. Lakásalap'!F18</f>
        <v>0</v>
      </c>
      <c r="G32" s="36">
        <f>'[1]5.5. Lakásalap'!G18</f>
        <v>0</v>
      </c>
      <c r="H32" s="36">
        <f>'[1]5.5. Lakásalap'!H18</f>
        <v>0</v>
      </c>
      <c r="I32" s="36">
        <f>'[1]5.5. Lakásalap'!I18</f>
        <v>0</v>
      </c>
      <c r="J32" s="36">
        <f>'[1]5.5. Lakásalap'!J18</f>
        <v>0</v>
      </c>
      <c r="K32" s="36">
        <f>'[1]5.5. Lakásalap'!K18</f>
        <v>0</v>
      </c>
      <c r="L32" s="36">
        <f>'[1]5.5. Lakásalap'!L18</f>
        <v>0</v>
      </c>
      <c r="M32" s="29">
        <f t="shared" si="1"/>
        <v>0</v>
      </c>
      <c r="N32" s="35">
        <f>'[1]5.5. Lakásalap'!N18</f>
        <v>0</v>
      </c>
      <c r="O32" s="36">
        <f>'[1]5.5. Lakásalap'!O18</f>
        <v>0</v>
      </c>
      <c r="P32" s="36">
        <f>'[1]5.5. Lakásalap'!P18</f>
        <v>0</v>
      </c>
      <c r="Q32" s="36">
        <f>'[1]5.5. Lakásalap'!Q18</f>
        <v>0</v>
      </c>
      <c r="R32" s="36">
        <f>'[1]5.5. Lakásalap'!R18</f>
        <v>0</v>
      </c>
      <c r="S32" s="36">
        <f>'[1]5.5. Lakásalap'!S18</f>
        <v>0</v>
      </c>
      <c r="T32" s="36">
        <f>'[1]5.5. Lakásalap'!T18</f>
        <v>0</v>
      </c>
      <c r="U32" s="36">
        <f>'[1]5.5. Lakásalap'!U18</f>
        <v>0</v>
      </c>
    </row>
    <row r="33" spans="1:21" s="16" customFormat="1" ht="18.75" thickBot="1" x14ac:dyDescent="0.25">
      <c r="A33" s="26"/>
      <c r="B33" s="33" t="s">
        <v>74</v>
      </c>
      <c r="C33" s="34" t="s">
        <v>49</v>
      </c>
      <c r="D33" s="43">
        <f t="shared" si="3"/>
        <v>0</v>
      </c>
      <c r="E33" s="39">
        <f>'[1]5.5. Lakásalap'!E19</f>
        <v>0</v>
      </c>
      <c r="F33" s="40">
        <f>'[1]5.5. Lakásalap'!F19</f>
        <v>0</v>
      </c>
      <c r="G33" s="40">
        <f>'[1]5.5. Lakásalap'!G19</f>
        <v>0</v>
      </c>
      <c r="H33" s="40">
        <f>'[1]5.5. Lakásalap'!H19</f>
        <v>0</v>
      </c>
      <c r="I33" s="40">
        <f>'[1]5.5. Lakásalap'!I19</f>
        <v>0</v>
      </c>
      <c r="J33" s="40">
        <f>'[1]5.5. Lakásalap'!J19</f>
        <v>0</v>
      </c>
      <c r="K33" s="40">
        <f>'[1]5.5. Lakásalap'!K19</f>
        <v>0</v>
      </c>
      <c r="L33" s="40">
        <f>'[1]5.5. Lakásalap'!L19</f>
        <v>0</v>
      </c>
      <c r="M33" s="43">
        <f t="shared" si="1"/>
        <v>0</v>
      </c>
      <c r="N33" s="39">
        <f>'[1]5.5. Lakásalap'!N19</f>
        <v>0</v>
      </c>
      <c r="O33" s="40">
        <f>'[1]5.5. Lakásalap'!O19</f>
        <v>0</v>
      </c>
      <c r="P33" s="40">
        <f>'[1]5.5. Lakásalap'!P19</f>
        <v>0</v>
      </c>
      <c r="Q33" s="40">
        <f>'[1]5.5. Lakásalap'!Q19</f>
        <v>0</v>
      </c>
      <c r="R33" s="40">
        <f>'[1]5.5. Lakásalap'!R19</f>
        <v>0</v>
      </c>
      <c r="S33" s="40">
        <f>'[1]5.5. Lakásalap'!S19</f>
        <v>0</v>
      </c>
      <c r="T33" s="40">
        <f>'[1]5.5. Lakásalap'!T19</f>
        <v>0</v>
      </c>
      <c r="U33" s="40">
        <f>'[1]5.5. Lakásalap'!U19</f>
        <v>0</v>
      </c>
    </row>
    <row r="34" spans="1:21" s="16" customFormat="1" ht="18" customHeight="1" x14ac:dyDescent="0.2">
      <c r="A34" s="21" t="s">
        <v>75</v>
      </c>
      <c r="B34" s="22" t="s">
        <v>76</v>
      </c>
      <c r="C34" s="22"/>
      <c r="D34" s="23">
        <f t="shared" si="3"/>
        <v>110600533</v>
      </c>
      <c r="E34" s="24">
        <f t="shared" ref="E34:L34" si="14">SUM(E35:E37)</f>
        <v>19996504</v>
      </c>
      <c r="F34" s="25">
        <f t="shared" si="14"/>
        <v>3561395</v>
      </c>
      <c r="G34" s="25">
        <f t="shared" si="14"/>
        <v>81042634</v>
      </c>
      <c r="H34" s="25">
        <f t="shared" si="14"/>
        <v>0</v>
      </c>
      <c r="I34" s="25">
        <f t="shared" si="14"/>
        <v>0</v>
      </c>
      <c r="J34" s="25">
        <f t="shared" si="14"/>
        <v>0</v>
      </c>
      <c r="K34" s="25">
        <f t="shared" si="14"/>
        <v>6000000</v>
      </c>
      <c r="L34" s="25">
        <f t="shared" si="14"/>
        <v>0</v>
      </c>
      <c r="M34" s="23">
        <f t="shared" si="1"/>
        <v>110600533</v>
      </c>
      <c r="N34" s="24">
        <f t="shared" ref="N34:U34" si="15">SUM(N35:N37)</f>
        <v>19996504</v>
      </c>
      <c r="O34" s="25">
        <f t="shared" si="15"/>
        <v>3561395</v>
      </c>
      <c r="P34" s="25">
        <f t="shared" si="15"/>
        <v>81042634</v>
      </c>
      <c r="Q34" s="25">
        <f t="shared" si="15"/>
        <v>0</v>
      </c>
      <c r="R34" s="25">
        <f t="shared" si="15"/>
        <v>0</v>
      </c>
      <c r="S34" s="25">
        <f t="shared" si="15"/>
        <v>0</v>
      </c>
      <c r="T34" s="25">
        <f t="shared" si="15"/>
        <v>6000000</v>
      </c>
      <c r="U34" s="25">
        <f t="shared" si="15"/>
        <v>0</v>
      </c>
    </row>
    <row r="35" spans="1:21" s="16" customFormat="1" ht="18.75" thickBot="1" x14ac:dyDescent="0.25">
      <c r="A35" s="26"/>
      <c r="B35" s="27" t="s">
        <v>77</v>
      </c>
      <c r="C35" s="34" t="s">
        <v>45</v>
      </c>
      <c r="D35" s="29">
        <f t="shared" si="3"/>
        <v>47597033</v>
      </c>
      <c r="E35" s="30">
        <f>'[1]5.6. Városrendezési tervek'!E10</f>
        <v>11485866</v>
      </c>
      <c r="F35" s="31">
        <f>'[1]5.6. Városrendezési tervek'!F10</f>
        <v>2072033</v>
      </c>
      <c r="G35" s="31">
        <f>'[1]5.6. Városrendezési tervek'!G10</f>
        <v>34039134</v>
      </c>
      <c r="H35" s="31">
        <f>'[1]5.6. Városrendezési tervek'!H10</f>
        <v>0</v>
      </c>
      <c r="I35" s="31">
        <f>'[1]5.6. Városrendezési tervek'!I10</f>
        <v>0</v>
      </c>
      <c r="J35" s="31">
        <f>'[1]5.6. Városrendezési tervek'!J10</f>
        <v>0</v>
      </c>
      <c r="K35" s="31">
        <f>'[1]5.6. Városrendezési tervek'!K10</f>
        <v>0</v>
      </c>
      <c r="L35" s="31">
        <f>'[1]5.6. Városrendezési tervek'!L10</f>
        <v>0</v>
      </c>
      <c r="M35" s="29">
        <f t="shared" si="1"/>
        <v>47597033</v>
      </c>
      <c r="N35" s="30">
        <f>'[1]5.6. Városrendezési tervek'!N10</f>
        <v>11485866</v>
      </c>
      <c r="O35" s="30">
        <f>'[1]5.6. Városrendezési tervek'!O10</f>
        <v>2072033</v>
      </c>
      <c r="P35" s="30">
        <f>'[1]5.6. Városrendezési tervek'!P10</f>
        <v>34039134</v>
      </c>
      <c r="Q35" s="30">
        <f>'[1]5.6. Városrendezési tervek'!Q10</f>
        <v>0</v>
      </c>
      <c r="R35" s="30">
        <f>'[1]5.6. Városrendezési tervek'!R10</f>
        <v>0</v>
      </c>
      <c r="S35" s="30">
        <f>'[1]5.6. Városrendezési tervek'!S10</f>
        <v>0</v>
      </c>
      <c r="T35" s="30">
        <f>'[1]5.6. Városrendezési tervek'!T10</f>
        <v>0</v>
      </c>
      <c r="U35" s="30">
        <f>'[1]5.6. Városrendezési tervek'!U10</f>
        <v>0</v>
      </c>
    </row>
    <row r="36" spans="1:21" s="16" customFormat="1" ht="18.75" thickBot="1" x14ac:dyDescent="0.25">
      <c r="A36" s="26"/>
      <c r="B36" s="27" t="s">
        <v>78</v>
      </c>
      <c r="C36" s="34" t="s">
        <v>47</v>
      </c>
      <c r="D36" s="29">
        <f t="shared" si="3"/>
        <v>63003500</v>
      </c>
      <c r="E36" s="35">
        <f>'[1]5.6. Városrendezési tervek'!E12</f>
        <v>8510638</v>
      </c>
      <c r="F36" s="36">
        <f>'[1]5.6. Városrendezési tervek'!F12</f>
        <v>1489362</v>
      </c>
      <c r="G36" s="36">
        <f>'[1]5.6. Városrendezési tervek'!G12</f>
        <v>47003500</v>
      </c>
      <c r="H36" s="36">
        <f>'[1]5.6. Városrendezési tervek'!H12</f>
        <v>0</v>
      </c>
      <c r="I36" s="36">
        <f>'[1]5.6. Városrendezési tervek'!I12</f>
        <v>0</v>
      </c>
      <c r="J36" s="36">
        <f>'[1]5.6. Városrendezési tervek'!J12</f>
        <v>0</v>
      </c>
      <c r="K36" s="36">
        <f>'[1]5.6. Városrendezési tervek'!K12</f>
        <v>6000000</v>
      </c>
      <c r="L36" s="36">
        <f>'[1]5.6. Városrendezési tervek'!L12</f>
        <v>0</v>
      </c>
      <c r="M36" s="29">
        <f t="shared" si="1"/>
        <v>63003500</v>
      </c>
      <c r="N36" s="35">
        <f>'[1]5.6. Városrendezési tervek'!N12</f>
        <v>8510638</v>
      </c>
      <c r="O36" s="35">
        <f>'[1]5.6. Városrendezési tervek'!O12</f>
        <v>1489362</v>
      </c>
      <c r="P36" s="35">
        <f>'[1]5.6. Városrendezési tervek'!P12</f>
        <v>47003500</v>
      </c>
      <c r="Q36" s="35">
        <f>'[1]5.6. Városrendezési tervek'!Q12</f>
        <v>0</v>
      </c>
      <c r="R36" s="35">
        <f>'[1]5.6. Városrendezési tervek'!R12</f>
        <v>0</v>
      </c>
      <c r="S36" s="35">
        <f>'[1]5.6. Városrendezési tervek'!S12</f>
        <v>0</v>
      </c>
      <c r="T36" s="35">
        <f>'[1]5.6. Városrendezési tervek'!T12</f>
        <v>6000000</v>
      </c>
      <c r="U36" s="35">
        <f>'[1]5.6. Városrendezési tervek'!U12</f>
        <v>0</v>
      </c>
    </row>
    <row r="37" spans="1:21" s="16" customFormat="1" ht="18.75" thickBot="1" x14ac:dyDescent="0.25">
      <c r="A37" s="26"/>
      <c r="B37" s="27" t="s">
        <v>79</v>
      </c>
      <c r="C37" s="42" t="s">
        <v>49</v>
      </c>
      <c r="D37" s="43">
        <f t="shared" si="3"/>
        <v>0</v>
      </c>
      <c r="E37" s="39">
        <f>'[1]5.6. Városrendezési tervek'!D20</f>
        <v>0</v>
      </c>
      <c r="F37" s="40">
        <f>'[1]5.6. Városrendezési tervek'!E20</f>
        <v>0</v>
      </c>
      <c r="G37" s="40">
        <f>'[1]5.6. Városrendezési tervek'!F20</f>
        <v>0</v>
      </c>
      <c r="H37" s="40">
        <f>'[1]5.6. Városrendezési tervek'!G20</f>
        <v>0</v>
      </c>
      <c r="I37" s="40">
        <f>'[1]5.6. Városrendezési tervek'!I20</f>
        <v>0</v>
      </c>
      <c r="J37" s="40">
        <f>'[1]5.6. Városrendezési tervek'!J20</f>
        <v>0</v>
      </c>
      <c r="K37" s="40">
        <f>'[1]5.6. Városrendezési tervek'!K20</f>
        <v>0</v>
      </c>
      <c r="L37" s="40">
        <f>'[1]5.6. Városrendezési tervek'!L20</f>
        <v>0</v>
      </c>
      <c r="M37" s="43">
        <f t="shared" si="1"/>
        <v>0</v>
      </c>
      <c r="N37" s="39">
        <f>'[1]5.6. Városrendezési tervek'!M20</f>
        <v>0</v>
      </c>
      <c r="O37" s="40">
        <f>'[1]5.6. Városrendezési tervek'!N20</f>
        <v>0</v>
      </c>
      <c r="P37" s="40">
        <f>'[1]5.6. Városrendezési tervek'!O20</f>
        <v>0</v>
      </c>
      <c r="Q37" s="40">
        <f>'[1]5.6. Városrendezési tervek'!P20</f>
        <v>0</v>
      </c>
      <c r="R37" s="40">
        <f>'[1]5.6. Városrendezési tervek'!Q20</f>
        <v>0</v>
      </c>
      <c r="S37" s="40">
        <f>'[1]5.6. Városrendezési tervek'!R20</f>
        <v>0</v>
      </c>
      <c r="T37" s="40">
        <f>'[1]5.6. Városrendezési tervek'!S20</f>
        <v>0</v>
      </c>
      <c r="U37" s="40">
        <f>'[1]5.6. Városrendezési tervek'!T20</f>
        <v>0</v>
      </c>
    </row>
    <row r="38" spans="1:21" s="16" customFormat="1" ht="18" customHeight="1" x14ac:dyDescent="0.2">
      <c r="A38" s="21" t="s">
        <v>80</v>
      </c>
      <c r="B38" s="22" t="s">
        <v>81</v>
      </c>
      <c r="C38" s="22"/>
      <c r="D38" s="23">
        <f t="shared" si="3"/>
        <v>5356379690</v>
      </c>
      <c r="E38" s="24">
        <f t="shared" ref="E38:L38" si="16">SUM(E39:E41)</f>
        <v>0</v>
      </c>
      <c r="F38" s="25">
        <f t="shared" si="16"/>
        <v>0</v>
      </c>
      <c r="G38" s="25">
        <f t="shared" si="16"/>
        <v>492525695</v>
      </c>
      <c r="H38" s="25">
        <f t="shared" si="16"/>
        <v>0</v>
      </c>
      <c r="I38" s="25">
        <f t="shared" si="16"/>
        <v>4003587</v>
      </c>
      <c r="J38" s="25">
        <f t="shared" si="16"/>
        <v>4848850408</v>
      </c>
      <c r="K38" s="25">
        <f t="shared" si="16"/>
        <v>5000000</v>
      </c>
      <c r="L38" s="25">
        <f t="shared" si="16"/>
        <v>6000000</v>
      </c>
      <c r="M38" s="23">
        <f t="shared" si="1"/>
        <v>5356379690</v>
      </c>
      <c r="N38" s="24">
        <f t="shared" ref="N38:U38" si="17">SUM(N39:N41)</f>
        <v>0</v>
      </c>
      <c r="O38" s="25">
        <f t="shared" si="17"/>
        <v>0</v>
      </c>
      <c r="P38" s="25">
        <f t="shared" si="17"/>
        <v>492525695</v>
      </c>
      <c r="Q38" s="25">
        <f t="shared" si="17"/>
        <v>0</v>
      </c>
      <c r="R38" s="25">
        <f t="shared" si="17"/>
        <v>4003587</v>
      </c>
      <c r="S38" s="25">
        <f t="shared" si="17"/>
        <v>4848850408</v>
      </c>
      <c r="T38" s="25">
        <f t="shared" si="17"/>
        <v>5000000</v>
      </c>
      <c r="U38" s="25">
        <f t="shared" si="17"/>
        <v>6000000</v>
      </c>
    </row>
    <row r="39" spans="1:21" s="16" customFormat="1" ht="18.75" thickBot="1" x14ac:dyDescent="0.25">
      <c r="A39" s="26"/>
      <c r="B39" s="27" t="s">
        <v>82</v>
      </c>
      <c r="C39" s="34" t="s">
        <v>45</v>
      </c>
      <c r="D39" s="29">
        <f t="shared" si="3"/>
        <v>0</v>
      </c>
      <c r="E39" s="30">
        <f>'[1]5.7. Kertség'!F10</f>
        <v>0</v>
      </c>
      <c r="F39" s="31">
        <f>'[1]5.7. Kertség'!G10</f>
        <v>0</v>
      </c>
      <c r="G39" s="31">
        <f>'[1]5.7. Kertség'!H10</f>
        <v>0</v>
      </c>
      <c r="H39" s="31">
        <f>'[1]5.7. Kertség'!I10</f>
        <v>0</v>
      </c>
      <c r="I39" s="31">
        <f>'[1]5.7. Kertség'!J10</f>
        <v>0</v>
      </c>
      <c r="J39" s="31">
        <f>'[1]5.7. Kertség'!K10</f>
        <v>0</v>
      </c>
      <c r="K39" s="31">
        <f>'[1]5.7. Kertség'!L10</f>
        <v>0</v>
      </c>
      <c r="L39" s="31">
        <f>'[1]5.7. Kertség'!M10</f>
        <v>0</v>
      </c>
      <c r="M39" s="29">
        <f t="shared" si="1"/>
        <v>0</v>
      </c>
      <c r="N39" s="30">
        <f>'[1]5.7. Kertség'!O10</f>
        <v>0</v>
      </c>
      <c r="O39" s="31">
        <f>'[1]5.7. Kertség'!P10</f>
        <v>0</v>
      </c>
      <c r="P39" s="31">
        <f>'[1]5.7. Kertség'!Q10</f>
        <v>0</v>
      </c>
      <c r="Q39" s="31">
        <f>'[1]5.7. Kertség'!R10</f>
        <v>0</v>
      </c>
      <c r="R39" s="31">
        <f>'[1]5.7. Kertség'!S10</f>
        <v>0</v>
      </c>
      <c r="S39" s="31">
        <f>'[1]5.7. Kertség'!T10</f>
        <v>0</v>
      </c>
      <c r="T39" s="31">
        <f>'[1]5.7. Kertség'!U10</f>
        <v>0</v>
      </c>
      <c r="U39" s="31">
        <f>'[1]5.7. Kertség'!V10</f>
        <v>0</v>
      </c>
    </row>
    <row r="40" spans="1:21" s="44" customFormat="1" ht="18.75" thickBot="1" x14ac:dyDescent="0.25">
      <c r="A40" s="26"/>
      <c r="B40" s="27" t="s">
        <v>83</v>
      </c>
      <c r="C40" s="34" t="s">
        <v>47</v>
      </c>
      <c r="D40" s="29">
        <f t="shared" si="3"/>
        <v>5356379690</v>
      </c>
      <c r="E40" s="35">
        <f>'[1]5.7. Kertség'!F11</f>
        <v>0</v>
      </c>
      <c r="F40" s="36">
        <f>'[1]5.7. Kertség'!G11</f>
        <v>0</v>
      </c>
      <c r="G40" s="36">
        <f>'[1]5.7. Kertség'!H11</f>
        <v>492525695</v>
      </c>
      <c r="H40" s="36">
        <f>'[1]5.7. Kertség'!I11</f>
        <v>0</v>
      </c>
      <c r="I40" s="36">
        <f>'[1]5.7. Kertség'!J11</f>
        <v>4003587</v>
      </c>
      <c r="J40" s="36">
        <f>'[1]5.7. Kertség'!K11</f>
        <v>4848850408</v>
      </c>
      <c r="K40" s="36">
        <f>'[1]5.7. Kertség'!L11</f>
        <v>5000000</v>
      </c>
      <c r="L40" s="36">
        <f>'[1]5.7. Kertség'!M11</f>
        <v>6000000</v>
      </c>
      <c r="M40" s="29">
        <f t="shared" si="1"/>
        <v>5356379690</v>
      </c>
      <c r="N40" s="35">
        <f>'[1]5.7. Kertség'!O11</f>
        <v>0</v>
      </c>
      <c r="O40" s="36">
        <f>'[1]5.7. Kertség'!P11</f>
        <v>0</v>
      </c>
      <c r="P40" s="36">
        <f>'[1]5.7. Kertség'!Q11</f>
        <v>492525695</v>
      </c>
      <c r="Q40" s="36">
        <f>'[1]5.7. Kertség'!R11</f>
        <v>0</v>
      </c>
      <c r="R40" s="36">
        <f>'[1]5.7. Kertség'!S11</f>
        <v>4003587</v>
      </c>
      <c r="S40" s="36">
        <f>'[1]5.7. Kertség'!T11</f>
        <v>4848850408</v>
      </c>
      <c r="T40" s="36">
        <f>'[1]5.7. Kertség'!U11</f>
        <v>5000000</v>
      </c>
      <c r="U40" s="36">
        <f>'[1]5.7. Kertség'!V11</f>
        <v>6000000</v>
      </c>
    </row>
    <row r="41" spans="1:21" s="44" customFormat="1" ht="18.75" thickBot="1" x14ac:dyDescent="0.25">
      <c r="A41" s="26"/>
      <c r="B41" s="27" t="s">
        <v>84</v>
      </c>
      <c r="C41" s="42" t="s">
        <v>49</v>
      </c>
      <c r="D41" s="43">
        <f t="shared" si="3"/>
        <v>0</v>
      </c>
      <c r="E41" s="39">
        <f>'[1]5.7. Kertség'!F40</f>
        <v>0</v>
      </c>
      <c r="F41" s="40">
        <f>'[1]5.7. Kertség'!G40</f>
        <v>0</v>
      </c>
      <c r="G41" s="40">
        <f>'[1]5.7. Kertség'!H40</f>
        <v>0</v>
      </c>
      <c r="H41" s="40">
        <f>'[1]5.7. Kertség'!I40</f>
        <v>0</v>
      </c>
      <c r="I41" s="40">
        <f>'[1]5.7. Kertség'!J40</f>
        <v>0</v>
      </c>
      <c r="J41" s="40">
        <f>'[1]5.7. Kertség'!K40</f>
        <v>0</v>
      </c>
      <c r="K41" s="40">
        <f>'[1]5.7. Kertség'!L40</f>
        <v>0</v>
      </c>
      <c r="L41" s="40">
        <f>'[1]5.7. Kertség'!M40</f>
        <v>0</v>
      </c>
      <c r="M41" s="43">
        <f t="shared" si="1"/>
        <v>0</v>
      </c>
      <c r="N41" s="39">
        <f>'[1]5.7. Kertség'!O40</f>
        <v>0</v>
      </c>
      <c r="O41" s="40">
        <f>'[1]5.7. Kertség'!P40</f>
        <v>0</v>
      </c>
      <c r="P41" s="40">
        <f>'[1]5.7. Kertség'!Q40</f>
        <v>0</v>
      </c>
      <c r="Q41" s="40">
        <f>'[1]5.7. Kertség'!R40</f>
        <v>0</v>
      </c>
      <c r="R41" s="40">
        <f>'[1]5.7. Kertség'!S40</f>
        <v>0</v>
      </c>
      <c r="S41" s="40">
        <f>'[1]5.7. Kertség'!T40</f>
        <v>0</v>
      </c>
      <c r="T41" s="40">
        <f>'[1]5.7. Kertség'!U40</f>
        <v>0</v>
      </c>
      <c r="U41" s="40">
        <f>'[1]5.7. Kertség'!V40</f>
        <v>0</v>
      </c>
    </row>
    <row r="42" spans="1:21" s="44" customFormat="1" ht="18" customHeight="1" x14ac:dyDescent="0.2">
      <c r="A42" s="21" t="s">
        <v>85</v>
      </c>
      <c r="B42" s="22" t="s">
        <v>86</v>
      </c>
      <c r="C42" s="22"/>
      <c r="D42" s="23">
        <f t="shared" si="3"/>
        <v>10380000</v>
      </c>
      <c r="E42" s="24">
        <f t="shared" ref="E42:L42" si="18">SUM(E43:E45)</f>
        <v>0</v>
      </c>
      <c r="F42" s="25">
        <f t="shared" si="18"/>
        <v>0</v>
      </c>
      <c r="G42" s="25">
        <f t="shared" si="18"/>
        <v>0</v>
      </c>
      <c r="H42" s="25">
        <f t="shared" si="18"/>
        <v>380000</v>
      </c>
      <c r="I42" s="25">
        <f t="shared" si="18"/>
        <v>10000000</v>
      </c>
      <c r="J42" s="25">
        <f t="shared" si="18"/>
        <v>0</v>
      </c>
      <c r="K42" s="25">
        <f t="shared" si="18"/>
        <v>0</v>
      </c>
      <c r="L42" s="25">
        <f t="shared" si="18"/>
        <v>0</v>
      </c>
      <c r="M42" s="23">
        <f t="shared" si="1"/>
        <v>10380000</v>
      </c>
      <c r="N42" s="24">
        <f t="shared" ref="N42:U42" si="19">SUM(N43:N45)</f>
        <v>0</v>
      </c>
      <c r="O42" s="25">
        <f t="shared" si="19"/>
        <v>0</v>
      </c>
      <c r="P42" s="25">
        <f t="shared" si="19"/>
        <v>0</v>
      </c>
      <c r="Q42" s="25">
        <f t="shared" si="19"/>
        <v>380000</v>
      </c>
      <c r="R42" s="25">
        <f t="shared" si="19"/>
        <v>10000000</v>
      </c>
      <c r="S42" s="25">
        <f t="shared" si="19"/>
        <v>0</v>
      </c>
      <c r="T42" s="25">
        <f t="shared" si="19"/>
        <v>0</v>
      </c>
      <c r="U42" s="25">
        <f t="shared" si="19"/>
        <v>0</v>
      </c>
    </row>
    <row r="43" spans="1:21" s="44" customFormat="1" ht="18.75" thickBot="1" x14ac:dyDescent="0.25">
      <c r="A43" s="26"/>
      <c r="B43" s="27" t="s">
        <v>87</v>
      </c>
      <c r="C43" s="34" t="s">
        <v>45</v>
      </c>
      <c r="D43" s="29">
        <f t="shared" si="3"/>
        <v>380000</v>
      </c>
      <c r="E43" s="30">
        <v>0</v>
      </c>
      <c r="F43" s="31">
        <v>0</v>
      </c>
      <c r="G43" s="31">
        <v>0</v>
      </c>
      <c r="H43" s="31">
        <v>380000</v>
      </c>
      <c r="I43" s="31">
        <v>0</v>
      </c>
      <c r="J43" s="31">
        <v>0</v>
      </c>
      <c r="K43" s="31">
        <v>0</v>
      </c>
      <c r="L43" s="31">
        <v>0</v>
      </c>
      <c r="M43" s="29">
        <f t="shared" si="1"/>
        <v>380000</v>
      </c>
      <c r="N43" s="30"/>
      <c r="O43" s="31"/>
      <c r="P43" s="31"/>
      <c r="Q43" s="31">
        <v>380000</v>
      </c>
      <c r="R43" s="31"/>
      <c r="S43" s="31"/>
      <c r="T43" s="31"/>
      <c r="U43" s="31"/>
    </row>
    <row r="44" spans="1:21" s="44" customFormat="1" ht="18.75" thickBot="1" x14ac:dyDescent="0.25">
      <c r="A44" s="26"/>
      <c r="B44" s="27" t="s">
        <v>88</v>
      </c>
      <c r="C44" s="34" t="s">
        <v>47</v>
      </c>
      <c r="D44" s="29">
        <f t="shared" si="3"/>
        <v>10000000</v>
      </c>
      <c r="E44" s="35">
        <v>0</v>
      </c>
      <c r="F44" s="36">
        <v>0</v>
      </c>
      <c r="G44" s="36">
        <v>0</v>
      </c>
      <c r="H44" s="36">
        <v>0</v>
      </c>
      <c r="I44" s="36">
        <v>10000000</v>
      </c>
      <c r="J44" s="36">
        <v>0</v>
      </c>
      <c r="K44" s="36">
        <v>0</v>
      </c>
      <c r="L44" s="36">
        <v>0</v>
      </c>
      <c r="M44" s="29">
        <f t="shared" si="1"/>
        <v>10000000</v>
      </c>
      <c r="N44" s="35"/>
      <c r="O44" s="36"/>
      <c r="P44" s="36"/>
      <c r="Q44" s="36"/>
      <c r="R44" s="36">
        <v>10000000</v>
      </c>
      <c r="S44" s="36"/>
      <c r="T44" s="36"/>
      <c r="U44" s="36"/>
    </row>
    <row r="45" spans="1:21" s="44" customFormat="1" ht="18.75" thickBot="1" x14ac:dyDescent="0.25">
      <c r="A45" s="26"/>
      <c r="B45" s="27" t="s">
        <v>89</v>
      </c>
      <c r="C45" s="42" t="s">
        <v>49</v>
      </c>
      <c r="D45" s="43">
        <f t="shared" si="3"/>
        <v>0</v>
      </c>
      <c r="E45" s="39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3">
        <f t="shared" si="1"/>
        <v>0</v>
      </c>
      <c r="N45" s="39"/>
      <c r="O45" s="40"/>
      <c r="P45" s="40"/>
      <c r="Q45" s="40"/>
      <c r="R45" s="40"/>
      <c r="S45" s="40"/>
      <c r="T45" s="40"/>
      <c r="U45" s="40"/>
    </row>
    <row r="46" spans="1:21" s="44" customFormat="1" ht="18" customHeight="1" x14ac:dyDescent="0.2">
      <c r="A46" s="21" t="s">
        <v>90</v>
      </c>
      <c r="B46" s="22" t="s">
        <v>91</v>
      </c>
      <c r="C46" s="22"/>
      <c r="D46" s="23">
        <f t="shared" si="3"/>
        <v>92532036</v>
      </c>
      <c r="E46" s="24">
        <f t="shared" ref="E46:L46" si="20">SUM(E47:E49)</f>
        <v>0</v>
      </c>
      <c r="F46" s="25">
        <f t="shared" si="20"/>
        <v>0</v>
      </c>
      <c r="G46" s="25">
        <f t="shared" si="20"/>
        <v>17900000</v>
      </c>
      <c r="H46" s="25">
        <f t="shared" si="20"/>
        <v>732036</v>
      </c>
      <c r="I46" s="25">
        <f t="shared" si="20"/>
        <v>13900000</v>
      </c>
      <c r="J46" s="25">
        <f t="shared" si="20"/>
        <v>0</v>
      </c>
      <c r="K46" s="25">
        <f t="shared" si="20"/>
        <v>0</v>
      </c>
      <c r="L46" s="25">
        <f t="shared" si="20"/>
        <v>60000000</v>
      </c>
      <c r="M46" s="23">
        <f t="shared" si="1"/>
        <v>92532036</v>
      </c>
      <c r="N46" s="24">
        <f t="shared" ref="N46:U46" si="21">SUM(N47:N49)</f>
        <v>0</v>
      </c>
      <c r="O46" s="25">
        <f t="shared" si="21"/>
        <v>0</v>
      </c>
      <c r="P46" s="25">
        <f t="shared" si="21"/>
        <v>17900000</v>
      </c>
      <c r="Q46" s="25">
        <f t="shared" si="21"/>
        <v>732036</v>
      </c>
      <c r="R46" s="25">
        <f t="shared" si="21"/>
        <v>13900000</v>
      </c>
      <c r="S46" s="25">
        <f t="shared" si="21"/>
        <v>0</v>
      </c>
      <c r="T46" s="25">
        <f t="shared" si="21"/>
        <v>0</v>
      </c>
      <c r="U46" s="25">
        <f t="shared" si="21"/>
        <v>60000000</v>
      </c>
    </row>
    <row r="47" spans="1:21" s="44" customFormat="1" ht="18.75" thickBot="1" x14ac:dyDescent="0.25">
      <c r="A47" s="26"/>
      <c r="B47" s="27" t="s">
        <v>92</v>
      </c>
      <c r="C47" s="34" t="s">
        <v>45</v>
      </c>
      <c r="D47" s="29">
        <f t="shared" si="3"/>
        <v>91532036</v>
      </c>
      <c r="E47" s="30">
        <f>'[1]5.8. Egészségügyi'!E10</f>
        <v>0</v>
      </c>
      <c r="F47" s="31">
        <f>'[1]5.8. Egészségügyi'!F10</f>
        <v>0</v>
      </c>
      <c r="G47" s="31">
        <f>'[1]5.8. Egészségügyi'!G10</f>
        <v>17900000</v>
      </c>
      <c r="H47" s="31">
        <f>'[1]5.8. Egészségügyi'!H10</f>
        <v>732036</v>
      </c>
      <c r="I47" s="31">
        <f>'[1]5.8. Egészségügyi'!I10</f>
        <v>12900000</v>
      </c>
      <c r="J47" s="31">
        <f>'[1]5.8. Egészségügyi'!J10</f>
        <v>0</v>
      </c>
      <c r="K47" s="31">
        <f>'[1]5.8. Egészségügyi'!K10</f>
        <v>0</v>
      </c>
      <c r="L47" s="31">
        <f>'[1]5.8. Egészségügyi'!L10</f>
        <v>60000000</v>
      </c>
      <c r="M47" s="29">
        <f t="shared" si="1"/>
        <v>91532036</v>
      </c>
      <c r="N47" s="30">
        <f>'[1]5.8. Egészségügyi'!N10</f>
        <v>0</v>
      </c>
      <c r="O47" s="31">
        <f>'[1]5.8. Egészségügyi'!O10</f>
        <v>0</v>
      </c>
      <c r="P47" s="31">
        <f>'[1]5.8. Egészségügyi'!P10</f>
        <v>17900000</v>
      </c>
      <c r="Q47" s="31">
        <f>'[1]5.8. Egészségügyi'!Q10</f>
        <v>732036</v>
      </c>
      <c r="R47" s="31">
        <f>'[1]5.8. Egészségügyi'!R10</f>
        <v>12900000</v>
      </c>
      <c r="S47" s="31">
        <f>'[1]5.8. Egészségügyi'!S10</f>
        <v>0</v>
      </c>
      <c r="T47" s="31">
        <f>'[1]5.8. Egészségügyi'!T10</f>
        <v>0</v>
      </c>
      <c r="U47" s="31">
        <f>'[1]5.8. Egészségügyi'!U10</f>
        <v>60000000</v>
      </c>
    </row>
    <row r="48" spans="1:21" s="44" customFormat="1" ht="18.75" thickBot="1" x14ac:dyDescent="0.25">
      <c r="A48" s="26"/>
      <c r="B48" s="27" t="s">
        <v>93</v>
      </c>
      <c r="C48" s="34" t="s">
        <v>47</v>
      </c>
      <c r="D48" s="29">
        <f t="shared" si="3"/>
        <v>1000000</v>
      </c>
      <c r="E48" s="35">
        <f>'[1]5.8. Egészségügyi'!E17</f>
        <v>0</v>
      </c>
      <c r="F48" s="36">
        <f>'[1]5.8. Egészségügyi'!F17</f>
        <v>0</v>
      </c>
      <c r="G48" s="36">
        <f>'[1]5.8. Egészségügyi'!G17</f>
        <v>0</v>
      </c>
      <c r="H48" s="36">
        <f>'[1]5.8. Egészségügyi'!H17</f>
        <v>0</v>
      </c>
      <c r="I48" s="36">
        <f>'[1]5.8. Egészségügyi'!I17</f>
        <v>1000000</v>
      </c>
      <c r="J48" s="36">
        <f>'[1]5.8. Egészségügyi'!J17</f>
        <v>0</v>
      </c>
      <c r="K48" s="36">
        <f>'[1]5.8. Egészségügyi'!K17</f>
        <v>0</v>
      </c>
      <c r="L48" s="36">
        <f>'[1]5.8. Egészségügyi'!L17</f>
        <v>0</v>
      </c>
      <c r="M48" s="29">
        <f t="shared" si="1"/>
        <v>1000000</v>
      </c>
      <c r="N48" s="35">
        <f>'[1]5.8. Egészségügyi'!N17</f>
        <v>0</v>
      </c>
      <c r="O48" s="36">
        <f>'[1]5.8. Egészségügyi'!O17</f>
        <v>0</v>
      </c>
      <c r="P48" s="36">
        <f>'[1]5.8. Egészségügyi'!P17</f>
        <v>0</v>
      </c>
      <c r="Q48" s="36">
        <f>'[1]5.8. Egészségügyi'!Q17</f>
        <v>0</v>
      </c>
      <c r="R48" s="36">
        <f>'[1]5.8. Egészségügyi'!R17</f>
        <v>1000000</v>
      </c>
      <c r="S48" s="36">
        <f>'[1]5.8. Egészségügyi'!S17</f>
        <v>0</v>
      </c>
      <c r="T48" s="36">
        <f>'[1]5.8. Egészségügyi'!T17</f>
        <v>0</v>
      </c>
      <c r="U48" s="36">
        <f>'[1]5.8. Egészségügyi'!U17</f>
        <v>0</v>
      </c>
    </row>
    <row r="49" spans="1:21" s="44" customFormat="1" ht="18.75" thickBot="1" x14ac:dyDescent="0.25">
      <c r="A49" s="26"/>
      <c r="B49" s="27" t="s">
        <v>94</v>
      </c>
      <c r="C49" s="42" t="s">
        <v>49</v>
      </c>
      <c r="D49" s="43">
        <f t="shared" si="3"/>
        <v>0</v>
      </c>
      <c r="E49" s="39">
        <f>'[1]5.8. Egészségügyi'!E19</f>
        <v>0</v>
      </c>
      <c r="F49" s="40">
        <f>'[1]5.8. Egészségügyi'!F19</f>
        <v>0</v>
      </c>
      <c r="G49" s="40">
        <f>'[1]5.8. Egészségügyi'!G19</f>
        <v>0</v>
      </c>
      <c r="H49" s="40">
        <f>'[1]5.8. Egészségügyi'!H19</f>
        <v>0</v>
      </c>
      <c r="I49" s="40">
        <f>'[1]5.8. Egészségügyi'!I19</f>
        <v>0</v>
      </c>
      <c r="J49" s="40">
        <f>'[1]5.8. Egészségügyi'!J19</f>
        <v>0</v>
      </c>
      <c r="K49" s="40">
        <f>'[1]5.8. Egészségügyi'!K19</f>
        <v>0</v>
      </c>
      <c r="L49" s="40">
        <f>'[1]5.8. Egészségügyi'!L19</f>
        <v>0</v>
      </c>
      <c r="M49" s="43">
        <f t="shared" si="1"/>
        <v>0</v>
      </c>
      <c r="N49" s="39">
        <f>'[1]5.8. Egészségügyi'!N19</f>
        <v>0</v>
      </c>
      <c r="O49" s="40">
        <f>'[1]5.8. Egészségügyi'!O19</f>
        <v>0</v>
      </c>
      <c r="P49" s="40">
        <f>'[1]5.8. Egészségügyi'!P19</f>
        <v>0</v>
      </c>
      <c r="Q49" s="40">
        <f>'[1]5.8. Egészségügyi'!Q19</f>
        <v>0</v>
      </c>
      <c r="R49" s="40">
        <f>'[1]5.8. Egészségügyi'!R19</f>
        <v>0</v>
      </c>
      <c r="S49" s="40">
        <f>'[1]5.8. Egészségügyi'!S19</f>
        <v>0</v>
      </c>
      <c r="T49" s="40">
        <f>'[1]5.8. Egészségügyi'!T19</f>
        <v>0</v>
      </c>
      <c r="U49" s="40">
        <f>'[1]5.8. Egészségügyi'!U19</f>
        <v>0</v>
      </c>
    </row>
    <row r="50" spans="1:21" s="44" customFormat="1" ht="18" customHeight="1" x14ac:dyDescent="0.2">
      <c r="A50" s="21" t="s">
        <v>95</v>
      </c>
      <c r="B50" s="22" t="s">
        <v>96</v>
      </c>
      <c r="C50" s="22"/>
      <c r="D50" s="23">
        <f t="shared" si="3"/>
        <v>66500000</v>
      </c>
      <c r="E50" s="24">
        <f t="shared" ref="E50:L50" si="22">SUM(E51:E53)</f>
        <v>0</v>
      </c>
      <c r="F50" s="25">
        <f t="shared" si="22"/>
        <v>0</v>
      </c>
      <c r="G50" s="25">
        <f t="shared" si="22"/>
        <v>3500000</v>
      </c>
      <c r="H50" s="25">
        <f t="shared" si="22"/>
        <v>0</v>
      </c>
      <c r="I50" s="25">
        <f t="shared" si="22"/>
        <v>63000000</v>
      </c>
      <c r="J50" s="25">
        <f t="shared" si="22"/>
        <v>0</v>
      </c>
      <c r="K50" s="25">
        <f t="shared" si="22"/>
        <v>0</v>
      </c>
      <c r="L50" s="25">
        <f t="shared" si="22"/>
        <v>0</v>
      </c>
      <c r="M50" s="23">
        <f t="shared" si="1"/>
        <v>66500000</v>
      </c>
      <c r="N50" s="24">
        <f t="shared" ref="N50:U50" si="23">SUM(N51:N53)</f>
        <v>0</v>
      </c>
      <c r="O50" s="25">
        <f t="shared" si="23"/>
        <v>0</v>
      </c>
      <c r="P50" s="25">
        <f t="shared" si="23"/>
        <v>3500000</v>
      </c>
      <c r="Q50" s="25">
        <f t="shared" si="23"/>
        <v>0</v>
      </c>
      <c r="R50" s="25">
        <f t="shared" si="23"/>
        <v>63000000</v>
      </c>
      <c r="S50" s="25">
        <f t="shared" si="23"/>
        <v>0</v>
      </c>
      <c r="T50" s="25">
        <f t="shared" si="23"/>
        <v>0</v>
      </c>
      <c r="U50" s="25">
        <f t="shared" si="23"/>
        <v>0</v>
      </c>
    </row>
    <row r="51" spans="1:21" s="44" customFormat="1" ht="18.75" thickBot="1" x14ac:dyDescent="0.25">
      <c r="A51" s="26"/>
      <c r="B51" s="27" t="s">
        <v>97</v>
      </c>
      <c r="C51" s="34" t="s">
        <v>45</v>
      </c>
      <c r="D51" s="29">
        <f t="shared" si="3"/>
        <v>50500000</v>
      </c>
      <c r="E51" s="30">
        <f>'[1]5.9. Népjólét'!E10</f>
        <v>0</v>
      </c>
      <c r="F51" s="31">
        <f>'[1]5.9. Népjólét'!F10</f>
        <v>0</v>
      </c>
      <c r="G51" s="31">
        <f>'[1]5.9. Népjólét'!G10</f>
        <v>3500000</v>
      </c>
      <c r="H51" s="31">
        <f>'[1]5.9. Népjólét'!H10</f>
        <v>0</v>
      </c>
      <c r="I51" s="31">
        <f>'[1]5.9. Népjólét'!I10</f>
        <v>47000000</v>
      </c>
      <c r="J51" s="31">
        <f>'[1]5.9. Népjólét'!J10</f>
        <v>0</v>
      </c>
      <c r="K51" s="31">
        <f>'[1]5.9. Népjólét'!K10</f>
        <v>0</v>
      </c>
      <c r="L51" s="31">
        <f>'[1]5.9. Népjólét'!L10</f>
        <v>0</v>
      </c>
      <c r="M51" s="29">
        <f t="shared" si="1"/>
        <v>50500000</v>
      </c>
      <c r="N51" s="30">
        <f>'[1]5.9. Népjólét'!N10</f>
        <v>0</v>
      </c>
      <c r="O51" s="31">
        <f>'[1]5.9. Népjólét'!O10</f>
        <v>0</v>
      </c>
      <c r="P51" s="31">
        <f>'[1]5.9. Népjólét'!P10</f>
        <v>3500000</v>
      </c>
      <c r="Q51" s="31">
        <f>'[1]5.9. Népjólét'!Q10</f>
        <v>0</v>
      </c>
      <c r="R51" s="31">
        <f>'[1]5.9. Népjólét'!R10</f>
        <v>47000000</v>
      </c>
      <c r="S51" s="31">
        <f>'[1]5.9. Népjólét'!S10</f>
        <v>0</v>
      </c>
      <c r="T51" s="31">
        <f>'[1]5.9. Népjólét'!T10</f>
        <v>0</v>
      </c>
      <c r="U51" s="31">
        <f>'[1]5.9. Népjólét'!U10</f>
        <v>0</v>
      </c>
    </row>
    <row r="52" spans="1:21" s="44" customFormat="1" ht="18.75" thickBot="1" x14ac:dyDescent="0.25">
      <c r="A52" s="26"/>
      <c r="B52" s="27" t="s">
        <v>98</v>
      </c>
      <c r="C52" s="34" t="s">
        <v>47</v>
      </c>
      <c r="D52" s="29">
        <f t="shared" si="3"/>
        <v>16000000</v>
      </c>
      <c r="E52" s="35">
        <f>'[1]5.9. Népjólét'!E14</f>
        <v>0</v>
      </c>
      <c r="F52" s="36">
        <f>'[1]5.9. Népjólét'!F14</f>
        <v>0</v>
      </c>
      <c r="G52" s="36">
        <f>'[1]5.9. Népjólét'!G14</f>
        <v>0</v>
      </c>
      <c r="H52" s="36">
        <f>'[1]5.9. Népjólét'!H14</f>
        <v>0</v>
      </c>
      <c r="I52" s="36">
        <f>'[1]5.9. Népjólét'!I14</f>
        <v>16000000</v>
      </c>
      <c r="J52" s="36">
        <f>'[1]5.9. Népjólét'!J14</f>
        <v>0</v>
      </c>
      <c r="K52" s="36">
        <f>'[1]5.9. Népjólét'!K14</f>
        <v>0</v>
      </c>
      <c r="L52" s="36">
        <f>'[1]5.9. Népjólét'!L14</f>
        <v>0</v>
      </c>
      <c r="M52" s="29">
        <f t="shared" si="1"/>
        <v>16000000</v>
      </c>
      <c r="N52" s="35">
        <f>'[1]5.9. Népjólét'!N14</f>
        <v>0</v>
      </c>
      <c r="O52" s="36">
        <f>'[1]5.9. Népjólét'!O14</f>
        <v>0</v>
      </c>
      <c r="P52" s="36">
        <f>'[1]5.9. Népjólét'!P14</f>
        <v>0</v>
      </c>
      <c r="Q52" s="36">
        <f>'[1]5.9. Népjólét'!Q14</f>
        <v>0</v>
      </c>
      <c r="R52" s="36">
        <f>'[1]5.9. Népjólét'!R14</f>
        <v>16000000</v>
      </c>
      <c r="S52" s="36">
        <f>'[1]5.9. Népjólét'!S14</f>
        <v>0</v>
      </c>
      <c r="T52" s="36">
        <f>'[1]5.9. Népjólét'!T14</f>
        <v>0</v>
      </c>
      <c r="U52" s="36">
        <f>'[1]5.9. Népjólét'!U14</f>
        <v>0</v>
      </c>
    </row>
    <row r="53" spans="1:21" s="44" customFormat="1" ht="18.75" thickBot="1" x14ac:dyDescent="0.25">
      <c r="A53" s="26"/>
      <c r="B53" s="27" t="s">
        <v>99</v>
      </c>
      <c r="C53" s="42" t="s">
        <v>49</v>
      </c>
      <c r="D53" s="43">
        <f t="shared" si="3"/>
        <v>0</v>
      </c>
      <c r="E53" s="39">
        <f>'[1]5.9. Népjólét'!E18</f>
        <v>0</v>
      </c>
      <c r="F53" s="40">
        <f>'[1]5.9. Népjólét'!F18</f>
        <v>0</v>
      </c>
      <c r="G53" s="40">
        <f>'[1]5.9. Népjólét'!G18</f>
        <v>0</v>
      </c>
      <c r="H53" s="40">
        <f>'[1]5.9. Népjólét'!H18</f>
        <v>0</v>
      </c>
      <c r="I53" s="40">
        <f>'[1]5.9. Népjólét'!I18</f>
        <v>0</v>
      </c>
      <c r="J53" s="40">
        <f>'[1]5.9. Népjólét'!J18</f>
        <v>0</v>
      </c>
      <c r="K53" s="40">
        <f>'[1]5.9. Népjólét'!K18</f>
        <v>0</v>
      </c>
      <c r="L53" s="40">
        <f>'[1]5.9. Népjólét'!L18</f>
        <v>0</v>
      </c>
      <c r="M53" s="43">
        <f t="shared" si="1"/>
        <v>0</v>
      </c>
      <c r="N53" s="39">
        <f>'[1]5.9. Népjólét'!N18</f>
        <v>0</v>
      </c>
      <c r="O53" s="40">
        <f>'[1]5.9. Népjólét'!O18</f>
        <v>0</v>
      </c>
      <c r="P53" s="40">
        <f>'[1]5.9. Népjólét'!P18</f>
        <v>0</v>
      </c>
      <c r="Q53" s="40">
        <f>'[1]5.9. Népjólét'!Q18</f>
        <v>0</v>
      </c>
      <c r="R53" s="40">
        <f>'[1]5.9. Népjólét'!R18</f>
        <v>0</v>
      </c>
      <c r="S53" s="40">
        <f>'[1]5.9. Népjólét'!S18</f>
        <v>0</v>
      </c>
      <c r="T53" s="40">
        <f>'[1]5.9. Népjólét'!T18</f>
        <v>0</v>
      </c>
      <c r="U53" s="40">
        <f>'[1]5.9. Népjólét'!U18</f>
        <v>0</v>
      </c>
    </row>
    <row r="54" spans="1:21" s="44" customFormat="1" ht="28.5" customHeight="1" x14ac:dyDescent="0.2">
      <c r="A54" s="21" t="s">
        <v>100</v>
      </c>
      <c r="B54" s="22" t="s">
        <v>101</v>
      </c>
      <c r="C54" s="22"/>
      <c r="D54" s="23">
        <f t="shared" si="3"/>
        <v>76858500</v>
      </c>
      <c r="E54" s="24">
        <f t="shared" ref="E54:L54" si="24">SUM(E55:E57)</f>
        <v>15246000</v>
      </c>
      <c r="F54" s="25">
        <f t="shared" si="24"/>
        <v>3249000</v>
      </c>
      <c r="G54" s="25">
        <f t="shared" si="24"/>
        <v>9863500</v>
      </c>
      <c r="H54" s="25">
        <f t="shared" si="24"/>
        <v>0</v>
      </c>
      <c r="I54" s="25">
        <f t="shared" si="24"/>
        <v>28500000</v>
      </c>
      <c r="J54" s="25">
        <f t="shared" si="24"/>
        <v>0</v>
      </c>
      <c r="K54" s="25">
        <f t="shared" si="24"/>
        <v>0</v>
      </c>
      <c r="L54" s="25">
        <f t="shared" si="24"/>
        <v>20000000</v>
      </c>
      <c r="M54" s="23">
        <f t="shared" si="1"/>
        <v>76858500</v>
      </c>
      <c r="N54" s="24">
        <f t="shared" ref="N54:U54" si="25">SUM(N55:N57)</f>
        <v>15246000</v>
      </c>
      <c r="O54" s="25">
        <f t="shared" si="25"/>
        <v>3249000</v>
      </c>
      <c r="P54" s="25">
        <f t="shared" si="25"/>
        <v>9863500</v>
      </c>
      <c r="Q54" s="25">
        <f t="shared" si="25"/>
        <v>0</v>
      </c>
      <c r="R54" s="25">
        <f t="shared" si="25"/>
        <v>28500000</v>
      </c>
      <c r="S54" s="25">
        <f t="shared" si="25"/>
        <v>0</v>
      </c>
      <c r="T54" s="25">
        <f t="shared" si="25"/>
        <v>0</v>
      </c>
      <c r="U54" s="25">
        <f t="shared" si="25"/>
        <v>20000000</v>
      </c>
    </row>
    <row r="55" spans="1:21" s="44" customFormat="1" ht="18.75" thickBot="1" x14ac:dyDescent="0.25">
      <c r="A55" s="26"/>
      <c r="B55" s="27" t="s">
        <v>102</v>
      </c>
      <c r="C55" s="34" t="s">
        <v>45</v>
      </c>
      <c r="D55" s="29">
        <f t="shared" si="3"/>
        <v>14863500</v>
      </c>
      <c r="E55" s="30">
        <f>'[1]5.10. Sportfeladatok'!E10</f>
        <v>0</v>
      </c>
      <c r="F55" s="31">
        <f>'[1]5.10. Sportfeladatok'!F10</f>
        <v>0</v>
      </c>
      <c r="G55" s="31">
        <f>'[1]5.10. Sportfeladatok'!G10</f>
        <v>9863500</v>
      </c>
      <c r="H55" s="31">
        <f>'[1]5.10. Sportfeladatok'!H10</f>
        <v>0</v>
      </c>
      <c r="I55" s="31">
        <f>'[1]5.10. Sportfeladatok'!I10</f>
        <v>5000000</v>
      </c>
      <c r="J55" s="31">
        <f>'[1]5.10. Sportfeladatok'!J10</f>
        <v>0</v>
      </c>
      <c r="K55" s="31">
        <f>'[1]5.10. Sportfeladatok'!K10</f>
        <v>0</v>
      </c>
      <c r="L55" s="31">
        <f>'[1]5.10. Sportfeladatok'!L10</f>
        <v>0</v>
      </c>
      <c r="M55" s="29">
        <f t="shared" si="1"/>
        <v>14863500</v>
      </c>
      <c r="N55" s="30">
        <f>'[1]5.10. Sportfeladatok'!N10</f>
        <v>0</v>
      </c>
      <c r="O55" s="31">
        <f>'[1]5.10. Sportfeladatok'!O10</f>
        <v>0</v>
      </c>
      <c r="P55" s="31">
        <f>'[1]5.10. Sportfeladatok'!P10</f>
        <v>9863500</v>
      </c>
      <c r="Q55" s="31">
        <f>'[1]5.10. Sportfeladatok'!Q10</f>
        <v>0</v>
      </c>
      <c r="R55" s="31">
        <f>'[1]5.10. Sportfeladatok'!R10</f>
        <v>5000000</v>
      </c>
      <c r="S55" s="31">
        <f>'[1]5.10. Sportfeladatok'!S10</f>
        <v>0</v>
      </c>
      <c r="T55" s="31">
        <f>'[1]5.10. Sportfeladatok'!T10</f>
        <v>0</v>
      </c>
      <c r="U55" s="31">
        <f>'[1]5.10. Sportfeladatok'!U10</f>
        <v>0</v>
      </c>
    </row>
    <row r="56" spans="1:21" s="44" customFormat="1" ht="18.75" thickBot="1" x14ac:dyDescent="0.25">
      <c r="A56" s="26"/>
      <c r="B56" s="27" t="s">
        <v>103</v>
      </c>
      <c r="C56" s="34" t="s">
        <v>47</v>
      </c>
      <c r="D56" s="29">
        <f t="shared" si="3"/>
        <v>61995000</v>
      </c>
      <c r="E56" s="35">
        <f>'[1]5.10. Sportfeladatok'!E17</f>
        <v>15246000</v>
      </c>
      <c r="F56" s="36">
        <f>'[1]5.10. Sportfeladatok'!F17</f>
        <v>3249000</v>
      </c>
      <c r="G56" s="36">
        <f>'[1]5.10. Sportfeladatok'!G17</f>
        <v>0</v>
      </c>
      <c r="H56" s="36">
        <f>'[1]5.10. Sportfeladatok'!H17</f>
        <v>0</v>
      </c>
      <c r="I56" s="36">
        <f>'[1]5.10. Sportfeladatok'!I17</f>
        <v>23500000</v>
      </c>
      <c r="J56" s="36">
        <f>'[1]5.10. Sportfeladatok'!J17</f>
        <v>0</v>
      </c>
      <c r="K56" s="36">
        <f>'[1]5.10. Sportfeladatok'!K17</f>
        <v>0</v>
      </c>
      <c r="L56" s="36">
        <f>'[1]5.10. Sportfeladatok'!L17</f>
        <v>20000000</v>
      </c>
      <c r="M56" s="29">
        <f t="shared" si="1"/>
        <v>61995000</v>
      </c>
      <c r="N56" s="35">
        <f>'[1]5.10. Sportfeladatok'!N17</f>
        <v>15246000</v>
      </c>
      <c r="O56" s="36">
        <f>'[1]5.10. Sportfeladatok'!O17</f>
        <v>3249000</v>
      </c>
      <c r="P56" s="36">
        <f>'[1]5.10. Sportfeladatok'!P17</f>
        <v>0</v>
      </c>
      <c r="Q56" s="36">
        <f>'[1]5.10. Sportfeladatok'!Q17</f>
        <v>0</v>
      </c>
      <c r="R56" s="36">
        <f>'[1]5.10. Sportfeladatok'!R17</f>
        <v>23500000</v>
      </c>
      <c r="S56" s="36">
        <f>'[1]5.10. Sportfeladatok'!S17</f>
        <v>0</v>
      </c>
      <c r="T56" s="36">
        <f>'[1]5.10. Sportfeladatok'!T17</f>
        <v>0</v>
      </c>
      <c r="U56" s="36">
        <f>'[1]5.10. Sportfeladatok'!U17</f>
        <v>20000000</v>
      </c>
    </row>
    <row r="57" spans="1:21" s="44" customFormat="1" ht="18.75" thickBot="1" x14ac:dyDescent="0.25">
      <c r="A57" s="26"/>
      <c r="B57" s="27" t="s">
        <v>104</v>
      </c>
      <c r="C57" s="42" t="s">
        <v>49</v>
      </c>
      <c r="D57" s="43">
        <f t="shared" si="3"/>
        <v>0</v>
      </c>
      <c r="E57" s="39">
        <f>'[1]5.10. Sportfeladatok'!E25</f>
        <v>0</v>
      </c>
      <c r="F57" s="40">
        <f>'[1]5.10. Sportfeladatok'!F25</f>
        <v>0</v>
      </c>
      <c r="G57" s="40">
        <f>'[1]5.10. Sportfeladatok'!G25</f>
        <v>0</v>
      </c>
      <c r="H57" s="40">
        <f>'[1]5.10. Sportfeladatok'!H25</f>
        <v>0</v>
      </c>
      <c r="I57" s="40">
        <f>'[1]5.10. Sportfeladatok'!I25</f>
        <v>0</v>
      </c>
      <c r="J57" s="40">
        <f>'[1]5.10. Sportfeladatok'!J25</f>
        <v>0</v>
      </c>
      <c r="K57" s="40">
        <f>'[1]5.10. Sportfeladatok'!K25</f>
        <v>0</v>
      </c>
      <c r="L57" s="40">
        <f>'[1]5.10. Sportfeladatok'!L25</f>
        <v>0</v>
      </c>
      <c r="M57" s="43">
        <f t="shared" si="1"/>
        <v>0</v>
      </c>
      <c r="N57" s="39">
        <f>'[1]5.10. Sportfeladatok'!N25</f>
        <v>0</v>
      </c>
      <c r="O57" s="40">
        <f>'[1]5.10. Sportfeladatok'!O25</f>
        <v>0</v>
      </c>
      <c r="P57" s="40">
        <f>'[1]5.10. Sportfeladatok'!P25</f>
        <v>0</v>
      </c>
      <c r="Q57" s="40">
        <f>'[1]5.10. Sportfeladatok'!Q25</f>
        <v>0</v>
      </c>
      <c r="R57" s="40">
        <f>'[1]5.10. Sportfeladatok'!R25</f>
        <v>0</v>
      </c>
      <c r="S57" s="40">
        <f>'[1]5.10. Sportfeladatok'!S25</f>
        <v>0</v>
      </c>
      <c r="T57" s="40">
        <f>'[1]5.10. Sportfeladatok'!T25</f>
        <v>0</v>
      </c>
      <c r="U57" s="40">
        <f>'[1]5.10. Sportfeladatok'!U25</f>
        <v>0</v>
      </c>
    </row>
    <row r="58" spans="1:21" s="44" customFormat="1" ht="18" customHeight="1" x14ac:dyDescent="0.2">
      <c r="A58" s="21" t="s">
        <v>105</v>
      </c>
      <c r="B58" s="22" t="s">
        <v>106</v>
      </c>
      <c r="C58" s="22"/>
      <c r="D58" s="23">
        <f t="shared" si="3"/>
        <v>381414570</v>
      </c>
      <c r="E58" s="24">
        <f t="shared" ref="E58:L58" si="26">SUM(E59:E60)</f>
        <v>0</v>
      </c>
      <c r="F58" s="25">
        <f t="shared" si="26"/>
        <v>0</v>
      </c>
      <c r="G58" s="25">
        <f t="shared" si="26"/>
        <v>0</v>
      </c>
      <c r="H58" s="25">
        <f>SUM(H59:H60)</f>
        <v>381414570</v>
      </c>
      <c r="I58" s="25">
        <f t="shared" si="26"/>
        <v>0</v>
      </c>
      <c r="J58" s="25">
        <f t="shared" si="26"/>
        <v>0</v>
      </c>
      <c r="K58" s="25">
        <f t="shared" si="26"/>
        <v>0</v>
      </c>
      <c r="L58" s="25">
        <f t="shared" si="26"/>
        <v>0</v>
      </c>
      <c r="M58" s="23">
        <f t="shared" si="1"/>
        <v>381414570</v>
      </c>
      <c r="N58" s="24">
        <f t="shared" ref="N58:U58" si="27">SUM(N59:N60)</f>
        <v>0</v>
      </c>
      <c r="O58" s="25">
        <f t="shared" si="27"/>
        <v>0</v>
      </c>
      <c r="P58" s="25">
        <f t="shared" si="27"/>
        <v>0</v>
      </c>
      <c r="Q58" s="25">
        <f t="shared" si="27"/>
        <v>381414570</v>
      </c>
      <c r="R58" s="25">
        <f t="shared" si="27"/>
        <v>0</v>
      </c>
      <c r="S58" s="25">
        <f t="shared" si="27"/>
        <v>0</v>
      </c>
      <c r="T58" s="25">
        <f t="shared" si="27"/>
        <v>0</v>
      </c>
      <c r="U58" s="25">
        <f t="shared" si="27"/>
        <v>0</v>
      </c>
    </row>
    <row r="59" spans="1:21" s="44" customFormat="1" ht="18.75" thickBot="1" x14ac:dyDescent="0.25">
      <c r="A59" s="26"/>
      <c r="B59" s="27" t="s">
        <v>107</v>
      </c>
      <c r="C59" s="34" t="s">
        <v>45</v>
      </c>
      <c r="D59" s="29">
        <f t="shared" si="3"/>
        <v>184079970</v>
      </c>
      <c r="E59" s="30">
        <f>'[1]5.11. Szoc'!F10</f>
        <v>0</v>
      </c>
      <c r="F59" s="31">
        <f>'[1]5.11. Szoc'!G10</f>
        <v>0</v>
      </c>
      <c r="G59" s="31">
        <f>'[1]5.11. Szoc'!H10</f>
        <v>0</v>
      </c>
      <c r="H59" s="31">
        <f>'[1]5.11. Szoc'!I10</f>
        <v>184079970</v>
      </c>
      <c r="I59" s="31">
        <f>'[1]5.11. Szoc'!J10</f>
        <v>0</v>
      </c>
      <c r="J59" s="31">
        <f>'[1]5.11. Szoc'!K10</f>
        <v>0</v>
      </c>
      <c r="K59" s="31">
        <f>'[1]5.11. Szoc'!L10</f>
        <v>0</v>
      </c>
      <c r="L59" s="31">
        <f>'[1]5.11. Szoc'!M10</f>
        <v>0</v>
      </c>
      <c r="M59" s="29">
        <f t="shared" si="1"/>
        <v>184079970</v>
      </c>
      <c r="N59" s="30">
        <f>'[1]5.11. Szoc'!O10</f>
        <v>0</v>
      </c>
      <c r="O59" s="31">
        <f>'[1]5.11. Szoc'!P10</f>
        <v>0</v>
      </c>
      <c r="P59" s="31">
        <f>'[1]5.11. Szoc'!Q10</f>
        <v>0</v>
      </c>
      <c r="Q59" s="31">
        <f>'[1]5.11. Szoc'!R10</f>
        <v>184079970</v>
      </c>
      <c r="R59" s="31">
        <f>'[1]5.11. Szoc'!S10</f>
        <v>0</v>
      </c>
      <c r="S59" s="31">
        <f>'[1]5.11. Szoc'!T10</f>
        <v>0</v>
      </c>
      <c r="T59" s="31">
        <f>'[1]5.11. Szoc'!U10</f>
        <v>0</v>
      </c>
      <c r="U59" s="31">
        <f>'[1]5.11. Szoc'!V10</f>
        <v>0</v>
      </c>
    </row>
    <row r="60" spans="1:21" s="44" customFormat="1" ht="18.75" thickBot="1" x14ac:dyDescent="0.25">
      <c r="A60" s="26"/>
      <c r="B60" s="27" t="s">
        <v>108</v>
      </c>
      <c r="C60" s="34" t="s">
        <v>47</v>
      </c>
      <c r="D60" s="29">
        <f t="shared" si="3"/>
        <v>197334600</v>
      </c>
      <c r="E60" s="35">
        <f>'[1]5.11. Szoc'!F23</f>
        <v>0</v>
      </c>
      <c r="F60" s="36">
        <f>'[1]5.11. Szoc'!G23</f>
        <v>0</v>
      </c>
      <c r="G60" s="36">
        <f>'[1]5.11. Szoc'!H23</f>
        <v>0</v>
      </c>
      <c r="H60" s="36">
        <f>'[1]5.11. Szoc'!I23</f>
        <v>197334600</v>
      </c>
      <c r="I60" s="36">
        <f>'[1]5.11. Szoc'!J23</f>
        <v>0</v>
      </c>
      <c r="J60" s="36">
        <f>'[1]5.11. Szoc'!K23</f>
        <v>0</v>
      </c>
      <c r="K60" s="36">
        <f>'[1]5.11. Szoc'!L23</f>
        <v>0</v>
      </c>
      <c r="L60" s="36">
        <f>'[1]5.11. Szoc'!M23</f>
        <v>0</v>
      </c>
      <c r="M60" s="29">
        <f t="shared" si="1"/>
        <v>197334600</v>
      </c>
      <c r="N60" s="35">
        <f>'[1]5.11. Szoc'!O23</f>
        <v>0</v>
      </c>
      <c r="O60" s="36">
        <f>'[1]5.11. Szoc'!P23</f>
        <v>0</v>
      </c>
      <c r="P60" s="36">
        <f>'[1]5.11. Szoc'!Q23</f>
        <v>0</v>
      </c>
      <c r="Q60" s="36">
        <f>'[1]5.11. Szoc'!R23</f>
        <v>197334600</v>
      </c>
      <c r="R60" s="36">
        <f>'[1]5.11. Szoc'!S23</f>
        <v>0</v>
      </c>
      <c r="S60" s="36">
        <f>'[1]5.11. Szoc'!T23</f>
        <v>0</v>
      </c>
      <c r="T60" s="36">
        <f>'[1]5.11. Szoc'!U23</f>
        <v>0</v>
      </c>
      <c r="U60" s="36">
        <f>'[1]5.11. Szoc'!V23</f>
        <v>0</v>
      </c>
    </row>
    <row r="61" spans="1:21" s="44" customFormat="1" ht="18.75" thickBot="1" x14ac:dyDescent="0.25">
      <c r="A61" s="26"/>
      <c r="B61" s="27" t="s">
        <v>109</v>
      </c>
      <c r="C61" s="42" t="s">
        <v>49</v>
      </c>
      <c r="D61" s="43">
        <f t="shared" si="3"/>
        <v>0</v>
      </c>
      <c r="E61" s="39">
        <f>'[1]5.11. Szoc'!F28</f>
        <v>0</v>
      </c>
      <c r="F61" s="40">
        <f>'[1]5.11. Szoc'!G28</f>
        <v>0</v>
      </c>
      <c r="G61" s="40">
        <f>'[1]5.11. Szoc'!H28</f>
        <v>0</v>
      </c>
      <c r="H61" s="40">
        <f>'[1]5.11. Szoc'!I28</f>
        <v>0</v>
      </c>
      <c r="I61" s="40">
        <f>'[1]5.11. Szoc'!J28</f>
        <v>0</v>
      </c>
      <c r="J61" s="40">
        <f>'[1]5.11. Szoc'!K28</f>
        <v>0</v>
      </c>
      <c r="K61" s="40">
        <f>'[1]5.11. Szoc'!L28</f>
        <v>0</v>
      </c>
      <c r="L61" s="40">
        <f>'[1]5.11. Szoc'!M28</f>
        <v>0</v>
      </c>
      <c r="M61" s="43">
        <f t="shared" si="1"/>
        <v>0</v>
      </c>
      <c r="N61" s="39">
        <f>'[1]5.11. Szoc'!O28</f>
        <v>0</v>
      </c>
      <c r="O61" s="40">
        <f>'[1]5.11. Szoc'!P28</f>
        <v>0</v>
      </c>
      <c r="P61" s="40">
        <f>'[1]5.11. Szoc'!Q28</f>
        <v>0</v>
      </c>
      <c r="Q61" s="40">
        <f>'[1]5.11. Szoc'!R28</f>
        <v>0</v>
      </c>
      <c r="R61" s="40">
        <f>'[1]5.11. Szoc'!S28</f>
        <v>0</v>
      </c>
      <c r="S61" s="40">
        <f>'[1]5.11. Szoc'!T28</f>
        <v>0</v>
      </c>
      <c r="T61" s="40">
        <f>'[1]5.11. Szoc'!U28</f>
        <v>0</v>
      </c>
      <c r="U61" s="40">
        <f>'[1]5.11. Szoc'!V28</f>
        <v>0</v>
      </c>
    </row>
    <row r="62" spans="1:21" s="44" customFormat="1" ht="18" customHeight="1" x14ac:dyDescent="0.2">
      <c r="A62" s="21" t="s">
        <v>110</v>
      </c>
      <c r="B62" s="22" t="s">
        <v>111</v>
      </c>
      <c r="C62" s="22"/>
      <c r="D62" s="23">
        <f t="shared" si="3"/>
        <v>10500000</v>
      </c>
      <c r="E62" s="24">
        <f t="shared" ref="E62:L62" si="28">SUM(E63:E65)</f>
        <v>0</v>
      </c>
      <c r="F62" s="25">
        <f t="shared" si="28"/>
        <v>0</v>
      </c>
      <c r="G62" s="25">
        <f t="shared" si="28"/>
        <v>0</v>
      </c>
      <c r="H62" s="25">
        <f t="shared" si="28"/>
        <v>0</v>
      </c>
      <c r="I62" s="25">
        <f t="shared" si="28"/>
        <v>10500000</v>
      </c>
      <c r="J62" s="25">
        <f t="shared" si="28"/>
        <v>0</v>
      </c>
      <c r="K62" s="25">
        <f t="shared" si="28"/>
        <v>0</v>
      </c>
      <c r="L62" s="25">
        <f t="shared" si="28"/>
        <v>0</v>
      </c>
      <c r="M62" s="23">
        <f t="shared" si="1"/>
        <v>10500000</v>
      </c>
      <c r="N62" s="24">
        <f t="shared" ref="N62:U62" si="29">SUM(N63:N65)</f>
        <v>0</v>
      </c>
      <c r="O62" s="25">
        <f t="shared" si="29"/>
        <v>0</v>
      </c>
      <c r="P62" s="25">
        <f t="shared" si="29"/>
        <v>0</v>
      </c>
      <c r="Q62" s="25">
        <f t="shared" si="29"/>
        <v>0</v>
      </c>
      <c r="R62" s="25">
        <f t="shared" si="29"/>
        <v>10500000</v>
      </c>
      <c r="S62" s="25">
        <f t="shared" si="29"/>
        <v>0</v>
      </c>
      <c r="T62" s="25">
        <f t="shared" si="29"/>
        <v>0</v>
      </c>
      <c r="U62" s="25">
        <f t="shared" si="29"/>
        <v>0</v>
      </c>
    </row>
    <row r="63" spans="1:21" s="44" customFormat="1" ht="18.75" thickBot="1" x14ac:dyDescent="0.25">
      <c r="A63" s="26"/>
      <c r="B63" s="27" t="s">
        <v>112</v>
      </c>
      <c r="C63" s="34" t="s">
        <v>45</v>
      </c>
      <c r="D63" s="29">
        <f t="shared" si="3"/>
        <v>10500000</v>
      </c>
      <c r="E63" s="30">
        <v>0</v>
      </c>
      <c r="F63" s="31">
        <v>0</v>
      </c>
      <c r="G63" s="31">
        <v>0</v>
      </c>
      <c r="H63" s="31">
        <v>0</v>
      </c>
      <c r="I63" s="31">
        <v>10500000</v>
      </c>
      <c r="J63" s="31">
        <v>0</v>
      </c>
      <c r="K63" s="31">
        <v>0</v>
      </c>
      <c r="L63" s="32">
        <v>0</v>
      </c>
      <c r="M63" s="29">
        <f t="shared" si="1"/>
        <v>10500000</v>
      </c>
      <c r="N63" s="30"/>
      <c r="O63" s="31"/>
      <c r="P63" s="31"/>
      <c r="Q63" s="31"/>
      <c r="R63" s="31">
        <v>10500000</v>
      </c>
      <c r="S63" s="31"/>
      <c r="T63" s="31"/>
      <c r="U63" s="32"/>
    </row>
    <row r="64" spans="1:21" s="44" customFormat="1" ht="18.75" thickBot="1" x14ac:dyDescent="0.25">
      <c r="A64" s="26"/>
      <c r="B64" s="27" t="s">
        <v>113</v>
      </c>
      <c r="C64" s="34" t="s">
        <v>47</v>
      </c>
      <c r="D64" s="29">
        <f t="shared" si="3"/>
        <v>0</v>
      </c>
      <c r="E64" s="35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  <c r="M64" s="29">
        <f t="shared" si="1"/>
        <v>0</v>
      </c>
      <c r="N64" s="35"/>
      <c r="O64" s="36"/>
      <c r="P64" s="36"/>
      <c r="Q64" s="36"/>
      <c r="R64" s="36"/>
      <c r="S64" s="36"/>
      <c r="T64" s="36"/>
      <c r="U64" s="37"/>
    </row>
    <row r="65" spans="1:21" s="44" customFormat="1" ht="18.75" thickBot="1" x14ac:dyDescent="0.25">
      <c r="A65" s="26"/>
      <c r="B65" s="27" t="s">
        <v>114</v>
      </c>
      <c r="C65" s="42" t="s">
        <v>49</v>
      </c>
      <c r="D65" s="43">
        <f t="shared" si="3"/>
        <v>0</v>
      </c>
      <c r="E65" s="39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v>0</v>
      </c>
      <c r="M65" s="43">
        <f t="shared" si="1"/>
        <v>0</v>
      </c>
      <c r="N65" s="39"/>
      <c r="O65" s="40"/>
      <c r="P65" s="40"/>
      <c r="Q65" s="40"/>
      <c r="R65" s="40"/>
      <c r="S65" s="40"/>
      <c r="T65" s="40"/>
      <c r="U65" s="41"/>
    </row>
    <row r="66" spans="1:21" s="44" customFormat="1" ht="18" customHeight="1" x14ac:dyDescent="0.2">
      <c r="A66" s="21" t="s">
        <v>115</v>
      </c>
      <c r="B66" s="22" t="s">
        <v>116</v>
      </c>
      <c r="C66" s="22"/>
      <c r="D66" s="23">
        <f t="shared" si="3"/>
        <v>236080869</v>
      </c>
      <c r="E66" s="24">
        <f t="shared" ref="E66:L66" si="30">SUM(E67:E69)</f>
        <v>3620959</v>
      </c>
      <c r="F66" s="25">
        <f t="shared" si="30"/>
        <v>4491759</v>
      </c>
      <c r="G66" s="25">
        <f t="shared" si="30"/>
        <v>45610627</v>
      </c>
      <c r="H66" s="25">
        <f t="shared" si="30"/>
        <v>0</v>
      </c>
      <c r="I66" s="25">
        <f t="shared" si="30"/>
        <v>89942924</v>
      </c>
      <c r="J66" s="25">
        <f t="shared" si="30"/>
        <v>40614600</v>
      </c>
      <c r="K66" s="25">
        <f t="shared" si="30"/>
        <v>0</v>
      </c>
      <c r="L66" s="25">
        <f t="shared" si="30"/>
        <v>51800000</v>
      </c>
      <c r="M66" s="23">
        <f t="shared" si="1"/>
        <v>236080869</v>
      </c>
      <c r="N66" s="24">
        <f t="shared" ref="N66:U66" si="31">SUM(N67:N69)</f>
        <v>3620959</v>
      </c>
      <c r="O66" s="25">
        <f t="shared" si="31"/>
        <v>4491759</v>
      </c>
      <c r="P66" s="25">
        <f t="shared" si="31"/>
        <v>45610627</v>
      </c>
      <c r="Q66" s="25">
        <f t="shared" si="31"/>
        <v>0</v>
      </c>
      <c r="R66" s="25">
        <f t="shared" si="31"/>
        <v>89942924</v>
      </c>
      <c r="S66" s="25">
        <f t="shared" si="31"/>
        <v>40614600</v>
      </c>
      <c r="T66" s="25">
        <f t="shared" si="31"/>
        <v>0</v>
      </c>
      <c r="U66" s="25">
        <f t="shared" si="31"/>
        <v>51800000</v>
      </c>
    </row>
    <row r="67" spans="1:21" s="44" customFormat="1" ht="18.75" thickBot="1" x14ac:dyDescent="0.25">
      <c r="A67" s="26"/>
      <c r="B67" s="27" t="s">
        <v>117</v>
      </c>
      <c r="C67" s="34" t="s">
        <v>45</v>
      </c>
      <c r="D67" s="29">
        <f t="shared" si="3"/>
        <v>236080869</v>
      </c>
      <c r="E67" s="30">
        <f>'[1]5.12. Közművelődés'!F10</f>
        <v>3620959</v>
      </c>
      <c r="F67" s="31">
        <f>'[1]5.12. Közművelődés'!G10</f>
        <v>4491759</v>
      </c>
      <c r="G67" s="31">
        <f>'[1]5.12. Közművelődés'!H10</f>
        <v>45610627</v>
      </c>
      <c r="H67" s="31">
        <f>'[1]5.12. Közművelődés'!I10</f>
        <v>0</v>
      </c>
      <c r="I67" s="31">
        <f>'[1]5.12. Közművelődés'!J10</f>
        <v>89942924</v>
      </c>
      <c r="J67" s="31">
        <f>'[1]5.12. Közművelődés'!K10</f>
        <v>40614600</v>
      </c>
      <c r="K67" s="31">
        <f>'[1]5.12. Közművelődés'!L10</f>
        <v>0</v>
      </c>
      <c r="L67" s="31">
        <f>'[1]5.12. Közművelődés'!M10</f>
        <v>51800000</v>
      </c>
      <c r="M67" s="29">
        <f t="shared" si="1"/>
        <v>236080869</v>
      </c>
      <c r="N67" s="30">
        <f>'[1]5.12. Közművelődés'!O10</f>
        <v>3620959</v>
      </c>
      <c r="O67" s="31">
        <f>'[1]5.12. Közművelődés'!P10</f>
        <v>4491759</v>
      </c>
      <c r="P67" s="31">
        <f>'[1]5.12. Közművelődés'!Q10</f>
        <v>45610627</v>
      </c>
      <c r="Q67" s="31">
        <f>'[1]5.12. Közművelődés'!R10</f>
        <v>0</v>
      </c>
      <c r="R67" s="31">
        <f>'[1]5.12. Közművelődés'!S10</f>
        <v>89942924</v>
      </c>
      <c r="S67" s="31">
        <f>'[1]5.12. Közművelődés'!T10</f>
        <v>40614600</v>
      </c>
      <c r="T67" s="31">
        <f>'[1]5.12. Közművelődés'!U10</f>
        <v>0</v>
      </c>
      <c r="U67" s="31">
        <f>'[1]5.12. Közművelődés'!V10</f>
        <v>51800000</v>
      </c>
    </row>
    <row r="68" spans="1:21" s="44" customFormat="1" ht="18.75" thickBot="1" x14ac:dyDescent="0.25">
      <c r="A68" s="26"/>
      <c r="B68" s="27" t="s">
        <v>118</v>
      </c>
      <c r="C68" s="34" t="s">
        <v>47</v>
      </c>
      <c r="D68" s="29">
        <f t="shared" si="3"/>
        <v>0</v>
      </c>
      <c r="E68" s="35">
        <f>'[1]5.12. Közművelődés'!F48</f>
        <v>0</v>
      </c>
      <c r="F68" s="36">
        <f>'[1]5.12. Közművelődés'!G48</f>
        <v>0</v>
      </c>
      <c r="G68" s="36">
        <f>'[1]5.12. Közművelődés'!H48</f>
        <v>0</v>
      </c>
      <c r="H68" s="36">
        <f>'[1]5.12. Közművelődés'!I48</f>
        <v>0</v>
      </c>
      <c r="I68" s="36">
        <f>'[1]5.12. Közművelődés'!J48</f>
        <v>0</v>
      </c>
      <c r="J68" s="36">
        <f>'[1]5.12. Közművelődés'!K48</f>
        <v>0</v>
      </c>
      <c r="K68" s="36">
        <f>'[1]5.12. Közművelődés'!L48</f>
        <v>0</v>
      </c>
      <c r="L68" s="36">
        <f>'[1]5.12. Közművelődés'!M48</f>
        <v>0</v>
      </c>
      <c r="M68" s="29">
        <f t="shared" si="1"/>
        <v>0</v>
      </c>
      <c r="N68" s="35">
        <f>'[1]5.12. Közművelődés'!O48</f>
        <v>0</v>
      </c>
      <c r="O68" s="36">
        <f>'[1]5.12. Közművelődés'!P48</f>
        <v>0</v>
      </c>
      <c r="P68" s="36">
        <f>'[1]5.12. Közművelődés'!Q48</f>
        <v>0</v>
      </c>
      <c r="Q68" s="36">
        <f>'[1]5.12. Közművelődés'!R48</f>
        <v>0</v>
      </c>
      <c r="R68" s="36">
        <f>'[1]5.12. Közművelődés'!S48</f>
        <v>0</v>
      </c>
      <c r="S68" s="36">
        <f>'[1]5.12. Közművelődés'!T48</f>
        <v>0</v>
      </c>
      <c r="T68" s="36">
        <f>'[1]5.12. Közművelődés'!U48</f>
        <v>0</v>
      </c>
      <c r="U68" s="36">
        <f>'[1]5.12. Közművelődés'!V48</f>
        <v>0</v>
      </c>
    </row>
    <row r="69" spans="1:21" s="44" customFormat="1" ht="18.75" thickBot="1" x14ac:dyDescent="0.25">
      <c r="A69" s="26"/>
      <c r="B69" s="27" t="s">
        <v>119</v>
      </c>
      <c r="C69" s="42" t="s">
        <v>49</v>
      </c>
      <c r="D69" s="43">
        <f t="shared" si="3"/>
        <v>0</v>
      </c>
      <c r="E69" s="39">
        <f>'[1]5.12. Közművelődés'!F49</f>
        <v>0</v>
      </c>
      <c r="F69" s="40">
        <f>'[1]5.12. Közművelődés'!G49</f>
        <v>0</v>
      </c>
      <c r="G69" s="40">
        <f>'[1]5.12. Közművelődés'!H49</f>
        <v>0</v>
      </c>
      <c r="H69" s="40">
        <f>'[1]5.12. Közművelődés'!I49</f>
        <v>0</v>
      </c>
      <c r="I69" s="40">
        <f>'[1]5.12. Közművelődés'!J49</f>
        <v>0</v>
      </c>
      <c r="J69" s="40">
        <f>'[1]5.12. Közművelődés'!K49</f>
        <v>0</v>
      </c>
      <c r="K69" s="40">
        <f>'[1]5.12. Közművelődés'!L49</f>
        <v>0</v>
      </c>
      <c r="L69" s="40">
        <f>'[1]5.12. Közművelődés'!M49</f>
        <v>0</v>
      </c>
      <c r="M69" s="43">
        <f t="shared" si="1"/>
        <v>0</v>
      </c>
      <c r="N69" s="39">
        <f>'[1]5.12. Közművelődés'!O49</f>
        <v>0</v>
      </c>
      <c r="O69" s="40">
        <f>'[1]5.12. Közművelődés'!P49</f>
        <v>0</v>
      </c>
      <c r="P69" s="40">
        <f>'[1]5.12. Közművelődés'!Q49</f>
        <v>0</v>
      </c>
      <c r="Q69" s="40">
        <f>'[1]5.12. Közművelődés'!R49</f>
        <v>0</v>
      </c>
      <c r="R69" s="40">
        <f>'[1]5.12. Közművelődés'!S49</f>
        <v>0</v>
      </c>
      <c r="S69" s="40">
        <f>'[1]5.12. Közművelődés'!T49</f>
        <v>0</v>
      </c>
      <c r="T69" s="40">
        <f>'[1]5.12. Közművelődés'!U49</f>
        <v>0</v>
      </c>
      <c r="U69" s="40">
        <f>'[1]5.12. Közművelődés'!V49</f>
        <v>0</v>
      </c>
    </row>
    <row r="70" spans="1:21" s="44" customFormat="1" ht="18" customHeight="1" x14ac:dyDescent="0.2">
      <c r="A70" s="21" t="s">
        <v>120</v>
      </c>
      <c r="B70" s="22" t="s">
        <v>121</v>
      </c>
      <c r="C70" s="22"/>
      <c r="D70" s="23">
        <f t="shared" si="3"/>
        <v>3264053644</v>
      </c>
      <c r="E70" s="24">
        <f t="shared" ref="E70:L70" si="32">SUM(E71:E73)</f>
        <v>0</v>
      </c>
      <c r="F70" s="25">
        <f t="shared" si="32"/>
        <v>0</v>
      </c>
      <c r="G70" s="25">
        <f t="shared" si="32"/>
        <v>29953644</v>
      </c>
      <c r="H70" s="25">
        <f t="shared" si="32"/>
        <v>0</v>
      </c>
      <c r="I70" s="25">
        <f t="shared" si="32"/>
        <v>2980400000</v>
      </c>
      <c r="J70" s="25">
        <f t="shared" si="32"/>
        <v>0</v>
      </c>
      <c r="K70" s="25">
        <f t="shared" si="32"/>
        <v>0</v>
      </c>
      <c r="L70" s="25">
        <f t="shared" si="32"/>
        <v>253700000</v>
      </c>
      <c r="M70" s="23">
        <f t="shared" si="1"/>
        <v>3264053644</v>
      </c>
      <c r="N70" s="24">
        <f t="shared" ref="N70:U70" si="33">SUM(N71:N73)</f>
        <v>0</v>
      </c>
      <c r="O70" s="25">
        <f t="shared" si="33"/>
        <v>0</v>
      </c>
      <c r="P70" s="25">
        <f t="shared" si="33"/>
        <v>29953644</v>
      </c>
      <c r="Q70" s="25">
        <f t="shared" si="33"/>
        <v>0</v>
      </c>
      <c r="R70" s="25">
        <f t="shared" si="33"/>
        <v>2980400000</v>
      </c>
      <c r="S70" s="25">
        <f t="shared" si="33"/>
        <v>0</v>
      </c>
      <c r="T70" s="25">
        <f t="shared" si="33"/>
        <v>0</v>
      </c>
      <c r="U70" s="25">
        <f t="shared" si="33"/>
        <v>253700000</v>
      </c>
    </row>
    <row r="71" spans="1:21" s="44" customFormat="1" ht="18.75" thickBot="1" x14ac:dyDescent="0.25">
      <c r="A71" s="26"/>
      <c r="B71" s="27" t="s">
        <v>122</v>
      </c>
      <c r="C71" s="34" t="s">
        <v>45</v>
      </c>
      <c r="D71" s="29">
        <f t="shared" si="3"/>
        <v>2884800000</v>
      </c>
      <c r="E71" s="30">
        <f>'[1]5.13. Támogatások'!F10</f>
        <v>0</v>
      </c>
      <c r="F71" s="31">
        <f>'[1]5.13. Támogatások'!G10</f>
        <v>0</v>
      </c>
      <c r="G71" s="31">
        <f>'[1]5.13. Támogatások'!H10</f>
        <v>0</v>
      </c>
      <c r="H71" s="31">
        <f>'[1]5.13. Támogatások'!I10</f>
        <v>0</v>
      </c>
      <c r="I71" s="31">
        <f>'[1]5.13. Támogatások'!J10</f>
        <v>2709800000</v>
      </c>
      <c r="J71" s="31">
        <f>'[1]5.13. Támogatások'!K10</f>
        <v>0</v>
      </c>
      <c r="K71" s="31">
        <f>'[1]5.13. Támogatások'!L10</f>
        <v>0</v>
      </c>
      <c r="L71" s="31">
        <f>'[1]5.13. Támogatások'!M10</f>
        <v>175000000</v>
      </c>
      <c r="M71" s="29">
        <f t="shared" si="1"/>
        <v>2884800000</v>
      </c>
      <c r="N71" s="30">
        <f>'[1]5.13. Támogatások'!O10</f>
        <v>0</v>
      </c>
      <c r="O71" s="31">
        <f>'[1]5.13. Támogatások'!P10</f>
        <v>0</v>
      </c>
      <c r="P71" s="31">
        <f>'[1]5.13. Támogatások'!Q10</f>
        <v>0</v>
      </c>
      <c r="Q71" s="31">
        <f>'[1]5.13. Támogatások'!R10</f>
        <v>0</v>
      </c>
      <c r="R71" s="31">
        <f>'[1]5.13. Támogatások'!S10</f>
        <v>2709800000</v>
      </c>
      <c r="S71" s="31">
        <f>'[1]5.13. Támogatások'!T10</f>
        <v>0</v>
      </c>
      <c r="T71" s="31">
        <f>'[1]5.13. Támogatások'!U10</f>
        <v>0</v>
      </c>
      <c r="U71" s="31">
        <f>'[1]5.13. Támogatások'!V10</f>
        <v>175000000</v>
      </c>
    </row>
    <row r="72" spans="1:21" s="44" customFormat="1" ht="18.75" thickBot="1" x14ac:dyDescent="0.25">
      <c r="A72" s="26"/>
      <c r="B72" s="27" t="s">
        <v>123</v>
      </c>
      <c r="C72" s="34" t="s">
        <v>47</v>
      </c>
      <c r="D72" s="29">
        <f t="shared" si="3"/>
        <v>379253644</v>
      </c>
      <c r="E72" s="35">
        <f>'[1]5.13. Támogatások'!F25</f>
        <v>0</v>
      </c>
      <c r="F72" s="36">
        <f>'[1]5.13. Támogatások'!G25</f>
        <v>0</v>
      </c>
      <c r="G72" s="36">
        <f>'[1]5.13. Támogatások'!H25</f>
        <v>29953644</v>
      </c>
      <c r="H72" s="36">
        <f>'[1]5.13. Támogatások'!I25</f>
        <v>0</v>
      </c>
      <c r="I72" s="36">
        <f>'[1]5.13. Támogatások'!J25</f>
        <v>270600000</v>
      </c>
      <c r="J72" s="36">
        <f>'[1]5.13. Támogatások'!K25</f>
        <v>0</v>
      </c>
      <c r="K72" s="36">
        <f>'[1]5.13. Támogatások'!L25</f>
        <v>0</v>
      </c>
      <c r="L72" s="36">
        <f>'[1]5.13. Támogatások'!M25</f>
        <v>78700000</v>
      </c>
      <c r="M72" s="29">
        <f t="shared" si="1"/>
        <v>379253644</v>
      </c>
      <c r="N72" s="35">
        <f>'[1]5.13. Támogatások'!O25</f>
        <v>0</v>
      </c>
      <c r="O72" s="36">
        <f>'[1]5.13. Támogatások'!P25</f>
        <v>0</v>
      </c>
      <c r="P72" s="36">
        <f>'[1]5.13. Támogatások'!Q25</f>
        <v>29953644</v>
      </c>
      <c r="Q72" s="36">
        <f>'[1]5.13. Támogatások'!R25</f>
        <v>0</v>
      </c>
      <c r="R72" s="36">
        <f>'[1]5.13. Támogatások'!S25</f>
        <v>270600000</v>
      </c>
      <c r="S72" s="36">
        <f>'[1]5.13. Támogatások'!T25</f>
        <v>0</v>
      </c>
      <c r="T72" s="36">
        <f>'[1]5.13. Támogatások'!U25</f>
        <v>0</v>
      </c>
      <c r="U72" s="36">
        <f>'[1]5.13. Támogatások'!V25</f>
        <v>78700000</v>
      </c>
    </row>
    <row r="73" spans="1:21" s="44" customFormat="1" ht="18.75" thickBot="1" x14ac:dyDescent="0.25">
      <c r="A73" s="26"/>
      <c r="B73" s="27" t="s">
        <v>124</v>
      </c>
      <c r="C73" s="42" t="s">
        <v>49</v>
      </c>
      <c r="D73" s="43">
        <f t="shared" si="3"/>
        <v>0</v>
      </c>
      <c r="E73" s="39">
        <f>'[1]5.13. Támogatások'!F50</f>
        <v>0</v>
      </c>
      <c r="F73" s="40">
        <f>'[1]5.13. Támogatások'!G50</f>
        <v>0</v>
      </c>
      <c r="G73" s="40">
        <f>'[1]5.13. Támogatások'!H50</f>
        <v>0</v>
      </c>
      <c r="H73" s="40">
        <f>'[1]5.13. Támogatások'!I50</f>
        <v>0</v>
      </c>
      <c r="I73" s="40">
        <f>'[1]5.13. Támogatások'!J50</f>
        <v>0</v>
      </c>
      <c r="J73" s="40">
        <f>'[1]5.13. Támogatások'!K50</f>
        <v>0</v>
      </c>
      <c r="K73" s="40">
        <f>'[1]5.13. Támogatások'!L50</f>
        <v>0</v>
      </c>
      <c r="L73" s="40">
        <f>'[1]5.13. Támogatások'!M50</f>
        <v>0</v>
      </c>
      <c r="M73" s="43">
        <f t="shared" si="1"/>
        <v>0</v>
      </c>
      <c r="N73" s="39">
        <f>'[1]5.13. Támogatások'!O50</f>
        <v>0</v>
      </c>
      <c r="O73" s="40">
        <f>'[1]5.13. Támogatások'!P50</f>
        <v>0</v>
      </c>
      <c r="P73" s="40">
        <f>'[1]5.13. Támogatások'!Q50</f>
        <v>0</v>
      </c>
      <c r="Q73" s="40">
        <f>'[1]5.13. Támogatások'!R50</f>
        <v>0</v>
      </c>
      <c r="R73" s="40">
        <f>'[1]5.13. Támogatások'!S50</f>
        <v>0</v>
      </c>
      <c r="S73" s="40">
        <f>'[1]5.13. Támogatások'!T50</f>
        <v>0</v>
      </c>
      <c r="T73" s="40">
        <f>'[1]5.13. Támogatások'!U50</f>
        <v>0</v>
      </c>
      <c r="U73" s="40">
        <f>'[1]5.13. Támogatások'!V50</f>
        <v>0</v>
      </c>
    </row>
    <row r="74" spans="1:21" s="44" customFormat="1" ht="18" customHeight="1" x14ac:dyDescent="0.2">
      <c r="A74" s="21" t="s">
        <v>125</v>
      </c>
      <c r="B74" s="22" t="s">
        <v>126</v>
      </c>
      <c r="C74" s="22"/>
      <c r="D74" s="23">
        <f t="shared" si="3"/>
        <v>72113181</v>
      </c>
      <c r="E74" s="24">
        <f t="shared" ref="E74:L74" si="34">SUM(E75:E77)</f>
        <v>0</v>
      </c>
      <c r="F74" s="25">
        <f t="shared" si="34"/>
        <v>0</v>
      </c>
      <c r="G74" s="25">
        <f t="shared" si="34"/>
        <v>71128296</v>
      </c>
      <c r="H74" s="25">
        <f t="shared" si="34"/>
        <v>0</v>
      </c>
      <c r="I74" s="25">
        <f t="shared" si="34"/>
        <v>0</v>
      </c>
      <c r="J74" s="25">
        <f t="shared" si="34"/>
        <v>984885</v>
      </c>
      <c r="K74" s="25">
        <f t="shared" si="34"/>
        <v>0</v>
      </c>
      <c r="L74" s="25">
        <f t="shared" si="34"/>
        <v>0</v>
      </c>
      <c r="M74" s="23">
        <f t="shared" ref="M74:M137" si="35">SUM(N74:U74)</f>
        <v>72113181</v>
      </c>
      <c r="N74" s="24">
        <f t="shared" ref="N74:U74" si="36">SUM(N75:N77)</f>
        <v>0</v>
      </c>
      <c r="O74" s="25">
        <f t="shared" si="36"/>
        <v>0</v>
      </c>
      <c r="P74" s="25">
        <f t="shared" si="36"/>
        <v>71128296</v>
      </c>
      <c r="Q74" s="25">
        <f t="shared" si="36"/>
        <v>0</v>
      </c>
      <c r="R74" s="25">
        <f t="shared" si="36"/>
        <v>0</v>
      </c>
      <c r="S74" s="25">
        <f t="shared" si="36"/>
        <v>984885</v>
      </c>
      <c r="T74" s="25">
        <f t="shared" si="36"/>
        <v>0</v>
      </c>
      <c r="U74" s="25">
        <f t="shared" si="36"/>
        <v>0</v>
      </c>
    </row>
    <row r="75" spans="1:21" s="44" customFormat="1" ht="18.75" thickBot="1" x14ac:dyDescent="0.25">
      <c r="A75" s="26"/>
      <c r="B75" s="27" t="s">
        <v>127</v>
      </c>
      <c r="C75" s="34" t="s">
        <v>45</v>
      </c>
      <c r="D75" s="29">
        <f t="shared" si="3"/>
        <v>72113181</v>
      </c>
      <c r="E75" s="30">
        <v>0</v>
      </c>
      <c r="F75" s="31">
        <v>0</v>
      </c>
      <c r="G75" s="31">
        <f>63803364+7324932</f>
        <v>71128296</v>
      </c>
      <c r="H75" s="31">
        <v>0</v>
      </c>
      <c r="I75" s="31">
        <v>0</v>
      </c>
      <c r="J75" s="31">
        <v>984885</v>
      </c>
      <c r="K75" s="31">
        <v>0</v>
      </c>
      <c r="L75" s="32">
        <v>0</v>
      </c>
      <c r="M75" s="29">
        <f t="shared" si="35"/>
        <v>72113181</v>
      </c>
      <c r="N75" s="30">
        <v>0</v>
      </c>
      <c r="O75" s="31">
        <v>0</v>
      </c>
      <c r="P75" s="31">
        <v>71128296</v>
      </c>
      <c r="Q75" s="31">
        <v>0</v>
      </c>
      <c r="R75" s="31">
        <v>0</v>
      </c>
      <c r="S75" s="31">
        <v>984885</v>
      </c>
      <c r="T75" s="31">
        <v>0</v>
      </c>
      <c r="U75" s="32">
        <v>0</v>
      </c>
    </row>
    <row r="76" spans="1:21" s="44" customFormat="1" ht="18.75" thickBot="1" x14ac:dyDescent="0.25">
      <c r="A76" s="26"/>
      <c r="B76" s="27" t="s">
        <v>128</v>
      </c>
      <c r="C76" s="34" t="s">
        <v>47</v>
      </c>
      <c r="D76" s="29">
        <f t="shared" ref="D76:D125" si="37">SUM(E76:L76)</f>
        <v>0</v>
      </c>
      <c r="E76" s="35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  <c r="M76" s="29">
        <f t="shared" si="35"/>
        <v>0</v>
      </c>
      <c r="N76" s="35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7">
        <v>0</v>
      </c>
    </row>
    <row r="77" spans="1:21" s="44" customFormat="1" ht="18.75" thickBot="1" x14ac:dyDescent="0.25">
      <c r="A77" s="26"/>
      <c r="B77" s="27" t="s">
        <v>129</v>
      </c>
      <c r="C77" s="42" t="s">
        <v>49</v>
      </c>
      <c r="D77" s="43">
        <f t="shared" si="37"/>
        <v>0</v>
      </c>
      <c r="E77" s="39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1">
        <v>0</v>
      </c>
      <c r="M77" s="43">
        <f t="shared" si="35"/>
        <v>0</v>
      </c>
      <c r="N77" s="39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1">
        <v>0</v>
      </c>
    </row>
    <row r="78" spans="1:21" s="44" customFormat="1" ht="27.75" customHeight="1" x14ac:dyDescent="0.2">
      <c r="A78" s="21" t="s">
        <v>130</v>
      </c>
      <c r="B78" s="22" t="s">
        <v>131</v>
      </c>
      <c r="C78" s="22"/>
      <c r="D78" s="23">
        <f t="shared" si="37"/>
        <v>37900000</v>
      </c>
      <c r="E78" s="24">
        <f t="shared" ref="E78:L78" si="38">SUM(E79:E81)</f>
        <v>0</v>
      </c>
      <c r="F78" s="25">
        <f t="shared" si="38"/>
        <v>0</v>
      </c>
      <c r="G78" s="25">
        <f t="shared" si="38"/>
        <v>0</v>
      </c>
      <c r="H78" s="25">
        <f t="shared" si="38"/>
        <v>0</v>
      </c>
      <c r="I78" s="25">
        <f t="shared" si="38"/>
        <v>37900000</v>
      </c>
      <c r="J78" s="25">
        <f t="shared" si="38"/>
        <v>0</v>
      </c>
      <c r="K78" s="25">
        <f t="shared" si="38"/>
        <v>0</v>
      </c>
      <c r="L78" s="25">
        <f t="shared" si="38"/>
        <v>0</v>
      </c>
      <c r="M78" s="23">
        <f t="shared" si="35"/>
        <v>37900000</v>
      </c>
      <c r="N78" s="24">
        <f t="shared" ref="N78:U78" si="39">SUM(N79:N81)</f>
        <v>0</v>
      </c>
      <c r="O78" s="25">
        <f t="shared" si="39"/>
        <v>0</v>
      </c>
      <c r="P78" s="25">
        <f t="shared" si="39"/>
        <v>0</v>
      </c>
      <c r="Q78" s="25">
        <f t="shared" si="39"/>
        <v>0</v>
      </c>
      <c r="R78" s="25">
        <f t="shared" si="39"/>
        <v>37900000</v>
      </c>
      <c r="S78" s="25">
        <f t="shared" si="39"/>
        <v>0</v>
      </c>
      <c r="T78" s="25">
        <f t="shared" si="39"/>
        <v>0</v>
      </c>
      <c r="U78" s="25">
        <f t="shared" si="39"/>
        <v>0</v>
      </c>
    </row>
    <row r="79" spans="1:21" s="44" customFormat="1" ht="18.75" thickBot="1" x14ac:dyDescent="0.25">
      <c r="A79" s="26"/>
      <c r="B79" s="27" t="s">
        <v>132</v>
      </c>
      <c r="C79" s="34" t="s">
        <v>45</v>
      </c>
      <c r="D79" s="29">
        <f t="shared" si="37"/>
        <v>37900000</v>
      </c>
      <c r="E79" s="30">
        <v>0</v>
      </c>
      <c r="F79" s="31">
        <v>0</v>
      </c>
      <c r="G79" s="31">
        <v>0</v>
      </c>
      <c r="H79" s="31">
        <v>0</v>
      </c>
      <c r="I79" s="31">
        <v>37900000</v>
      </c>
      <c r="J79" s="31">
        <v>0</v>
      </c>
      <c r="K79" s="31">
        <v>0</v>
      </c>
      <c r="L79" s="32">
        <v>0</v>
      </c>
      <c r="M79" s="29">
        <f t="shared" si="35"/>
        <v>37900000</v>
      </c>
      <c r="N79" s="30">
        <v>0</v>
      </c>
      <c r="O79" s="31">
        <v>0</v>
      </c>
      <c r="P79" s="31">
        <v>0</v>
      </c>
      <c r="Q79" s="31">
        <v>0</v>
      </c>
      <c r="R79" s="31">
        <v>37900000</v>
      </c>
      <c r="S79" s="31">
        <v>0</v>
      </c>
      <c r="T79" s="31">
        <v>0</v>
      </c>
      <c r="U79" s="32">
        <v>0</v>
      </c>
    </row>
    <row r="80" spans="1:21" s="44" customFormat="1" ht="18.75" thickBot="1" x14ac:dyDescent="0.25">
      <c r="A80" s="26"/>
      <c r="B80" s="27" t="s">
        <v>133</v>
      </c>
      <c r="C80" s="34" t="s">
        <v>47</v>
      </c>
      <c r="D80" s="29">
        <f t="shared" si="37"/>
        <v>0</v>
      </c>
      <c r="E80" s="35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  <c r="M80" s="29">
        <f t="shared" si="35"/>
        <v>0</v>
      </c>
      <c r="N80" s="35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0</v>
      </c>
      <c r="U80" s="37">
        <v>0</v>
      </c>
    </row>
    <row r="81" spans="1:21" s="44" customFormat="1" ht="18.75" thickBot="1" x14ac:dyDescent="0.25">
      <c r="A81" s="26"/>
      <c r="B81" s="27" t="s">
        <v>134</v>
      </c>
      <c r="C81" s="42" t="s">
        <v>49</v>
      </c>
      <c r="D81" s="43">
        <f t="shared" si="37"/>
        <v>0</v>
      </c>
      <c r="E81" s="39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1">
        <v>0</v>
      </c>
      <c r="M81" s="43">
        <f t="shared" si="35"/>
        <v>0</v>
      </c>
      <c r="N81" s="39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1">
        <v>0</v>
      </c>
    </row>
    <row r="82" spans="1:21" s="44" customFormat="1" ht="18" customHeight="1" x14ac:dyDescent="0.2">
      <c r="A82" s="21" t="s">
        <v>135</v>
      </c>
      <c r="B82" s="22" t="s">
        <v>136</v>
      </c>
      <c r="C82" s="22"/>
      <c r="D82" s="23">
        <f t="shared" si="37"/>
        <v>70363344</v>
      </c>
      <c r="E82" s="24">
        <f t="shared" ref="E82:L82" si="40">SUM(E83:E85)</f>
        <v>2000000</v>
      </c>
      <c r="F82" s="25">
        <f t="shared" si="40"/>
        <v>1105207</v>
      </c>
      <c r="G82" s="25">
        <f t="shared" si="40"/>
        <v>67258137</v>
      </c>
      <c r="H82" s="25">
        <f t="shared" si="40"/>
        <v>0</v>
      </c>
      <c r="I82" s="25">
        <f t="shared" si="40"/>
        <v>0</v>
      </c>
      <c r="J82" s="25">
        <f t="shared" si="40"/>
        <v>0</v>
      </c>
      <c r="K82" s="25">
        <f t="shared" si="40"/>
        <v>0</v>
      </c>
      <c r="L82" s="25">
        <f t="shared" si="40"/>
        <v>0</v>
      </c>
      <c r="M82" s="23">
        <f t="shared" si="35"/>
        <v>70363344</v>
      </c>
      <c r="N82" s="24">
        <f t="shared" ref="N82:U82" si="41">SUM(N83:N85)</f>
        <v>2000000</v>
      </c>
      <c r="O82" s="25">
        <f t="shared" si="41"/>
        <v>1105207</v>
      </c>
      <c r="P82" s="25">
        <f t="shared" si="41"/>
        <v>67258137</v>
      </c>
      <c r="Q82" s="25">
        <f t="shared" si="41"/>
        <v>0</v>
      </c>
      <c r="R82" s="25">
        <f t="shared" si="41"/>
        <v>0</v>
      </c>
      <c r="S82" s="25">
        <f t="shared" si="41"/>
        <v>0</v>
      </c>
      <c r="T82" s="25">
        <f t="shared" si="41"/>
        <v>0</v>
      </c>
      <c r="U82" s="25">
        <f t="shared" si="41"/>
        <v>0</v>
      </c>
    </row>
    <row r="83" spans="1:21" s="44" customFormat="1" ht="18.75" thickBot="1" x14ac:dyDescent="0.25">
      <c r="A83" s="26"/>
      <c r="B83" s="27" t="s">
        <v>137</v>
      </c>
      <c r="C83" s="34" t="s">
        <v>45</v>
      </c>
      <c r="D83" s="29">
        <f t="shared" si="37"/>
        <v>70363344</v>
      </c>
      <c r="E83" s="30">
        <v>2000000</v>
      </c>
      <c r="F83" s="31">
        <v>1105207</v>
      </c>
      <c r="G83" s="31">
        <v>67258137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29">
        <f t="shared" si="35"/>
        <v>70363344</v>
      </c>
      <c r="N83" s="30">
        <v>2000000</v>
      </c>
      <c r="O83" s="31">
        <v>1105207</v>
      </c>
      <c r="P83" s="31">
        <v>67258137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</row>
    <row r="84" spans="1:21" s="44" customFormat="1" ht="18.75" thickBot="1" x14ac:dyDescent="0.25">
      <c r="A84" s="26"/>
      <c r="B84" s="27" t="s">
        <v>138</v>
      </c>
      <c r="C84" s="34" t="s">
        <v>47</v>
      </c>
      <c r="D84" s="29">
        <f t="shared" si="37"/>
        <v>0</v>
      </c>
      <c r="E84" s="35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29">
        <f t="shared" si="35"/>
        <v>0</v>
      </c>
      <c r="N84" s="35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</row>
    <row r="85" spans="1:21" s="44" customFormat="1" ht="18.75" thickBot="1" x14ac:dyDescent="0.25">
      <c r="A85" s="26"/>
      <c r="B85" s="27" t="s">
        <v>139</v>
      </c>
      <c r="C85" s="28" t="s">
        <v>49</v>
      </c>
      <c r="D85" s="43">
        <f t="shared" si="37"/>
        <v>0</v>
      </c>
      <c r="E85" s="39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3">
        <f t="shared" si="35"/>
        <v>0</v>
      </c>
      <c r="N85" s="39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</row>
    <row r="86" spans="1:21" s="44" customFormat="1" ht="18" customHeight="1" x14ac:dyDescent="0.2">
      <c r="A86" s="21" t="s">
        <v>140</v>
      </c>
      <c r="B86" s="22" t="s">
        <v>141</v>
      </c>
      <c r="C86" s="22"/>
      <c r="D86" s="23">
        <f t="shared" si="37"/>
        <v>450000000</v>
      </c>
      <c r="E86" s="24">
        <f t="shared" ref="E86:L86" si="42">SUM(E87:E89)</f>
        <v>0</v>
      </c>
      <c r="F86" s="25">
        <f t="shared" si="42"/>
        <v>0</v>
      </c>
      <c r="G86" s="25">
        <f t="shared" si="42"/>
        <v>0</v>
      </c>
      <c r="H86" s="25">
        <f t="shared" si="42"/>
        <v>0</v>
      </c>
      <c r="I86" s="25">
        <f t="shared" si="42"/>
        <v>47288000</v>
      </c>
      <c r="J86" s="25">
        <f t="shared" si="42"/>
        <v>0</v>
      </c>
      <c r="K86" s="25">
        <f t="shared" si="42"/>
        <v>0</v>
      </c>
      <c r="L86" s="25">
        <f t="shared" si="42"/>
        <v>402712000</v>
      </c>
      <c r="M86" s="23">
        <f t="shared" si="35"/>
        <v>450000000</v>
      </c>
      <c r="N86" s="24">
        <f t="shared" ref="N86:U86" si="43">SUM(N87:N89)</f>
        <v>0</v>
      </c>
      <c r="O86" s="25">
        <f t="shared" si="43"/>
        <v>0</v>
      </c>
      <c r="P86" s="25">
        <f t="shared" si="43"/>
        <v>0</v>
      </c>
      <c r="Q86" s="25">
        <f t="shared" si="43"/>
        <v>0</v>
      </c>
      <c r="R86" s="25">
        <f t="shared" si="43"/>
        <v>47288000</v>
      </c>
      <c r="S86" s="25">
        <f t="shared" si="43"/>
        <v>0</v>
      </c>
      <c r="T86" s="25">
        <f t="shared" si="43"/>
        <v>0</v>
      </c>
      <c r="U86" s="25">
        <f t="shared" si="43"/>
        <v>402712000</v>
      </c>
    </row>
    <row r="87" spans="1:21" s="44" customFormat="1" ht="18.75" thickBot="1" x14ac:dyDescent="0.25">
      <c r="A87" s="26"/>
      <c r="B87" s="27" t="s">
        <v>142</v>
      </c>
      <c r="C87" s="34" t="s">
        <v>45</v>
      </c>
      <c r="D87" s="29">
        <f t="shared" si="37"/>
        <v>450000000</v>
      </c>
      <c r="E87" s="30">
        <v>0</v>
      </c>
      <c r="F87" s="31">
        <v>0</v>
      </c>
      <c r="G87" s="31">
        <v>0</v>
      </c>
      <c r="H87" s="31">
        <v>0</v>
      </c>
      <c r="I87" s="31">
        <v>47288000</v>
      </c>
      <c r="J87" s="31">
        <v>0</v>
      </c>
      <c r="K87" s="31">
        <v>0</v>
      </c>
      <c r="L87" s="31">
        <v>402712000</v>
      </c>
      <c r="M87" s="29">
        <f t="shared" si="35"/>
        <v>450000000</v>
      </c>
      <c r="N87" s="30">
        <v>0</v>
      </c>
      <c r="O87" s="31">
        <v>0</v>
      </c>
      <c r="P87" s="31">
        <v>0</v>
      </c>
      <c r="Q87" s="31">
        <v>0</v>
      </c>
      <c r="R87" s="31">
        <v>47288000</v>
      </c>
      <c r="S87" s="31">
        <v>0</v>
      </c>
      <c r="T87" s="31">
        <v>0</v>
      </c>
      <c r="U87" s="31">
        <v>402712000</v>
      </c>
    </row>
    <row r="88" spans="1:21" s="44" customFormat="1" ht="18.75" thickBot="1" x14ac:dyDescent="0.25">
      <c r="A88" s="26"/>
      <c r="B88" s="27" t="s">
        <v>143</v>
      </c>
      <c r="C88" s="34" t="s">
        <v>47</v>
      </c>
      <c r="D88" s="29">
        <f t="shared" si="37"/>
        <v>0</v>
      </c>
      <c r="E88" s="35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29">
        <f t="shared" si="35"/>
        <v>0</v>
      </c>
      <c r="N88" s="35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</row>
    <row r="89" spans="1:21" s="44" customFormat="1" ht="18.75" thickBot="1" x14ac:dyDescent="0.25">
      <c r="A89" s="26"/>
      <c r="B89" s="27" t="s">
        <v>144</v>
      </c>
      <c r="C89" s="28" t="s">
        <v>49</v>
      </c>
      <c r="D89" s="43">
        <f t="shared" si="37"/>
        <v>0</v>
      </c>
      <c r="E89" s="39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3">
        <f t="shared" si="35"/>
        <v>0</v>
      </c>
      <c r="N89" s="39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</row>
    <row r="90" spans="1:21" s="44" customFormat="1" ht="18" customHeight="1" x14ac:dyDescent="0.2">
      <c r="A90" s="21" t="s">
        <v>145</v>
      </c>
      <c r="B90" s="22" t="s">
        <v>146</v>
      </c>
      <c r="C90" s="22"/>
      <c r="D90" s="23">
        <f t="shared" si="37"/>
        <v>7473969682</v>
      </c>
      <c r="E90" s="24">
        <f t="shared" ref="E90:L90" si="44">SUM(E91:E93)</f>
        <v>43157988</v>
      </c>
      <c r="F90" s="25">
        <f t="shared" si="44"/>
        <v>8776927</v>
      </c>
      <c r="G90" s="25">
        <f t="shared" si="44"/>
        <v>3573066084</v>
      </c>
      <c r="H90" s="25">
        <f t="shared" si="44"/>
        <v>0</v>
      </c>
      <c r="I90" s="25">
        <f t="shared" si="44"/>
        <v>3848968683</v>
      </c>
      <c r="J90" s="25">
        <f t="shared" si="44"/>
        <v>0</v>
      </c>
      <c r="K90" s="25">
        <f t="shared" si="44"/>
        <v>0</v>
      </c>
      <c r="L90" s="25">
        <f t="shared" si="44"/>
        <v>0</v>
      </c>
      <c r="M90" s="23">
        <f t="shared" si="35"/>
        <v>7473973078</v>
      </c>
      <c r="N90" s="24">
        <f t="shared" ref="N90:U90" si="45">SUM(N91:N93)</f>
        <v>43157988</v>
      </c>
      <c r="O90" s="25">
        <f t="shared" si="45"/>
        <v>8776927</v>
      </c>
      <c r="P90" s="25">
        <f t="shared" si="45"/>
        <v>3573069480</v>
      </c>
      <c r="Q90" s="25">
        <f t="shared" si="45"/>
        <v>0</v>
      </c>
      <c r="R90" s="25">
        <f t="shared" si="45"/>
        <v>3848968683</v>
      </c>
      <c r="S90" s="25">
        <f t="shared" si="45"/>
        <v>0</v>
      </c>
      <c r="T90" s="25">
        <f t="shared" si="45"/>
        <v>0</v>
      </c>
      <c r="U90" s="25">
        <f t="shared" si="45"/>
        <v>0</v>
      </c>
    </row>
    <row r="91" spans="1:21" s="44" customFormat="1" ht="18.75" thickBot="1" x14ac:dyDescent="0.25">
      <c r="A91" s="26"/>
      <c r="B91" s="27" t="s">
        <v>147</v>
      </c>
      <c r="C91" s="34" t="s">
        <v>45</v>
      </c>
      <c r="D91" s="29">
        <f t="shared" si="37"/>
        <v>7472969682</v>
      </c>
      <c r="E91" s="30">
        <f>'[1]5.14. Egyéb kiadások'!E10</f>
        <v>43157988</v>
      </c>
      <c r="F91" s="31">
        <f>'[1]5.14. Egyéb kiadások'!F10</f>
        <v>8776927</v>
      </c>
      <c r="G91" s="31">
        <f>'[1]5.14. Egyéb kiadások'!G10</f>
        <v>3572066084</v>
      </c>
      <c r="H91" s="31">
        <f>'[1]5.14. Egyéb kiadások'!H10</f>
        <v>0</v>
      </c>
      <c r="I91" s="31">
        <f>'[1]5.14. Egyéb kiadások'!I10</f>
        <v>3848968683</v>
      </c>
      <c r="J91" s="31">
        <f>'[1]5.14. Egyéb kiadások'!J10</f>
        <v>0</v>
      </c>
      <c r="K91" s="31">
        <f>'[1]5.14. Egyéb kiadások'!K10</f>
        <v>0</v>
      </c>
      <c r="L91" s="31">
        <f>'[1]5.14. Egyéb kiadások'!L10</f>
        <v>0</v>
      </c>
      <c r="M91" s="29">
        <f t="shared" si="35"/>
        <v>7472973078</v>
      </c>
      <c r="N91" s="30">
        <f>'[1]5.14. Egyéb kiadások'!N10</f>
        <v>43157988</v>
      </c>
      <c r="O91" s="31">
        <f>'[1]5.14. Egyéb kiadások'!O10</f>
        <v>8776927</v>
      </c>
      <c r="P91" s="31">
        <f>'[1]5.14. Egyéb kiadások'!P10</f>
        <v>3572069480</v>
      </c>
      <c r="Q91" s="31">
        <f>'[1]5.14. Egyéb kiadások'!Q10</f>
        <v>0</v>
      </c>
      <c r="R91" s="31">
        <f>'[1]5.14. Egyéb kiadások'!R10</f>
        <v>3848968683</v>
      </c>
      <c r="S91" s="31">
        <f>'[1]5.14. Egyéb kiadások'!S10</f>
        <v>0</v>
      </c>
      <c r="T91" s="31">
        <f>'[1]5.14. Egyéb kiadások'!T10</f>
        <v>0</v>
      </c>
      <c r="U91" s="31">
        <f>'[1]5.14. Egyéb kiadások'!U10</f>
        <v>0</v>
      </c>
    </row>
    <row r="92" spans="1:21" s="44" customFormat="1" ht="18.75" thickBot="1" x14ac:dyDescent="0.25">
      <c r="A92" s="26"/>
      <c r="B92" s="27" t="s">
        <v>148</v>
      </c>
      <c r="C92" s="34" t="s">
        <v>47</v>
      </c>
      <c r="D92" s="29">
        <f t="shared" si="37"/>
        <v>0</v>
      </c>
      <c r="E92" s="35">
        <f>'[1]5.14. Egyéb kiadások'!E34</f>
        <v>0</v>
      </c>
      <c r="F92" s="36">
        <f>'[1]5.14. Egyéb kiadások'!F34</f>
        <v>0</v>
      </c>
      <c r="G92" s="36">
        <f>'[1]5.14. Egyéb kiadások'!G34</f>
        <v>0</v>
      </c>
      <c r="H92" s="36">
        <f>'[1]5.14. Egyéb kiadások'!H34</f>
        <v>0</v>
      </c>
      <c r="I92" s="36">
        <f>'[1]5.14. Egyéb kiadások'!I34</f>
        <v>0</v>
      </c>
      <c r="J92" s="36">
        <f>'[1]5.14. Egyéb kiadások'!J34</f>
        <v>0</v>
      </c>
      <c r="K92" s="36">
        <f>'[1]5.14. Egyéb kiadások'!K34</f>
        <v>0</v>
      </c>
      <c r="L92" s="36">
        <f>'[1]5.14. Egyéb kiadások'!L34</f>
        <v>0</v>
      </c>
      <c r="M92" s="29">
        <f t="shared" si="35"/>
        <v>0</v>
      </c>
      <c r="N92" s="35">
        <f>'[1]5.14. Egyéb kiadások'!N34</f>
        <v>0</v>
      </c>
      <c r="O92" s="36">
        <f>'[1]5.14. Egyéb kiadások'!O34</f>
        <v>0</v>
      </c>
      <c r="P92" s="36">
        <f>'[1]5.14. Egyéb kiadások'!P34</f>
        <v>0</v>
      </c>
      <c r="Q92" s="36">
        <f>'[1]5.14. Egyéb kiadások'!Q34</f>
        <v>0</v>
      </c>
      <c r="R92" s="36">
        <f>'[1]5.14. Egyéb kiadások'!R34</f>
        <v>0</v>
      </c>
      <c r="S92" s="36">
        <f>'[1]5.14. Egyéb kiadások'!S34</f>
        <v>0</v>
      </c>
      <c r="T92" s="36">
        <f>'[1]5.14. Egyéb kiadások'!T34</f>
        <v>0</v>
      </c>
      <c r="U92" s="36">
        <f>'[1]5.14. Egyéb kiadások'!U34</f>
        <v>0</v>
      </c>
    </row>
    <row r="93" spans="1:21" s="44" customFormat="1" ht="18.75" thickBot="1" x14ac:dyDescent="0.25">
      <c r="A93" s="26"/>
      <c r="B93" s="27" t="s">
        <v>149</v>
      </c>
      <c r="C93" s="42" t="s">
        <v>49</v>
      </c>
      <c r="D93" s="43">
        <f t="shared" si="37"/>
        <v>1000000</v>
      </c>
      <c r="E93" s="39">
        <f>'[1]5.14. Egyéb kiadások'!E35</f>
        <v>0</v>
      </c>
      <c r="F93" s="40">
        <f>'[1]5.14. Egyéb kiadások'!F35</f>
        <v>0</v>
      </c>
      <c r="G93" s="40">
        <f>'[1]5.14. Egyéb kiadások'!G35</f>
        <v>1000000</v>
      </c>
      <c r="H93" s="40">
        <f>'[1]5.14. Egyéb kiadások'!H35</f>
        <v>0</v>
      </c>
      <c r="I93" s="40">
        <f>'[1]5.14. Egyéb kiadások'!I35</f>
        <v>0</v>
      </c>
      <c r="J93" s="40">
        <f>'[1]5.14. Egyéb kiadások'!J35</f>
        <v>0</v>
      </c>
      <c r="K93" s="40">
        <f>'[1]5.14. Egyéb kiadások'!K35</f>
        <v>0</v>
      </c>
      <c r="L93" s="40">
        <f>'[1]5.14. Egyéb kiadások'!L35</f>
        <v>0</v>
      </c>
      <c r="M93" s="43">
        <f t="shared" si="35"/>
        <v>1000000</v>
      </c>
      <c r="N93" s="39">
        <f>'[1]5.14. Egyéb kiadások'!N35</f>
        <v>0</v>
      </c>
      <c r="O93" s="40">
        <f>'[1]5.14. Egyéb kiadások'!O35</f>
        <v>0</v>
      </c>
      <c r="P93" s="40">
        <f>'[1]5.14. Egyéb kiadások'!P35</f>
        <v>1000000</v>
      </c>
      <c r="Q93" s="40">
        <f>'[1]5.14. Egyéb kiadások'!Q35</f>
        <v>0</v>
      </c>
      <c r="R93" s="40">
        <f>'[1]5.14. Egyéb kiadások'!R35</f>
        <v>0</v>
      </c>
      <c r="S93" s="40">
        <f>'[1]5.14. Egyéb kiadások'!S35</f>
        <v>0</v>
      </c>
      <c r="T93" s="40">
        <f>'[1]5.14. Egyéb kiadások'!T35</f>
        <v>0</v>
      </c>
      <c r="U93" s="40">
        <f>'[1]5.14. Egyéb kiadások'!U35</f>
        <v>0</v>
      </c>
    </row>
    <row r="94" spans="1:21" s="44" customFormat="1" ht="18" customHeight="1" x14ac:dyDescent="0.2">
      <c r="A94" s="21" t="s">
        <v>150</v>
      </c>
      <c r="B94" s="22" t="s">
        <v>151</v>
      </c>
      <c r="C94" s="22"/>
      <c r="D94" s="23">
        <f t="shared" si="37"/>
        <v>326318022</v>
      </c>
      <c r="E94" s="24">
        <f t="shared" ref="E94:L94" si="46">SUM(E95:E97)</f>
        <v>42852585</v>
      </c>
      <c r="F94" s="25">
        <f t="shared" si="46"/>
        <v>15067317</v>
      </c>
      <c r="G94" s="25">
        <f t="shared" si="46"/>
        <v>215860181</v>
      </c>
      <c r="H94" s="25">
        <f t="shared" si="46"/>
        <v>0</v>
      </c>
      <c r="I94" s="25">
        <f t="shared" si="46"/>
        <v>10000000</v>
      </c>
      <c r="J94" s="25">
        <f t="shared" si="46"/>
        <v>42537939</v>
      </c>
      <c r="K94" s="25">
        <f t="shared" si="46"/>
        <v>0</v>
      </c>
      <c r="L94" s="25">
        <f t="shared" si="46"/>
        <v>0</v>
      </c>
      <c r="M94" s="23">
        <f t="shared" si="35"/>
        <v>326318022</v>
      </c>
      <c r="N94" s="24">
        <f t="shared" ref="N94:U94" si="47">SUM(N95:N97)</f>
        <v>42852585</v>
      </c>
      <c r="O94" s="25">
        <f t="shared" si="47"/>
        <v>15067317</v>
      </c>
      <c r="P94" s="25">
        <f t="shared" si="47"/>
        <v>215860181</v>
      </c>
      <c r="Q94" s="25">
        <f t="shared" si="47"/>
        <v>0</v>
      </c>
      <c r="R94" s="25">
        <f t="shared" si="47"/>
        <v>10000000</v>
      </c>
      <c r="S94" s="25">
        <f t="shared" si="47"/>
        <v>42537939</v>
      </c>
      <c r="T94" s="25">
        <f t="shared" si="47"/>
        <v>0</v>
      </c>
      <c r="U94" s="25">
        <f t="shared" si="47"/>
        <v>0</v>
      </c>
    </row>
    <row r="95" spans="1:21" s="44" customFormat="1" ht="18.75" thickBot="1" x14ac:dyDescent="0.25">
      <c r="A95" s="26"/>
      <c r="B95" s="27" t="s">
        <v>152</v>
      </c>
      <c r="C95" s="34" t="s">
        <v>45</v>
      </c>
      <c r="D95" s="29">
        <f t="shared" si="37"/>
        <v>0</v>
      </c>
      <c r="E95" s="30">
        <f>'[1]5.15. Városmarketing'!E10</f>
        <v>0</v>
      </c>
      <c r="F95" s="31">
        <f>'[1]5.15. Városmarketing'!F10</f>
        <v>0</v>
      </c>
      <c r="G95" s="31">
        <f>'[1]5.15. Városmarketing'!G10</f>
        <v>0</v>
      </c>
      <c r="H95" s="31">
        <f>'[1]5.15. Városmarketing'!H10</f>
        <v>0</v>
      </c>
      <c r="I95" s="31">
        <f>'[1]5.15. Városmarketing'!I10</f>
        <v>0</v>
      </c>
      <c r="J95" s="31">
        <f>'[1]5.15. Városmarketing'!J10</f>
        <v>0</v>
      </c>
      <c r="K95" s="31">
        <f>'[1]5.15. Városmarketing'!K10</f>
        <v>0</v>
      </c>
      <c r="L95" s="31">
        <f>'[1]5.15. Városmarketing'!L10</f>
        <v>0</v>
      </c>
      <c r="M95" s="29">
        <f t="shared" si="35"/>
        <v>0</v>
      </c>
      <c r="N95" s="30">
        <f>'[1]5.15. Városmarketing'!N10</f>
        <v>0</v>
      </c>
      <c r="O95" s="31">
        <f>'[1]5.15. Városmarketing'!O10</f>
        <v>0</v>
      </c>
      <c r="P95" s="31">
        <f>'[1]5.15. Városmarketing'!P10</f>
        <v>0</v>
      </c>
      <c r="Q95" s="31">
        <f>'[1]5.15. Városmarketing'!Q10</f>
        <v>0</v>
      </c>
      <c r="R95" s="31">
        <f>'[1]5.15. Városmarketing'!R10</f>
        <v>0</v>
      </c>
      <c r="S95" s="31">
        <f>'[1]5.15. Városmarketing'!S10</f>
        <v>0</v>
      </c>
      <c r="T95" s="31">
        <f>'[1]5.15. Városmarketing'!T10</f>
        <v>0</v>
      </c>
      <c r="U95" s="31">
        <f>'[1]5.15. Városmarketing'!U10</f>
        <v>0</v>
      </c>
    </row>
    <row r="96" spans="1:21" s="44" customFormat="1" ht="18.75" thickBot="1" x14ac:dyDescent="0.25">
      <c r="A96" s="26"/>
      <c r="B96" s="27" t="s">
        <v>153</v>
      </c>
      <c r="C96" s="34" t="s">
        <v>47</v>
      </c>
      <c r="D96" s="29">
        <f t="shared" si="37"/>
        <v>326318022</v>
      </c>
      <c r="E96" s="35">
        <f>'[1]5.15. Városmarketing'!E11</f>
        <v>42852585</v>
      </c>
      <c r="F96" s="36">
        <f>'[1]5.15. Városmarketing'!F11</f>
        <v>15067317</v>
      </c>
      <c r="G96" s="36">
        <f>'[1]5.15. Városmarketing'!G11</f>
        <v>215860181</v>
      </c>
      <c r="H96" s="36">
        <f>'[1]5.15. Városmarketing'!H11</f>
        <v>0</v>
      </c>
      <c r="I96" s="36">
        <f>'[1]5.15. Városmarketing'!I11</f>
        <v>10000000</v>
      </c>
      <c r="J96" s="36">
        <f>'[1]5.15. Városmarketing'!J11</f>
        <v>42537939</v>
      </c>
      <c r="K96" s="36">
        <f>'[1]5.15. Városmarketing'!K11</f>
        <v>0</v>
      </c>
      <c r="L96" s="36">
        <f>'[1]5.15. Városmarketing'!L11</f>
        <v>0</v>
      </c>
      <c r="M96" s="29">
        <f t="shared" si="35"/>
        <v>326318022</v>
      </c>
      <c r="N96" s="35">
        <f>'[1]5.15. Városmarketing'!N11</f>
        <v>42852585</v>
      </c>
      <c r="O96" s="36">
        <f>'[1]5.15. Városmarketing'!O11</f>
        <v>15067317</v>
      </c>
      <c r="P96" s="36">
        <f>'[1]5.15. Városmarketing'!P11</f>
        <v>215860181</v>
      </c>
      <c r="Q96" s="36">
        <f>'[1]5.15. Városmarketing'!Q11</f>
        <v>0</v>
      </c>
      <c r="R96" s="36">
        <f>'[1]5.15. Városmarketing'!R11</f>
        <v>10000000</v>
      </c>
      <c r="S96" s="36">
        <f>'[1]5.15. Városmarketing'!S11</f>
        <v>42537939</v>
      </c>
      <c r="T96" s="36">
        <f>'[1]5.15. Városmarketing'!T11</f>
        <v>0</v>
      </c>
      <c r="U96" s="36">
        <f>'[1]5.15. Városmarketing'!U11</f>
        <v>0</v>
      </c>
    </row>
    <row r="97" spans="1:21" s="44" customFormat="1" ht="18.75" thickBot="1" x14ac:dyDescent="0.25">
      <c r="A97" s="26"/>
      <c r="B97" s="27" t="s">
        <v>154</v>
      </c>
      <c r="C97" s="42" t="s">
        <v>49</v>
      </c>
      <c r="D97" s="43">
        <f t="shared" si="37"/>
        <v>0</v>
      </c>
      <c r="E97" s="39">
        <f>'[1]5.15. Városmarketing'!E23</f>
        <v>0</v>
      </c>
      <c r="F97" s="40">
        <f>'[1]5.15. Városmarketing'!F23</f>
        <v>0</v>
      </c>
      <c r="G97" s="40">
        <f>'[1]5.15. Városmarketing'!G23</f>
        <v>0</v>
      </c>
      <c r="H97" s="40">
        <f>'[1]5.15. Városmarketing'!H23</f>
        <v>0</v>
      </c>
      <c r="I97" s="40">
        <f>'[1]5.15. Városmarketing'!I23</f>
        <v>0</v>
      </c>
      <c r="J97" s="40">
        <f>'[1]5.15. Városmarketing'!J23</f>
        <v>0</v>
      </c>
      <c r="K97" s="40">
        <f>'[1]5.15. Városmarketing'!K23</f>
        <v>0</v>
      </c>
      <c r="L97" s="40">
        <f>'[1]5.15. Városmarketing'!L23</f>
        <v>0</v>
      </c>
      <c r="M97" s="43">
        <f t="shared" si="35"/>
        <v>0</v>
      </c>
      <c r="N97" s="39">
        <f>'[1]5.15. Városmarketing'!N23</f>
        <v>0</v>
      </c>
      <c r="O97" s="40">
        <f>'[1]5.15. Városmarketing'!O23</f>
        <v>0</v>
      </c>
      <c r="P97" s="40">
        <f>'[1]5.15. Városmarketing'!P23</f>
        <v>0</v>
      </c>
      <c r="Q97" s="40">
        <f>'[1]5.15. Városmarketing'!Q23</f>
        <v>0</v>
      </c>
      <c r="R97" s="40">
        <f>'[1]5.15. Városmarketing'!R23</f>
        <v>0</v>
      </c>
      <c r="S97" s="40">
        <f>'[1]5.15. Városmarketing'!S23</f>
        <v>0</v>
      </c>
      <c r="T97" s="40">
        <f>'[1]5.15. Városmarketing'!T23</f>
        <v>0</v>
      </c>
      <c r="U97" s="40">
        <f>'[1]5.15. Városmarketing'!U23</f>
        <v>0</v>
      </c>
    </row>
    <row r="98" spans="1:21" s="44" customFormat="1" ht="18" customHeight="1" x14ac:dyDescent="0.2">
      <c r="A98" s="21" t="s">
        <v>155</v>
      </c>
      <c r="B98" s="22" t="s">
        <v>156</v>
      </c>
      <c r="C98" s="22"/>
      <c r="D98" s="23">
        <f t="shared" si="37"/>
        <v>358679139</v>
      </c>
      <c r="E98" s="24">
        <f t="shared" ref="E98:L98" si="48">SUM(E99:E101)</f>
        <v>968181</v>
      </c>
      <c r="F98" s="25">
        <f t="shared" si="48"/>
        <v>222612</v>
      </c>
      <c r="G98" s="25">
        <f t="shared" si="48"/>
        <v>138253598</v>
      </c>
      <c r="H98" s="25">
        <f t="shared" si="48"/>
        <v>0</v>
      </c>
      <c r="I98" s="25">
        <f t="shared" si="48"/>
        <v>219234748</v>
      </c>
      <c r="J98" s="25">
        <f t="shared" si="48"/>
        <v>0</v>
      </c>
      <c r="K98" s="25">
        <f t="shared" si="48"/>
        <v>0</v>
      </c>
      <c r="L98" s="25">
        <f t="shared" si="48"/>
        <v>0</v>
      </c>
      <c r="M98" s="23">
        <f t="shared" si="35"/>
        <v>358679139</v>
      </c>
      <c r="N98" s="24">
        <f t="shared" ref="N98:U98" si="49">SUM(N99:N101)</f>
        <v>968181</v>
      </c>
      <c r="O98" s="25">
        <f t="shared" si="49"/>
        <v>222612</v>
      </c>
      <c r="P98" s="25">
        <f t="shared" si="49"/>
        <v>138253598</v>
      </c>
      <c r="Q98" s="25">
        <f t="shared" si="49"/>
        <v>0</v>
      </c>
      <c r="R98" s="25">
        <f t="shared" si="49"/>
        <v>219234748</v>
      </c>
      <c r="S98" s="25">
        <f t="shared" si="49"/>
        <v>0</v>
      </c>
      <c r="T98" s="25">
        <f t="shared" si="49"/>
        <v>0</v>
      </c>
      <c r="U98" s="25">
        <f t="shared" si="49"/>
        <v>0</v>
      </c>
    </row>
    <row r="99" spans="1:21" s="44" customFormat="1" ht="18.75" thickBot="1" x14ac:dyDescent="0.25">
      <c r="A99" s="26"/>
      <c r="B99" s="27" t="s">
        <v>157</v>
      </c>
      <c r="C99" s="34" t="s">
        <v>45</v>
      </c>
      <c r="D99" s="29">
        <f t="shared" si="37"/>
        <v>358679139</v>
      </c>
      <c r="E99" s="30">
        <f>'[1]5.16. Nemzetközi pályázatok'!E10</f>
        <v>968181</v>
      </c>
      <c r="F99" s="31">
        <f>'[1]5.16. Nemzetközi pályázatok'!F10</f>
        <v>222612</v>
      </c>
      <c r="G99" s="31">
        <f>'[1]5.16. Nemzetközi pályázatok'!G10</f>
        <v>138253598</v>
      </c>
      <c r="H99" s="31">
        <f>'[1]5.16. Nemzetközi pályázatok'!H10</f>
        <v>0</v>
      </c>
      <c r="I99" s="31">
        <f>'[1]5.16. Nemzetközi pályázatok'!I10</f>
        <v>219234748</v>
      </c>
      <c r="J99" s="31">
        <f>'[1]5.16. Nemzetközi pályázatok'!J10</f>
        <v>0</v>
      </c>
      <c r="K99" s="31">
        <f>'[1]5.16. Nemzetközi pályázatok'!K10</f>
        <v>0</v>
      </c>
      <c r="L99" s="31">
        <f>'[1]5.16. Nemzetközi pályázatok'!L10</f>
        <v>0</v>
      </c>
      <c r="M99" s="29">
        <f t="shared" si="35"/>
        <v>358679139</v>
      </c>
      <c r="N99" s="30">
        <f>'[1]5.16. Nemzetközi pályázatok'!N10</f>
        <v>968181</v>
      </c>
      <c r="O99" s="31">
        <f>'[1]5.16. Nemzetközi pályázatok'!O10</f>
        <v>222612</v>
      </c>
      <c r="P99" s="31">
        <f>'[1]5.16. Nemzetközi pályázatok'!P10</f>
        <v>138253598</v>
      </c>
      <c r="Q99" s="31">
        <f>'[1]5.16. Nemzetközi pályázatok'!Q10</f>
        <v>0</v>
      </c>
      <c r="R99" s="31">
        <f>'[1]5.16. Nemzetközi pályázatok'!R10</f>
        <v>219234748</v>
      </c>
      <c r="S99" s="31">
        <f>'[1]5.16. Nemzetközi pályázatok'!S10</f>
        <v>0</v>
      </c>
      <c r="T99" s="31">
        <f>'[1]5.16. Nemzetközi pályázatok'!T10</f>
        <v>0</v>
      </c>
      <c r="U99" s="31">
        <f>'[1]5.16. Nemzetközi pályázatok'!U10</f>
        <v>0</v>
      </c>
    </row>
    <row r="100" spans="1:21" s="44" customFormat="1" ht="18.75" thickBot="1" x14ac:dyDescent="0.25">
      <c r="A100" s="26"/>
      <c r="B100" s="27" t="s">
        <v>158</v>
      </c>
      <c r="C100" s="34" t="s">
        <v>47</v>
      </c>
      <c r="D100" s="29">
        <f t="shared" si="37"/>
        <v>0</v>
      </c>
      <c r="E100" s="35">
        <f>'[1]5.16. Nemzetközi pályázatok'!E28</f>
        <v>0</v>
      </c>
      <c r="F100" s="36">
        <f>'[1]5.16. Nemzetközi pályázatok'!F28</f>
        <v>0</v>
      </c>
      <c r="G100" s="36">
        <f>'[1]5.16. Nemzetközi pályázatok'!G28</f>
        <v>0</v>
      </c>
      <c r="H100" s="36">
        <f>'[1]5.16. Nemzetközi pályázatok'!H28</f>
        <v>0</v>
      </c>
      <c r="I100" s="36">
        <f>'[1]5.16. Nemzetközi pályázatok'!I28</f>
        <v>0</v>
      </c>
      <c r="J100" s="36">
        <f>'[1]5.16. Nemzetközi pályázatok'!J28</f>
        <v>0</v>
      </c>
      <c r="K100" s="36">
        <f>'[1]5.16. Nemzetközi pályázatok'!K28</f>
        <v>0</v>
      </c>
      <c r="L100" s="36">
        <f>'[1]5.16. Nemzetközi pályázatok'!L28</f>
        <v>0</v>
      </c>
      <c r="M100" s="29">
        <f t="shared" si="35"/>
        <v>0</v>
      </c>
      <c r="N100" s="35">
        <f>'[1]5.16. Nemzetközi pályázatok'!N28</f>
        <v>0</v>
      </c>
      <c r="O100" s="36">
        <f>'[1]5.16. Nemzetközi pályázatok'!O28</f>
        <v>0</v>
      </c>
      <c r="P100" s="36">
        <f>'[1]5.16. Nemzetközi pályázatok'!P28</f>
        <v>0</v>
      </c>
      <c r="Q100" s="36">
        <f>'[1]5.16. Nemzetközi pályázatok'!Q28</f>
        <v>0</v>
      </c>
      <c r="R100" s="36">
        <f>'[1]5.16. Nemzetközi pályázatok'!R28</f>
        <v>0</v>
      </c>
      <c r="S100" s="36">
        <f>'[1]5.16. Nemzetközi pályázatok'!S28</f>
        <v>0</v>
      </c>
      <c r="T100" s="36">
        <f>'[1]5.16. Nemzetközi pályázatok'!T28</f>
        <v>0</v>
      </c>
      <c r="U100" s="36">
        <f>'[1]5.16. Nemzetközi pályázatok'!U28</f>
        <v>0</v>
      </c>
    </row>
    <row r="101" spans="1:21" s="44" customFormat="1" ht="18.75" thickBot="1" x14ac:dyDescent="0.25">
      <c r="A101" s="26"/>
      <c r="B101" s="27" t="s">
        <v>159</v>
      </c>
      <c r="C101" s="42" t="s">
        <v>49</v>
      </c>
      <c r="D101" s="43">
        <f t="shared" si="37"/>
        <v>0</v>
      </c>
      <c r="E101" s="39">
        <f>'[1]5.16. Nemzetközi pályázatok'!E29</f>
        <v>0</v>
      </c>
      <c r="F101" s="40">
        <f>'[1]5.16. Nemzetközi pályázatok'!F29</f>
        <v>0</v>
      </c>
      <c r="G101" s="40">
        <f>'[1]5.16. Nemzetközi pályázatok'!G29</f>
        <v>0</v>
      </c>
      <c r="H101" s="40">
        <f>'[1]5.16. Nemzetközi pályázatok'!H29</f>
        <v>0</v>
      </c>
      <c r="I101" s="40">
        <f>'[1]5.16. Nemzetközi pályázatok'!I29</f>
        <v>0</v>
      </c>
      <c r="J101" s="40">
        <f>'[1]5.16. Nemzetközi pályázatok'!J29</f>
        <v>0</v>
      </c>
      <c r="K101" s="40">
        <f>'[1]5.16. Nemzetközi pályázatok'!K29</f>
        <v>0</v>
      </c>
      <c r="L101" s="40">
        <f>'[1]5.16. Nemzetközi pályázatok'!L29</f>
        <v>0</v>
      </c>
      <c r="M101" s="43">
        <f t="shared" si="35"/>
        <v>0</v>
      </c>
      <c r="N101" s="39">
        <f>'[1]5.16. Nemzetközi pályázatok'!N29</f>
        <v>0</v>
      </c>
      <c r="O101" s="40">
        <f>'[1]5.16. Nemzetközi pályázatok'!O29</f>
        <v>0</v>
      </c>
      <c r="P101" s="40">
        <f>'[1]5.16. Nemzetközi pályázatok'!P29</f>
        <v>0</v>
      </c>
      <c r="Q101" s="40">
        <f>'[1]5.16. Nemzetközi pályázatok'!Q29</f>
        <v>0</v>
      </c>
      <c r="R101" s="40">
        <f>'[1]5.16. Nemzetközi pályázatok'!R29</f>
        <v>0</v>
      </c>
      <c r="S101" s="40">
        <f>'[1]5.16. Nemzetközi pályázatok'!S29</f>
        <v>0</v>
      </c>
      <c r="T101" s="40">
        <f>'[1]5.16. Nemzetközi pályázatok'!T29</f>
        <v>0</v>
      </c>
      <c r="U101" s="40">
        <f>'[1]5.16. Nemzetközi pályázatok'!U29</f>
        <v>0</v>
      </c>
    </row>
    <row r="102" spans="1:21" s="44" customFormat="1" ht="18" customHeight="1" x14ac:dyDescent="0.2">
      <c r="A102" s="21" t="s">
        <v>160</v>
      </c>
      <c r="B102" s="22" t="s">
        <v>161</v>
      </c>
      <c r="C102" s="22"/>
      <c r="D102" s="23">
        <f t="shared" si="37"/>
        <v>6766074080</v>
      </c>
      <c r="E102" s="24">
        <f t="shared" ref="E102:L102" si="50">SUM(E103:E105)</f>
        <v>251260</v>
      </c>
      <c r="F102" s="25">
        <f t="shared" si="50"/>
        <v>430572</v>
      </c>
      <c r="G102" s="25">
        <f t="shared" si="50"/>
        <v>1754007790</v>
      </c>
      <c r="H102" s="25">
        <f t="shared" si="50"/>
        <v>0</v>
      </c>
      <c r="I102" s="25">
        <f t="shared" si="50"/>
        <v>0</v>
      </c>
      <c r="J102" s="25">
        <f t="shared" si="50"/>
        <v>4979203668</v>
      </c>
      <c r="K102" s="25">
        <f t="shared" si="50"/>
        <v>29680790</v>
      </c>
      <c r="L102" s="25">
        <f t="shared" si="50"/>
        <v>2500000</v>
      </c>
      <c r="M102" s="23">
        <f t="shared" si="35"/>
        <v>7386074080</v>
      </c>
      <c r="N102" s="24">
        <f t="shared" ref="N102:U102" si="51">SUM(N103:N105)</f>
        <v>251260</v>
      </c>
      <c r="O102" s="25">
        <f t="shared" si="51"/>
        <v>430572</v>
      </c>
      <c r="P102" s="25">
        <f t="shared" si="51"/>
        <v>1754007790</v>
      </c>
      <c r="Q102" s="25">
        <f t="shared" si="51"/>
        <v>0</v>
      </c>
      <c r="R102" s="25">
        <f t="shared" si="51"/>
        <v>0</v>
      </c>
      <c r="S102" s="25">
        <f t="shared" si="51"/>
        <v>5599203668</v>
      </c>
      <c r="T102" s="25">
        <f t="shared" si="51"/>
        <v>29680790</v>
      </c>
      <c r="U102" s="25">
        <f t="shared" si="51"/>
        <v>2500000</v>
      </c>
    </row>
    <row r="103" spans="1:21" s="44" customFormat="1" ht="18.75" thickBot="1" x14ac:dyDescent="0.25">
      <c r="A103" s="26"/>
      <c r="B103" s="27" t="s">
        <v>162</v>
      </c>
      <c r="C103" s="34" t="s">
        <v>45</v>
      </c>
      <c r="D103" s="29">
        <f t="shared" si="37"/>
        <v>6766074080</v>
      </c>
      <c r="E103" s="30">
        <f>'[1]5.17. Vagyon'!E11</f>
        <v>251260</v>
      </c>
      <c r="F103" s="31">
        <f>'[1]5.17. Vagyon'!F11</f>
        <v>430572</v>
      </c>
      <c r="G103" s="45">
        <f>'[1]5.17. Vagyon'!G11</f>
        <v>1754007790</v>
      </c>
      <c r="H103" s="45">
        <f>'[1]5.17. Vagyon'!H11</f>
        <v>0</v>
      </c>
      <c r="I103" s="45">
        <f>'[1]5.17. Vagyon'!I11</f>
        <v>0</v>
      </c>
      <c r="J103" s="45">
        <f>'[1]5.17. Vagyon'!J11</f>
        <v>4979203668</v>
      </c>
      <c r="K103" s="45">
        <f>'[1]5.17. Vagyon'!K11</f>
        <v>29680790</v>
      </c>
      <c r="L103" s="31">
        <f>'[1]5.17. Vagyon'!L11</f>
        <v>2500000</v>
      </c>
      <c r="M103" s="29">
        <f t="shared" si="35"/>
        <v>7386074080</v>
      </c>
      <c r="N103" s="30">
        <f>'[1]5.17. Vagyon'!N11</f>
        <v>251260</v>
      </c>
      <c r="O103" s="30">
        <f>'[1]5.17. Vagyon'!O11</f>
        <v>430572</v>
      </c>
      <c r="P103" s="30">
        <f>'[1]5.17. Vagyon'!P11</f>
        <v>1754007790</v>
      </c>
      <c r="Q103" s="30">
        <f>'[1]5.17. Vagyon'!Q11</f>
        <v>0</v>
      </c>
      <c r="R103" s="30">
        <f>'[1]5.17. Vagyon'!R11</f>
        <v>0</v>
      </c>
      <c r="S103" s="30">
        <f>'[1]5.17. Vagyon'!S11</f>
        <v>5599203668</v>
      </c>
      <c r="T103" s="30">
        <f>'[1]5.17. Vagyon'!T11</f>
        <v>29680790</v>
      </c>
      <c r="U103" s="30">
        <f>'[1]5.17. Vagyon'!U11</f>
        <v>2500000</v>
      </c>
    </row>
    <row r="104" spans="1:21" s="44" customFormat="1" ht="18.75" thickBot="1" x14ac:dyDescent="0.25">
      <c r="A104" s="26"/>
      <c r="B104" s="27" t="s">
        <v>163</v>
      </c>
      <c r="C104" s="34" t="s">
        <v>47</v>
      </c>
      <c r="D104" s="29">
        <f t="shared" si="37"/>
        <v>0</v>
      </c>
      <c r="E104" s="35">
        <f>'[2]5.17. Vagyon SZL_01.13'!E30</f>
        <v>0</v>
      </c>
      <c r="F104" s="36">
        <f>'[2]5.17. Vagyon SZL_01.13'!F30</f>
        <v>0</v>
      </c>
      <c r="G104" s="36">
        <f>'[2]5.17. Vagyon SZL_01.13'!G30</f>
        <v>0</v>
      </c>
      <c r="H104" s="36">
        <f>'[2]5.17. Vagyon SZL_01.13'!H30</f>
        <v>0</v>
      </c>
      <c r="I104" s="36">
        <f>'[2]5.17. Vagyon SZL_01.13'!I30</f>
        <v>0</v>
      </c>
      <c r="J104" s="36">
        <f>'[2]5.17. Vagyon SZL_01.13'!J30</f>
        <v>0</v>
      </c>
      <c r="K104" s="36">
        <f>'[2]5.17. Vagyon SZL_01.13'!K30</f>
        <v>0</v>
      </c>
      <c r="L104" s="36">
        <f>'[2]5.17. Vagyon SZL_01.13'!L30</f>
        <v>0</v>
      </c>
      <c r="M104" s="29">
        <f t="shared" si="35"/>
        <v>0</v>
      </c>
      <c r="N104" s="30">
        <f>'[1]5.17. Vagyon'!N31</f>
        <v>0</v>
      </c>
      <c r="O104" s="30">
        <f>'[1]5.17. Vagyon'!O31</f>
        <v>0</v>
      </c>
      <c r="P104" s="30">
        <f>'[1]5.17. Vagyon'!P31</f>
        <v>0</v>
      </c>
      <c r="Q104" s="30">
        <f>'[1]5.17. Vagyon'!Q31</f>
        <v>0</v>
      </c>
      <c r="R104" s="30">
        <f>'[1]5.17. Vagyon'!R31</f>
        <v>0</v>
      </c>
      <c r="S104" s="30">
        <f>'[1]5.17. Vagyon'!S31</f>
        <v>0</v>
      </c>
      <c r="T104" s="30">
        <f>'[1]5.17. Vagyon'!T31</f>
        <v>0</v>
      </c>
      <c r="U104" s="30">
        <f>'[1]5.17. Vagyon'!U31</f>
        <v>0</v>
      </c>
    </row>
    <row r="105" spans="1:21" s="44" customFormat="1" ht="18.75" thickBot="1" x14ac:dyDescent="0.25">
      <c r="A105" s="26"/>
      <c r="B105" s="27" t="s">
        <v>164</v>
      </c>
      <c r="C105" s="42" t="s">
        <v>49</v>
      </c>
      <c r="D105" s="43">
        <f t="shared" si="37"/>
        <v>0</v>
      </c>
      <c r="E105" s="39">
        <f>'[2]5.17. Vagyon SZL_01.13'!E31</f>
        <v>0</v>
      </c>
      <c r="F105" s="40">
        <f>'[2]5.17. Vagyon SZL_01.13'!F31</f>
        <v>0</v>
      </c>
      <c r="G105" s="40">
        <f>'[2]5.17. Vagyon SZL_01.13'!G31</f>
        <v>0</v>
      </c>
      <c r="H105" s="40">
        <f>'[2]5.17. Vagyon SZL_01.13'!H31</f>
        <v>0</v>
      </c>
      <c r="I105" s="40">
        <f>'[2]5.17. Vagyon SZL_01.13'!I31</f>
        <v>0</v>
      </c>
      <c r="J105" s="40">
        <f>'[2]5.17. Vagyon SZL_01.13'!J31</f>
        <v>0</v>
      </c>
      <c r="K105" s="40">
        <f>'[2]5.17. Vagyon SZL_01.13'!K31</f>
        <v>0</v>
      </c>
      <c r="L105" s="40">
        <f>'[2]5.17. Vagyon SZL_01.13'!L31</f>
        <v>0</v>
      </c>
      <c r="M105" s="43">
        <f t="shared" si="35"/>
        <v>0</v>
      </c>
      <c r="N105" s="30">
        <f>'[1]5.17. Vagyon'!N32</f>
        <v>0</v>
      </c>
      <c r="O105" s="30">
        <f>'[1]5.17. Vagyon'!O32</f>
        <v>0</v>
      </c>
      <c r="P105" s="30">
        <f>'[1]5.17. Vagyon'!P32</f>
        <v>0</v>
      </c>
      <c r="Q105" s="30">
        <f>'[1]5.17. Vagyon'!Q32</f>
        <v>0</v>
      </c>
      <c r="R105" s="30">
        <f>'[1]5.17. Vagyon'!R32</f>
        <v>0</v>
      </c>
      <c r="S105" s="30">
        <f>'[1]5.17. Vagyon'!S32</f>
        <v>0</v>
      </c>
      <c r="T105" s="30">
        <f>'[1]5.17. Vagyon'!T32</f>
        <v>0</v>
      </c>
      <c r="U105" s="30">
        <f>'[1]5.17. Vagyon'!U32</f>
        <v>0</v>
      </c>
    </row>
    <row r="106" spans="1:21" s="44" customFormat="1" ht="30.75" customHeight="1" x14ac:dyDescent="0.2">
      <c r="A106" s="21" t="s">
        <v>165</v>
      </c>
      <c r="B106" s="22" t="s">
        <v>166</v>
      </c>
      <c r="C106" s="22"/>
      <c r="D106" s="23">
        <f t="shared" si="37"/>
        <v>13000000</v>
      </c>
      <c r="E106" s="24">
        <f t="shared" ref="E106:L106" si="52">SUM(E107:E109)</f>
        <v>0</v>
      </c>
      <c r="F106" s="25">
        <f t="shared" si="52"/>
        <v>0</v>
      </c>
      <c r="G106" s="25">
        <f t="shared" si="52"/>
        <v>0</v>
      </c>
      <c r="H106" s="25">
        <f t="shared" si="52"/>
        <v>0</v>
      </c>
      <c r="I106" s="25">
        <f t="shared" si="52"/>
        <v>13000000</v>
      </c>
      <c r="J106" s="25">
        <f t="shared" si="52"/>
        <v>0</v>
      </c>
      <c r="K106" s="25">
        <f t="shared" si="52"/>
        <v>0</v>
      </c>
      <c r="L106" s="25">
        <f t="shared" si="52"/>
        <v>0</v>
      </c>
      <c r="M106" s="23">
        <f t="shared" si="35"/>
        <v>13000000</v>
      </c>
      <c r="N106" s="24">
        <f t="shared" ref="N106:U106" si="53">SUM(N107:N109)</f>
        <v>0</v>
      </c>
      <c r="O106" s="25">
        <f t="shared" si="53"/>
        <v>0</v>
      </c>
      <c r="P106" s="25">
        <f t="shared" si="53"/>
        <v>0</v>
      </c>
      <c r="Q106" s="25">
        <f t="shared" si="53"/>
        <v>0</v>
      </c>
      <c r="R106" s="25">
        <f t="shared" si="53"/>
        <v>13000000</v>
      </c>
      <c r="S106" s="25">
        <f t="shared" si="53"/>
        <v>0</v>
      </c>
      <c r="T106" s="25">
        <f t="shared" si="53"/>
        <v>0</v>
      </c>
      <c r="U106" s="25">
        <f t="shared" si="53"/>
        <v>0</v>
      </c>
    </row>
    <row r="107" spans="1:21" s="44" customFormat="1" ht="18.75" thickBot="1" x14ac:dyDescent="0.25">
      <c r="A107" s="46"/>
      <c r="B107" s="27" t="s">
        <v>167</v>
      </c>
      <c r="C107" s="34" t="s">
        <v>45</v>
      </c>
      <c r="D107" s="29">
        <f t="shared" si="37"/>
        <v>0</v>
      </c>
      <c r="E107" s="30">
        <f>'[1]5.18. Nemzetiség'!E10</f>
        <v>0</v>
      </c>
      <c r="F107" s="31">
        <f>'[1]5.18. Nemzetiség'!F10</f>
        <v>0</v>
      </c>
      <c r="G107" s="31">
        <f>'[1]5.18. Nemzetiség'!G10</f>
        <v>0</v>
      </c>
      <c r="H107" s="31">
        <f>'[1]5.18. Nemzetiség'!H10</f>
        <v>0</v>
      </c>
      <c r="I107" s="31">
        <f>'[1]5.18. Nemzetiség'!I10</f>
        <v>0</v>
      </c>
      <c r="J107" s="31">
        <f>'[1]5.18. Nemzetiség'!J10</f>
        <v>0</v>
      </c>
      <c r="K107" s="31">
        <f>'[1]5.18. Nemzetiség'!K10</f>
        <v>0</v>
      </c>
      <c r="L107" s="31">
        <f>'[1]5.18. Nemzetiség'!L10</f>
        <v>0</v>
      </c>
      <c r="M107" s="29">
        <f t="shared" si="35"/>
        <v>0</v>
      </c>
      <c r="N107" s="30">
        <f>'[1]5.18. Nemzetiség'!N10</f>
        <v>0</v>
      </c>
      <c r="O107" s="31">
        <f>'[1]5.18. Nemzetiség'!O10</f>
        <v>0</v>
      </c>
      <c r="P107" s="31">
        <f>'[1]5.18. Nemzetiség'!P10</f>
        <v>0</v>
      </c>
      <c r="Q107" s="31">
        <f>'[1]5.18. Nemzetiség'!Q10</f>
        <v>0</v>
      </c>
      <c r="R107" s="31">
        <f>'[1]5.18. Nemzetiség'!R10</f>
        <v>0</v>
      </c>
      <c r="S107" s="31">
        <f>'[1]5.18. Nemzetiség'!S10</f>
        <v>0</v>
      </c>
      <c r="T107" s="31">
        <f>'[1]5.18. Nemzetiség'!T10</f>
        <v>0</v>
      </c>
      <c r="U107" s="31">
        <f>'[1]5.18. Nemzetiség'!U10</f>
        <v>0</v>
      </c>
    </row>
    <row r="108" spans="1:21" s="44" customFormat="1" ht="18.75" thickBot="1" x14ac:dyDescent="0.25">
      <c r="A108" s="46"/>
      <c r="B108" s="27" t="s">
        <v>168</v>
      </c>
      <c r="C108" s="34" t="s">
        <v>47</v>
      </c>
      <c r="D108" s="29">
        <f t="shared" si="37"/>
        <v>13000000</v>
      </c>
      <c r="E108" s="35">
        <f>'[1]5.18. Nemzetiség'!E11</f>
        <v>0</v>
      </c>
      <c r="F108" s="36">
        <f>'[1]5.18. Nemzetiség'!F11</f>
        <v>0</v>
      </c>
      <c r="G108" s="36">
        <f>'[1]5.18. Nemzetiség'!G11</f>
        <v>0</v>
      </c>
      <c r="H108" s="36">
        <f>'[1]5.18. Nemzetiség'!H11</f>
        <v>0</v>
      </c>
      <c r="I108" s="36">
        <f>'[1]5.18. Nemzetiség'!I11</f>
        <v>13000000</v>
      </c>
      <c r="J108" s="36">
        <f>'[1]5.18. Nemzetiség'!J11</f>
        <v>0</v>
      </c>
      <c r="K108" s="36">
        <f>'[1]5.18. Nemzetiség'!K11</f>
        <v>0</v>
      </c>
      <c r="L108" s="36">
        <f>'[1]5.18. Nemzetiség'!L11</f>
        <v>0</v>
      </c>
      <c r="M108" s="29">
        <f t="shared" si="35"/>
        <v>13000000</v>
      </c>
      <c r="N108" s="35">
        <f>'[1]5.18. Nemzetiség'!N11</f>
        <v>0</v>
      </c>
      <c r="O108" s="36">
        <f>'[1]5.18. Nemzetiség'!O11</f>
        <v>0</v>
      </c>
      <c r="P108" s="36">
        <f>'[1]5.18. Nemzetiség'!P11</f>
        <v>0</v>
      </c>
      <c r="Q108" s="36">
        <f>'[1]5.18. Nemzetiség'!Q11</f>
        <v>0</v>
      </c>
      <c r="R108" s="36">
        <f>'[1]5.18. Nemzetiség'!R11</f>
        <v>13000000</v>
      </c>
      <c r="S108" s="36">
        <f>'[1]5.18. Nemzetiség'!S11</f>
        <v>0</v>
      </c>
      <c r="T108" s="36">
        <f>'[1]5.18. Nemzetiség'!T11</f>
        <v>0</v>
      </c>
      <c r="U108" s="36">
        <f>'[1]5.18. Nemzetiség'!U11</f>
        <v>0</v>
      </c>
    </row>
    <row r="109" spans="1:21" s="44" customFormat="1" ht="18.75" thickBot="1" x14ac:dyDescent="0.25">
      <c r="A109" s="46"/>
      <c r="B109" s="27" t="s">
        <v>169</v>
      </c>
      <c r="C109" s="42" t="s">
        <v>49</v>
      </c>
      <c r="D109" s="43">
        <f t="shared" si="37"/>
        <v>0</v>
      </c>
      <c r="E109" s="39">
        <f>'[1]5.18. Nemzetiség'!E21</f>
        <v>0</v>
      </c>
      <c r="F109" s="40">
        <f>'[1]5.18. Nemzetiség'!F21</f>
        <v>0</v>
      </c>
      <c r="G109" s="40">
        <f>'[1]5.18. Nemzetiség'!G21</f>
        <v>0</v>
      </c>
      <c r="H109" s="40">
        <f>'[1]5.18. Nemzetiség'!H21</f>
        <v>0</v>
      </c>
      <c r="I109" s="40">
        <f>'[1]5.18. Nemzetiség'!I21</f>
        <v>0</v>
      </c>
      <c r="J109" s="40">
        <f>'[1]5.18. Nemzetiség'!J21</f>
        <v>0</v>
      </c>
      <c r="K109" s="40">
        <f>'[1]5.18. Nemzetiség'!K21</f>
        <v>0</v>
      </c>
      <c r="L109" s="40">
        <f>'[1]5.18. Nemzetiség'!L21</f>
        <v>0</v>
      </c>
      <c r="M109" s="43">
        <f t="shared" si="35"/>
        <v>0</v>
      </c>
      <c r="N109" s="39">
        <f>'[1]5.18. Nemzetiség'!N21</f>
        <v>0</v>
      </c>
      <c r="O109" s="40">
        <f>'[1]5.18. Nemzetiség'!O21</f>
        <v>0</v>
      </c>
      <c r="P109" s="40">
        <f>'[1]5.18. Nemzetiség'!P21</f>
        <v>0</v>
      </c>
      <c r="Q109" s="40">
        <f>'[1]5.18. Nemzetiség'!Q21</f>
        <v>0</v>
      </c>
      <c r="R109" s="40">
        <f>'[1]5.18. Nemzetiség'!R21</f>
        <v>0</v>
      </c>
      <c r="S109" s="40">
        <f>'[1]5.18. Nemzetiség'!S21</f>
        <v>0</v>
      </c>
      <c r="T109" s="40">
        <f>'[1]5.18. Nemzetiség'!T21</f>
        <v>0</v>
      </c>
      <c r="U109" s="40">
        <f>'[1]5.18. Nemzetiség'!U21</f>
        <v>0</v>
      </c>
    </row>
    <row r="110" spans="1:21" s="44" customFormat="1" ht="18" customHeight="1" x14ac:dyDescent="0.2">
      <c r="A110" s="21" t="s">
        <v>170</v>
      </c>
      <c r="B110" s="22" t="s">
        <v>171</v>
      </c>
      <c r="C110" s="22"/>
      <c r="D110" s="23">
        <f t="shared" si="37"/>
        <v>50000000</v>
      </c>
      <c r="E110" s="24">
        <f t="shared" ref="E110:L110" si="54">SUM(E111:E113)</f>
        <v>0</v>
      </c>
      <c r="F110" s="25">
        <f t="shared" si="54"/>
        <v>0</v>
      </c>
      <c r="G110" s="25">
        <f t="shared" si="54"/>
        <v>0</v>
      </c>
      <c r="H110" s="25">
        <f t="shared" si="54"/>
        <v>0</v>
      </c>
      <c r="I110" s="25">
        <f t="shared" si="54"/>
        <v>50000000</v>
      </c>
      <c r="J110" s="25">
        <f t="shared" si="54"/>
        <v>0</v>
      </c>
      <c r="K110" s="25">
        <f t="shared" si="54"/>
        <v>0</v>
      </c>
      <c r="L110" s="25">
        <f t="shared" si="54"/>
        <v>0</v>
      </c>
      <c r="M110" s="23">
        <f t="shared" si="35"/>
        <v>50000000</v>
      </c>
      <c r="N110" s="24">
        <f t="shared" ref="N110:U110" si="55">SUM(N111:N113)</f>
        <v>0</v>
      </c>
      <c r="O110" s="25">
        <f t="shared" si="55"/>
        <v>0</v>
      </c>
      <c r="P110" s="25">
        <f t="shared" si="55"/>
        <v>0</v>
      </c>
      <c r="Q110" s="25">
        <f t="shared" si="55"/>
        <v>0</v>
      </c>
      <c r="R110" s="25">
        <f t="shared" si="55"/>
        <v>50000000</v>
      </c>
      <c r="S110" s="25">
        <f t="shared" si="55"/>
        <v>0</v>
      </c>
      <c r="T110" s="25">
        <f t="shared" si="55"/>
        <v>0</v>
      </c>
      <c r="U110" s="25">
        <f t="shared" si="55"/>
        <v>0</v>
      </c>
    </row>
    <row r="111" spans="1:21" s="44" customFormat="1" ht="18.75" thickBot="1" x14ac:dyDescent="0.25">
      <c r="A111" s="26"/>
      <c r="B111" s="27" t="s">
        <v>172</v>
      </c>
      <c r="C111" s="34" t="s">
        <v>45</v>
      </c>
      <c r="D111" s="29">
        <f t="shared" si="37"/>
        <v>50000000</v>
      </c>
      <c r="E111" s="30">
        <v>0</v>
      </c>
      <c r="F111" s="31">
        <v>0</v>
      </c>
      <c r="G111" s="31">
        <v>0</v>
      </c>
      <c r="H111" s="31">
        <v>0</v>
      </c>
      <c r="I111" s="31">
        <v>50000000</v>
      </c>
      <c r="J111" s="31">
        <v>0</v>
      </c>
      <c r="K111" s="31">
        <v>0</v>
      </c>
      <c r="L111" s="32">
        <v>0</v>
      </c>
      <c r="M111" s="29">
        <f t="shared" si="35"/>
        <v>50000000</v>
      </c>
      <c r="N111" s="30">
        <v>0</v>
      </c>
      <c r="O111" s="31">
        <v>0</v>
      </c>
      <c r="P111" s="31">
        <v>0</v>
      </c>
      <c r="Q111" s="31">
        <v>0</v>
      </c>
      <c r="R111" s="31">
        <v>50000000</v>
      </c>
      <c r="S111" s="31">
        <v>0</v>
      </c>
      <c r="T111" s="31">
        <v>0</v>
      </c>
      <c r="U111" s="32">
        <v>0</v>
      </c>
    </row>
    <row r="112" spans="1:21" s="44" customFormat="1" ht="18.75" thickBot="1" x14ac:dyDescent="0.25">
      <c r="A112" s="26"/>
      <c r="B112" s="27" t="s">
        <v>173</v>
      </c>
      <c r="C112" s="34" t="s">
        <v>47</v>
      </c>
      <c r="D112" s="29">
        <f t="shared" si="37"/>
        <v>0</v>
      </c>
      <c r="E112" s="35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  <c r="M112" s="29">
        <f t="shared" si="35"/>
        <v>0</v>
      </c>
      <c r="N112" s="35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7">
        <v>0</v>
      </c>
    </row>
    <row r="113" spans="1:21" s="44" customFormat="1" ht="18.75" thickBot="1" x14ac:dyDescent="0.25">
      <c r="A113" s="26"/>
      <c r="B113" s="27" t="s">
        <v>174</v>
      </c>
      <c r="C113" s="42" t="s">
        <v>49</v>
      </c>
      <c r="D113" s="43">
        <f t="shared" si="37"/>
        <v>0</v>
      </c>
      <c r="E113" s="39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1">
        <v>0</v>
      </c>
      <c r="M113" s="43">
        <f t="shared" si="35"/>
        <v>0</v>
      </c>
      <c r="N113" s="39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1">
        <v>0</v>
      </c>
    </row>
    <row r="114" spans="1:21" s="44" customFormat="1" ht="18" customHeight="1" x14ac:dyDescent="0.2">
      <c r="A114" s="21" t="s">
        <v>175</v>
      </c>
      <c r="B114" s="22" t="s">
        <v>176</v>
      </c>
      <c r="C114" s="22"/>
      <c r="D114" s="23">
        <f t="shared" si="37"/>
        <v>512668480</v>
      </c>
      <c r="E114" s="24">
        <f t="shared" ref="E114:L114" si="56">SUM(E115:E117)</f>
        <v>0</v>
      </c>
      <c r="F114" s="25">
        <f t="shared" si="56"/>
        <v>0</v>
      </c>
      <c r="G114" s="25">
        <f t="shared" si="56"/>
        <v>0</v>
      </c>
      <c r="H114" s="25">
        <f t="shared" si="56"/>
        <v>0</v>
      </c>
      <c r="I114" s="25">
        <f t="shared" si="56"/>
        <v>512668480</v>
      </c>
      <c r="J114" s="25">
        <f t="shared" si="56"/>
        <v>0</v>
      </c>
      <c r="K114" s="25">
        <f t="shared" si="56"/>
        <v>0</v>
      </c>
      <c r="L114" s="25">
        <f t="shared" si="56"/>
        <v>0</v>
      </c>
      <c r="M114" s="23">
        <f t="shared" si="35"/>
        <v>512668480</v>
      </c>
      <c r="N114" s="24">
        <f t="shared" ref="N114:U114" si="57">SUM(N115:N117)</f>
        <v>0</v>
      </c>
      <c r="O114" s="25">
        <f t="shared" si="57"/>
        <v>0</v>
      </c>
      <c r="P114" s="25">
        <f t="shared" si="57"/>
        <v>0</v>
      </c>
      <c r="Q114" s="25">
        <f t="shared" si="57"/>
        <v>0</v>
      </c>
      <c r="R114" s="25">
        <f t="shared" si="57"/>
        <v>512668480</v>
      </c>
      <c r="S114" s="25">
        <f t="shared" si="57"/>
        <v>0</v>
      </c>
      <c r="T114" s="25">
        <f t="shared" si="57"/>
        <v>0</v>
      </c>
      <c r="U114" s="25">
        <f t="shared" si="57"/>
        <v>0</v>
      </c>
    </row>
    <row r="115" spans="1:21" s="44" customFormat="1" ht="18.75" thickBot="1" x14ac:dyDescent="0.25">
      <c r="A115" s="26"/>
      <c r="B115" s="27" t="s">
        <v>177</v>
      </c>
      <c r="C115" s="34" t="s">
        <v>45</v>
      </c>
      <c r="D115" s="29">
        <f t="shared" si="37"/>
        <v>512668480</v>
      </c>
      <c r="E115" s="30">
        <f>'[1]5.19. Céltartalék'!E10</f>
        <v>0</v>
      </c>
      <c r="F115" s="31">
        <f>'[1]5.19. Céltartalék'!F10</f>
        <v>0</v>
      </c>
      <c r="G115" s="31">
        <f>'[1]5.19. Céltartalék'!G10</f>
        <v>0</v>
      </c>
      <c r="H115" s="31">
        <f>'[1]5.19. Céltartalék'!H10</f>
        <v>0</v>
      </c>
      <c r="I115" s="31">
        <f>'[1]5.19. Céltartalék'!I10</f>
        <v>512668480</v>
      </c>
      <c r="J115" s="31">
        <f>'[1]5.19. Céltartalék'!J10</f>
        <v>0</v>
      </c>
      <c r="K115" s="31">
        <f>'[1]5.19. Céltartalék'!K10</f>
        <v>0</v>
      </c>
      <c r="L115" s="31">
        <f>'[1]5.19. Céltartalék'!L10</f>
        <v>0</v>
      </c>
      <c r="M115" s="29">
        <f t="shared" si="35"/>
        <v>512668480</v>
      </c>
      <c r="N115" s="30">
        <f>'[1]5.19. Céltartalék'!N10</f>
        <v>0</v>
      </c>
      <c r="O115" s="31">
        <f>'[1]5.19. Céltartalék'!O10</f>
        <v>0</v>
      </c>
      <c r="P115" s="31">
        <f>'[1]5.19. Céltartalék'!P10</f>
        <v>0</v>
      </c>
      <c r="Q115" s="31">
        <f>'[1]5.19. Céltartalék'!Q10</f>
        <v>0</v>
      </c>
      <c r="R115" s="31">
        <f>'[1]5.19. Céltartalék'!R10</f>
        <v>512668480</v>
      </c>
      <c r="S115" s="31">
        <f>'[1]5.19. Céltartalék'!S10</f>
        <v>0</v>
      </c>
      <c r="T115" s="31">
        <f>'[1]5.19. Céltartalék'!T10</f>
        <v>0</v>
      </c>
      <c r="U115" s="31">
        <f>'[1]5.19. Céltartalék'!U10</f>
        <v>0</v>
      </c>
    </row>
    <row r="116" spans="1:21" s="44" customFormat="1" ht="18.75" thickBot="1" x14ac:dyDescent="0.25">
      <c r="A116" s="26"/>
      <c r="B116" s="27" t="s">
        <v>178</v>
      </c>
      <c r="C116" s="34" t="s">
        <v>47</v>
      </c>
      <c r="D116" s="29">
        <f t="shared" si="37"/>
        <v>0</v>
      </c>
      <c r="E116" s="35">
        <f>'[1]5.19. Céltartalék'!E23</f>
        <v>0</v>
      </c>
      <c r="F116" s="36">
        <f>'[1]5.19. Céltartalék'!F23</f>
        <v>0</v>
      </c>
      <c r="G116" s="36">
        <f>'[1]5.19. Céltartalék'!G23</f>
        <v>0</v>
      </c>
      <c r="H116" s="36">
        <f>'[1]5.19. Céltartalék'!H23</f>
        <v>0</v>
      </c>
      <c r="I116" s="36">
        <f>'[1]5.19. Céltartalék'!I23</f>
        <v>0</v>
      </c>
      <c r="J116" s="36">
        <f>'[1]5.19. Céltartalék'!J23</f>
        <v>0</v>
      </c>
      <c r="K116" s="36">
        <f>'[1]5.19. Céltartalék'!K23</f>
        <v>0</v>
      </c>
      <c r="L116" s="36">
        <f>'[1]5.19. Céltartalék'!L23</f>
        <v>0</v>
      </c>
      <c r="M116" s="29">
        <f t="shared" si="35"/>
        <v>0</v>
      </c>
      <c r="N116" s="35">
        <f>'[1]5.19. Céltartalék'!N23</f>
        <v>0</v>
      </c>
      <c r="O116" s="36">
        <f>'[1]5.19. Céltartalék'!O23</f>
        <v>0</v>
      </c>
      <c r="P116" s="36">
        <f>'[1]5.19. Céltartalék'!P23</f>
        <v>0</v>
      </c>
      <c r="Q116" s="36">
        <f>'[1]5.19. Céltartalék'!Q23</f>
        <v>0</v>
      </c>
      <c r="R116" s="36">
        <f>'[1]5.19. Céltartalék'!R23</f>
        <v>0</v>
      </c>
      <c r="S116" s="36">
        <f>'[1]5.19. Céltartalék'!S23</f>
        <v>0</v>
      </c>
      <c r="T116" s="36">
        <f>'[1]5.19. Céltartalék'!T23</f>
        <v>0</v>
      </c>
      <c r="U116" s="36">
        <f>'[1]5.19. Céltartalék'!U23</f>
        <v>0</v>
      </c>
    </row>
    <row r="117" spans="1:21" s="44" customFormat="1" ht="18.75" thickBot="1" x14ac:dyDescent="0.25">
      <c r="A117" s="47"/>
      <c r="B117" s="48" t="s">
        <v>179</v>
      </c>
      <c r="C117" s="28" t="s">
        <v>49</v>
      </c>
      <c r="D117" s="43">
        <f t="shared" si="37"/>
        <v>0</v>
      </c>
      <c r="E117" s="49">
        <f>'[1]5.19. Céltartalék'!E24</f>
        <v>0</v>
      </c>
      <c r="F117" s="50">
        <f>'[1]5.19. Céltartalék'!F24</f>
        <v>0</v>
      </c>
      <c r="G117" s="50">
        <f>'[1]5.19. Céltartalék'!G24</f>
        <v>0</v>
      </c>
      <c r="H117" s="50">
        <f>'[1]5.19. Céltartalék'!H24</f>
        <v>0</v>
      </c>
      <c r="I117" s="50">
        <f>'[1]5.19. Céltartalék'!I24</f>
        <v>0</v>
      </c>
      <c r="J117" s="50">
        <f>'[1]5.19. Céltartalék'!J24</f>
        <v>0</v>
      </c>
      <c r="K117" s="50">
        <f>'[1]5.19. Céltartalék'!K24</f>
        <v>0</v>
      </c>
      <c r="L117" s="50">
        <f>'[1]5.19. Céltartalék'!L24</f>
        <v>0</v>
      </c>
      <c r="M117" s="43">
        <f t="shared" si="35"/>
        <v>0</v>
      </c>
      <c r="N117" s="49">
        <f>'[1]5.19. Céltartalék'!N24</f>
        <v>0</v>
      </c>
      <c r="O117" s="50">
        <f>'[1]5.19. Céltartalék'!O24</f>
        <v>0</v>
      </c>
      <c r="P117" s="50">
        <f>'[1]5.19. Céltartalék'!P24</f>
        <v>0</v>
      </c>
      <c r="Q117" s="50">
        <f>'[1]5.19. Céltartalék'!Q24</f>
        <v>0</v>
      </c>
      <c r="R117" s="50">
        <f>'[1]5.19. Céltartalék'!R24</f>
        <v>0</v>
      </c>
      <c r="S117" s="50">
        <f>'[1]5.19. Céltartalék'!S24</f>
        <v>0</v>
      </c>
      <c r="T117" s="50">
        <f>'[1]5.19. Céltartalék'!T24</f>
        <v>0</v>
      </c>
      <c r="U117" s="50">
        <f>'[1]5.19. Céltartalék'!U24</f>
        <v>0</v>
      </c>
    </row>
    <row r="118" spans="1:21" s="44" customFormat="1" ht="18" customHeight="1" x14ac:dyDescent="0.2">
      <c r="A118" s="21" t="s">
        <v>180</v>
      </c>
      <c r="B118" s="22" t="s">
        <v>181</v>
      </c>
      <c r="C118" s="22"/>
      <c r="D118" s="23">
        <f t="shared" si="37"/>
        <v>0</v>
      </c>
      <c r="E118" s="24">
        <f t="shared" ref="E118:L118" si="58">SUM(E119:E121)</f>
        <v>0</v>
      </c>
      <c r="F118" s="25">
        <f t="shared" si="58"/>
        <v>0</v>
      </c>
      <c r="G118" s="25">
        <f t="shared" si="58"/>
        <v>0</v>
      </c>
      <c r="H118" s="25">
        <f t="shared" si="58"/>
        <v>0</v>
      </c>
      <c r="I118" s="25">
        <f t="shared" si="58"/>
        <v>0</v>
      </c>
      <c r="J118" s="25">
        <f t="shared" si="58"/>
        <v>0</v>
      </c>
      <c r="K118" s="25">
        <f t="shared" si="58"/>
        <v>0</v>
      </c>
      <c r="L118" s="25">
        <f t="shared" si="58"/>
        <v>0</v>
      </c>
      <c r="M118" s="23">
        <f t="shared" si="35"/>
        <v>36481298</v>
      </c>
      <c r="N118" s="24">
        <f t="shared" ref="N118:U118" si="59">SUM(N119:N121)</f>
        <v>0</v>
      </c>
      <c r="O118" s="25">
        <f t="shared" si="59"/>
        <v>0</v>
      </c>
      <c r="P118" s="25">
        <f t="shared" si="59"/>
        <v>0</v>
      </c>
      <c r="Q118" s="25">
        <f t="shared" si="59"/>
        <v>0</v>
      </c>
      <c r="R118" s="25">
        <f t="shared" si="59"/>
        <v>36481298</v>
      </c>
      <c r="S118" s="25">
        <f t="shared" si="59"/>
        <v>0</v>
      </c>
      <c r="T118" s="25">
        <f t="shared" si="59"/>
        <v>0</v>
      </c>
      <c r="U118" s="25">
        <f t="shared" si="59"/>
        <v>0</v>
      </c>
    </row>
    <row r="119" spans="1:21" s="44" customFormat="1" ht="18.75" thickBot="1" x14ac:dyDescent="0.25">
      <c r="A119" s="26"/>
      <c r="B119" s="27" t="s">
        <v>177</v>
      </c>
      <c r="C119" s="34" t="s">
        <v>45</v>
      </c>
      <c r="D119" s="29">
        <f t="shared" si="37"/>
        <v>0</v>
      </c>
      <c r="E119" s="30">
        <f>'[1]5.19. Céltartalék'!E14</f>
        <v>0</v>
      </c>
      <c r="F119" s="31">
        <f>'[1]5.19. Céltartalék'!F14</f>
        <v>0</v>
      </c>
      <c r="G119" s="31">
        <f>'[1]5.19. Céltartalék'!G14</f>
        <v>0</v>
      </c>
      <c r="H119" s="31">
        <f>'[1]5.19. Céltartalék'!H14</f>
        <v>0</v>
      </c>
      <c r="I119" s="31">
        <v>0</v>
      </c>
      <c r="J119" s="31">
        <f>'[1]5.19. Céltartalék'!J14</f>
        <v>0</v>
      </c>
      <c r="K119" s="31">
        <f>'[1]5.19. Céltartalék'!K14</f>
        <v>0</v>
      </c>
      <c r="L119" s="31">
        <f>'[1]5.19. Céltartalék'!L14</f>
        <v>0</v>
      </c>
      <c r="M119" s="29">
        <f t="shared" si="35"/>
        <v>0</v>
      </c>
      <c r="N119" s="30">
        <f>'[1]5.19. Céltartalék'!N14</f>
        <v>0</v>
      </c>
      <c r="O119" s="31">
        <f>'[1]5.19. Céltartalék'!O14</f>
        <v>0</v>
      </c>
      <c r="P119" s="31">
        <f>'[1]5.19. Céltartalék'!P14</f>
        <v>0</v>
      </c>
      <c r="Q119" s="31">
        <f>'[1]5.19. Céltartalék'!Q14</f>
        <v>0</v>
      </c>
      <c r="R119" s="31">
        <v>0</v>
      </c>
      <c r="S119" s="31">
        <f>'[1]5.19. Céltartalék'!S14</f>
        <v>0</v>
      </c>
      <c r="T119" s="31">
        <f>'[1]5.19. Céltartalék'!T14</f>
        <v>0</v>
      </c>
      <c r="U119" s="31">
        <f>'[1]5.19. Céltartalék'!U14</f>
        <v>0</v>
      </c>
    </row>
    <row r="120" spans="1:21" s="44" customFormat="1" ht="18.75" thickBot="1" x14ac:dyDescent="0.25">
      <c r="A120" s="26"/>
      <c r="B120" s="27" t="s">
        <v>178</v>
      </c>
      <c r="C120" s="34" t="s">
        <v>47</v>
      </c>
      <c r="D120" s="29">
        <f t="shared" si="37"/>
        <v>0</v>
      </c>
      <c r="E120" s="35">
        <f>'[1]5.19. Céltartalék'!E27</f>
        <v>0</v>
      </c>
      <c r="F120" s="36">
        <f>'[1]5.19. Céltartalék'!F27</f>
        <v>0</v>
      </c>
      <c r="G120" s="36">
        <f>'[1]5.19. Céltartalék'!G27</f>
        <v>0</v>
      </c>
      <c r="H120" s="36">
        <f>'[1]5.19. Céltartalék'!H27</f>
        <v>0</v>
      </c>
      <c r="I120" s="36">
        <f>'[1]5.19. Céltartalék'!I27</f>
        <v>0</v>
      </c>
      <c r="J120" s="36">
        <f>'[1]5.19. Céltartalék'!J27</f>
        <v>0</v>
      </c>
      <c r="K120" s="36">
        <f>'[1]5.19. Céltartalék'!K27</f>
        <v>0</v>
      </c>
      <c r="L120" s="36">
        <f>'[1]5.19. Céltartalék'!L27</f>
        <v>0</v>
      </c>
      <c r="M120" s="29">
        <f t="shared" si="35"/>
        <v>36481298</v>
      </c>
      <c r="N120" s="35">
        <f>'[1]5.19. Céltartalék'!N27</f>
        <v>0</v>
      </c>
      <c r="O120" s="36">
        <f>'[1]5.19. Céltartalék'!O27</f>
        <v>0</v>
      </c>
      <c r="P120" s="36">
        <f>'[1]5.19. Céltartalék'!P27</f>
        <v>0</v>
      </c>
      <c r="Q120" s="36">
        <f>'[1]5.19. Céltartalék'!Q27</f>
        <v>0</v>
      </c>
      <c r="R120" s="36">
        <v>36481298</v>
      </c>
      <c r="S120" s="36">
        <f>'[1]5.19. Céltartalék'!S27</f>
        <v>0</v>
      </c>
      <c r="T120" s="36">
        <f>'[1]5.19. Céltartalék'!T27</f>
        <v>0</v>
      </c>
      <c r="U120" s="36">
        <f>'[1]5.19. Céltartalék'!U27</f>
        <v>0</v>
      </c>
    </row>
    <row r="121" spans="1:21" s="44" customFormat="1" ht="18.75" thickBot="1" x14ac:dyDescent="0.25">
      <c r="A121" s="47"/>
      <c r="B121" s="48" t="s">
        <v>179</v>
      </c>
      <c r="C121" s="28" t="s">
        <v>49</v>
      </c>
      <c r="D121" s="43">
        <f t="shared" si="37"/>
        <v>0</v>
      </c>
      <c r="E121" s="49">
        <f>'[1]5.19. Céltartalék'!E28</f>
        <v>0</v>
      </c>
      <c r="F121" s="50">
        <f>'[1]5.19. Céltartalék'!F28</f>
        <v>0</v>
      </c>
      <c r="G121" s="50">
        <f>'[1]5.19. Céltartalék'!G28</f>
        <v>0</v>
      </c>
      <c r="H121" s="50">
        <f>'[1]5.19. Céltartalék'!H28</f>
        <v>0</v>
      </c>
      <c r="I121" s="50">
        <f>'[1]5.19. Céltartalék'!I28</f>
        <v>0</v>
      </c>
      <c r="J121" s="50">
        <f>'[1]5.19. Céltartalék'!J28</f>
        <v>0</v>
      </c>
      <c r="K121" s="50">
        <f>'[1]5.19. Céltartalék'!K28</f>
        <v>0</v>
      </c>
      <c r="L121" s="50">
        <f>'[1]5.19. Céltartalék'!L28</f>
        <v>0</v>
      </c>
      <c r="M121" s="43">
        <f t="shared" si="35"/>
        <v>0</v>
      </c>
      <c r="N121" s="49">
        <f>'[1]5.19. Céltartalék'!N28</f>
        <v>0</v>
      </c>
      <c r="O121" s="50">
        <f>'[1]5.19. Céltartalék'!O28</f>
        <v>0</v>
      </c>
      <c r="P121" s="50">
        <f>'[1]5.19. Céltartalék'!P28</f>
        <v>0</v>
      </c>
      <c r="Q121" s="50">
        <f>'[1]5.19. Céltartalék'!Q28</f>
        <v>0</v>
      </c>
      <c r="R121" s="50">
        <f>'[1]5.19. Céltartalék'!R28</f>
        <v>0</v>
      </c>
      <c r="S121" s="50">
        <f>'[1]5.19. Céltartalék'!S28</f>
        <v>0</v>
      </c>
      <c r="T121" s="50">
        <f>'[1]5.19. Céltartalék'!T28</f>
        <v>0</v>
      </c>
      <c r="U121" s="50">
        <f>'[1]5.19. Céltartalék'!U28</f>
        <v>0</v>
      </c>
    </row>
    <row r="122" spans="1:21" s="44" customFormat="1" ht="33.75" customHeight="1" x14ac:dyDescent="0.2">
      <c r="A122" s="51" t="s">
        <v>182</v>
      </c>
      <c r="B122" s="51"/>
      <c r="C122" s="51"/>
      <c r="D122" s="52">
        <f t="shared" si="37"/>
        <v>111044650869</v>
      </c>
      <c r="E122" s="53">
        <f>SUM(E123:E125)</f>
        <v>390381706</v>
      </c>
      <c r="F122" s="53">
        <f t="shared" ref="F122:L122" si="60">SUM(F123:F125)</f>
        <v>80687196</v>
      </c>
      <c r="G122" s="53">
        <f t="shared" si="60"/>
        <v>28828746559</v>
      </c>
      <c r="H122" s="53">
        <f t="shared" si="60"/>
        <v>382526606</v>
      </c>
      <c r="I122" s="53">
        <f t="shared" si="60"/>
        <v>8124675586</v>
      </c>
      <c r="J122" s="53">
        <f t="shared" si="60"/>
        <v>67605122620</v>
      </c>
      <c r="K122" s="53">
        <f t="shared" si="60"/>
        <v>4825974722</v>
      </c>
      <c r="L122" s="53">
        <f t="shared" si="60"/>
        <v>806535874</v>
      </c>
      <c r="M122" s="52">
        <f t="shared" si="35"/>
        <v>112534215714</v>
      </c>
      <c r="N122" s="53">
        <f>SUM(N123:N125)</f>
        <v>390381706</v>
      </c>
      <c r="O122" s="53">
        <f t="shared" ref="O122:U122" si="61">SUM(O123:O125)</f>
        <v>80687196</v>
      </c>
      <c r="P122" s="53">
        <f t="shared" si="61"/>
        <v>28887830106</v>
      </c>
      <c r="Q122" s="53">
        <f t="shared" si="61"/>
        <v>382526606</v>
      </c>
      <c r="R122" s="53">
        <f t="shared" si="61"/>
        <v>8161156884</v>
      </c>
      <c r="S122" s="53">
        <f t="shared" si="61"/>
        <v>68999122620</v>
      </c>
      <c r="T122" s="53">
        <f t="shared" si="61"/>
        <v>4825974722</v>
      </c>
      <c r="U122" s="53">
        <f t="shared" si="61"/>
        <v>806535874</v>
      </c>
    </row>
    <row r="123" spans="1:21" ht="18" customHeight="1" x14ac:dyDescent="0.2">
      <c r="A123" s="54" t="s">
        <v>183</v>
      </c>
      <c r="B123" s="55"/>
      <c r="C123" s="55"/>
      <c r="D123" s="56">
        <f t="shared" si="37"/>
        <v>25551286372</v>
      </c>
      <c r="E123" s="57">
        <f>E11+E15+E19+E27+E31+E35+E39+E43+E47+E51+E55+E59+E63+E67+E71+E75+E79+E83+E87+E91+E95+E99+E103+E107+E111+E115+E23+E119</f>
        <v>303836408</v>
      </c>
      <c r="F123" s="57">
        <f t="shared" ref="F123:L125" si="62">F11+F15+F19+F27+F31+F35+F39+F43+F47+F51+F55+F59+F63+F67+F71+F75+F79+F83+F87+F91+F95+F99+F103+F107+F111+F115+F23+F119</f>
        <v>57052446</v>
      </c>
      <c r="G123" s="57">
        <f t="shared" si="62"/>
        <v>11215360814</v>
      </c>
      <c r="H123" s="57">
        <f t="shared" si="62"/>
        <v>185192006</v>
      </c>
      <c r="I123" s="57">
        <f t="shared" si="62"/>
        <v>7682577804</v>
      </c>
      <c r="J123" s="57">
        <f t="shared" si="62"/>
        <v>5058803153</v>
      </c>
      <c r="K123" s="57">
        <f t="shared" si="62"/>
        <v>356451741</v>
      </c>
      <c r="L123" s="57">
        <f t="shared" si="62"/>
        <v>692012000</v>
      </c>
      <c r="M123" s="56">
        <f t="shared" si="35"/>
        <v>26230369919</v>
      </c>
      <c r="N123" s="57">
        <f t="shared" ref="N123:U125" si="63">N11+N15+N19+N27+N31+N35+N39+N43+N47+N51+N55+N59+N63+N67+N71+N75+N79+N83+N87+N91+N95+N99+N103+N107+N111+N115+N23+N119</f>
        <v>303836408</v>
      </c>
      <c r="O123" s="57">
        <f t="shared" si="63"/>
        <v>57052446</v>
      </c>
      <c r="P123" s="57">
        <f t="shared" si="63"/>
        <v>11274444361</v>
      </c>
      <c r="Q123" s="57">
        <f t="shared" si="63"/>
        <v>185192006</v>
      </c>
      <c r="R123" s="57">
        <f t="shared" si="63"/>
        <v>7682577804</v>
      </c>
      <c r="S123" s="57">
        <f t="shared" si="63"/>
        <v>5678803153</v>
      </c>
      <c r="T123" s="57">
        <f t="shared" si="63"/>
        <v>356451741</v>
      </c>
      <c r="U123" s="58">
        <f t="shared" si="63"/>
        <v>692012000</v>
      </c>
    </row>
    <row r="124" spans="1:21" ht="18" customHeight="1" x14ac:dyDescent="0.2">
      <c r="A124" s="54" t="s">
        <v>184</v>
      </c>
      <c r="B124" s="55"/>
      <c r="C124" s="55"/>
      <c r="D124" s="56">
        <f t="shared" si="37"/>
        <v>85492364497</v>
      </c>
      <c r="E124" s="57">
        <f>E12+E16+E20+E28+E32+E36+E40+E44+E48+E52+E56+E60+E64+E68+E72+E76+E80+E84+E88+E92+E96+E100+E104+E108+E112+E116+E24+E120</f>
        <v>86545298</v>
      </c>
      <c r="F124" s="57">
        <f t="shared" si="62"/>
        <v>23634750</v>
      </c>
      <c r="G124" s="57">
        <f t="shared" si="62"/>
        <v>17612385745</v>
      </c>
      <c r="H124" s="57">
        <f t="shared" si="62"/>
        <v>197334600</v>
      </c>
      <c r="I124" s="57">
        <f t="shared" si="62"/>
        <v>442097782</v>
      </c>
      <c r="J124" s="57">
        <f t="shared" si="62"/>
        <v>62546319467</v>
      </c>
      <c r="K124" s="57">
        <f t="shared" si="62"/>
        <v>4469522981</v>
      </c>
      <c r="L124" s="57">
        <f t="shared" si="62"/>
        <v>114523874</v>
      </c>
      <c r="M124" s="56">
        <f t="shared" si="35"/>
        <v>86302845795</v>
      </c>
      <c r="N124" s="57">
        <f>N12+N16+N20+N28+N32+N36+N40+N44+N48+N52+N56+N60+N64+N68+N72+N76+N80+N84+N88+N92+N96+N100+N104+N108+N112+N116+N24+N120</f>
        <v>86545298</v>
      </c>
      <c r="O124" s="57">
        <f t="shared" si="63"/>
        <v>23634750</v>
      </c>
      <c r="P124" s="57">
        <f t="shared" si="63"/>
        <v>17612385745</v>
      </c>
      <c r="Q124" s="57">
        <f t="shared" si="63"/>
        <v>197334600</v>
      </c>
      <c r="R124" s="57">
        <f t="shared" si="63"/>
        <v>478579080</v>
      </c>
      <c r="S124" s="57">
        <f t="shared" si="63"/>
        <v>63320319467</v>
      </c>
      <c r="T124" s="57">
        <f t="shared" si="63"/>
        <v>4469522981</v>
      </c>
      <c r="U124" s="57">
        <f t="shared" si="63"/>
        <v>114523874</v>
      </c>
    </row>
    <row r="125" spans="1:21" ht="18" customHeight="1" thickBot="1" x14ac:dyDescent="0.25">
      <c r="A125" s="59" t="s">
        <v>185</v>
      </c>
      <c r="B125" s="60"/>
      <c r="C125" s="60"/>
      <c r="D125" s="61">
        <f t="shared" si="37"/>
        <v>1000000</v>
      </c>
      <c r="E125" s="62">
        <f>E13+E17+E21+E29+E33+E37+E41+E45+E49+E53+E57+E61+E65+E69+E73+E77+E81+E85+E89+E93+E97+E101+E105+E109+E113+E117+E25+E121</f>
        <v>0</v>
      </c>
      <c r="F125" s="62">
        <f t="shared" si="62"/>
        <v>0</v>
      </c>
      <c r="G125" s="62">
        <f t="shared" si="62"/>
        <v>1000000</v>
      </c>
      <c r="H125" s="62">
        <f t="shared" si="62"/>
        <v>0</v>
      </c>
      <c r="I125" s="62">
        <f t="shared" si="62"/>
        <v>0</v>
      </c>
      <c r="J125" s="62">
        <f t="shared" si="62"/>
        <v>0</v>
      </c>
      <c r="K125" s="62">
        <f t="shared" si="62"/>
        <v>0</v>
      </c>
      <c r="L125" s="62">
        <f t="shared" si="62"/>
        <v>0</v>
      </c>
      <c r="M125" s="61">
        <f t="shared" si="35"/>
        <v>1000000</v>
      </c>
      <c r="N125" s="62">
        <f>N13+N17+N21+N29+N33+N37+N41+N45+N49+N53+N57+N61+N65+N69+N73+N77+N81+N85+N89+N93+N97+N101+N105+N109+N113+N117+N25+N121</f>
        <v>0</v>
      </c>
      <c r="O125" s="62">
        <f t="shared" si="63"/>
        <v>0</v>
      </c>
      <c r="P125" s="62">
        <f t="shared" si="63"/>
        <v>1000000</v>
      </c>
      <c r="Q125" s="62">
        <f t="shared" si="63"/>
        <v>0</v>
      </c>
      <c r="R125" s="62">
        <f t="shared" si="63"/>
        <v>0</v>
      </c>
      <c r="S125" s="62">
        <f t="shared" si="63"/>
        <v>0</v>
      </c>
      <c r="T125" s="62">
        <f t="shared" si="63"/>
        <v>0</v>
      </c>
      <c r="U125" s="62">
        <f t="shared" si="63"/>
        <v>0</v>
      </c>
    </row>
    <row r="126" spans="1:21" ht="28.5" customHeight="1" x14ac:dyDescent="0.3">
      <c r="D126" s="63"/>
      <c r="G126" s="64"/>
      <c r="H126" s="65"/>
      <c r="I126" s="66"/>
      <c r="M126" s="63"/>
      <c r="P126" s="64"/>
      <c r="Q126" s="65"/>
      <c r="R126" s="66"/>
    </row>
    <row r="127" spans="1:21" ht="20.25" x14ac:dyDescent="0.3">
      <c r="G127" s="64"/>
      <c r="H127" s="67"/>
      <c r="I127" s="68"/>
      <c r="P127" s="64"/>
      <c r="Q127" s="67"/>
      <c r="R127" s="68"/>
    </row>
    <row r="128" spans="1:21" s="69" customFormat="1" ht="30.75" customHeight="1" x14ac:dyDescent="0.3">
      <c r="G128" s="70"/>
      <c r="H128" s="71"/>
      <c r="I128" s="72"/>
      <c r="M128" s="69">
        <v>111134215714</v>
      </c>
      <c r="P128" s="70"/>
      <c r="Q128" s="71"/>
      <c r="R128" s="72"/>
    </row>
    <row r="129" spans="10:13" s="69" customFormat="1" ht="23.25" customHeight="1" x14ac:dyDescent="0.2">
      <c r="M129" s="69">
        <f>M122-M128</f>
        <v>1400000000</v>
      </c>
    </row>
    <row r="134" spans="10:13" x14ac:dyDescent="0.2">
      <c r="J134" s="68"/>
    </row>
  </sheetData>
  <sheetProtection selectLockedCells="1" selectUnlockedCells="1"/>
  <mergeCells count="74">
    <mergeCell ref="A122:C122"/>
    <mergeCell ref="A123:C123"/>
    <mergeCell ref="A124:C124"/>
    <mergeCell ref="A125:C125"/>
    <mergeCell ref="B110:C110"/>
    <mergeCell ref="A111:A113"/>
    <mergeCell ref="B114:C114"/>
    <mergeCell ref="A115:A117"/>
    <mergeCell ref="B118:C118"/>
    <mergeCell ref="A119:A121"/>
    <mergeCell ref="B98:C98"/>
    <mergeCell ref="A99:A101"/>
    <mergeCell ref="B102:C102"/>
    <mergeCell ref="A103:A105"/>
    <mergeCell ref="B106:C106"/>
    <mergeCell ref="A107:A109"/>
    <mergeCell ref="B86:C86"/>
    <mergeCell ref="A87:A89"/>
    <mergeCell ref="B90:C90"/>
    <mergeCell ref="A91:A93"/>
    <mergeCell ref="B94:C94"/>
    <mergeCell ref="A95:A97"/>
    <mergeCell ref="B74:C74"/>
    <mergeCell ref="A75:A77"/>
    <mergeCell ref="B78:C78"/>
    <mergeCell ref="A79:A81"/>
    <mergeCell ref="B82:C82"/>
    <mergeCell ref="A83:A85"/>
    <mergeCell ref="B62:C62"/>
    <mergeCell ref="A63:A65"/>
    <mergeCell ref="B66:C66"/>
    <mergeCell ref="A67:A69"/>
    <mergeCell ref="B70:C70"/>
    <mergeCell ref="A71:A73"/>
    <mergeCell ref="B50:C50"/>
    <mergeCell ref="A51:A53"/>
    <mergeCell ref="B54:C54"/>
    <mergeCell ref="A55:A57"/>
    <mergeCell ref="B58:C58"/>
    <mergeCell ref="A59:A61"/>
    <mergeCell ref="B38:C38"/>
    <mergeCell ref="A39:A41"/>
    <mergeCell ref="B42:C42"/>
    <mergeCell ref="A43:A45"/>
    <mergeCell ref="B46:C46"/>
    <mergeCell ref="A47:A49"/>
    <mergeCell ref="B26:C26"/>
    <mergeCell ref="A27:A29"/>
    <mergeCell ref="B30:C30"/>
    <mergeCell ref="A31:A33"/>
    <mergeCell ref="B34:C34"/>
    <mergeCell ref="A35:A37"/>
    <mergeCell ref="B14:C14"/>
    <mergeCell ref="A15:A17"/>
    <mergeCell ref="B18:C18"/>
    <mergeCell ref="A19:A21"/>
    <mergeCell ref="B22:C22"/>
    <mergeCell ref="A23:A25"/>
    <mergeCell ref="E8:I8"/>
    <mergeCell ref="J8:L8"/>
    <mergeCell ref="N8:R8"/>
    <mergeCell ref="S8:U8"/>
    <mergeCell ref="B10:C10"/>
    <mergeCell ref="A11:A13"/>
    <mergeCell ref="A1:U1"/>
    <mergeCell ref="A2:U2"/>
    <mergeCell ref="A3:U3"/>
    <mergeCell ref="A7:A9"/>
    <mergeCell ref="B7:B9"/>
    <mergeCell ref="C7:C9"/>
    <mergeCell ref="D7:D9"/>
    <mergeCell ref="E7:L7"/>
    <mergeCell ref="M7:M9"/>
    <mergeCell ref="N7:U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8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melléklet</vt:lpstr>
      <vt:lpstr>'5. melléklet'!Nyomtatási_cím</vt:lpstr>
      <vt:lpstr>'5.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2020-09-01T07:51:39Z</dcterms:created>
  <dcterms:modified xsi:type="dcterms:W3CDTF">2020-09-01T07:52:08Z</dcterms:modified>
</cp:coreProperties>
</file>