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ata\Költségvetés módosítás 2019\Esztergályhorváti 2019. évi előirányzat módosítás\"/>
    </mc:Choice>
  </mc:AlternateContent>
  <xr:revisionPtr revIDLastSave="0" documentId="13_ncr:1_{192CBB43-E302-4F85-8E12-0437780FD37B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bevételek" sheetId="3" r:id="rId1"/>
    <sheet name="kiadások működés felhalmozás" sheetId="2" r:id="rId2"/>
    <sheet name="MÉRLEG (2)" sheetId="25" r:id="rId3"/>
    <sheet name="létszám" sheetId="8" r:id="rId4"/>
    <sheet name="beruházások felújítások" sheetId="11" r:id="rId5"/>
    <sheet name="stabilitási 1" sheetId="13" r:id="rId6"/>
    <sheet name="stabilitási 2" sheetId="14" r:id="rId7"/>
  </sheets>
  <definedNames>
    <definedName name="_pr232" localSheetId="2">'MÉRLEG (2)'!$A$17</definedName>
    <definedName name="_pr233" localSheetId="2">'MÉRLEG (2)'!$A$18</definedName>
    <definedName name="_pr234" localSheetId="2">'MÉRLEG (2)'!$A$19</definedName>
    <definedName name="_pr235" localSheetId="2">'MÉRLEG (2)'!$A$20</definedName>
    <definedName name="_pr236" localSheetId="2">'MÉRLEG (2)'!$A$21</definedName>
    <definedName name="_pr312" localSheetId="2">'MÉRLEG (2)'!$A$8</definedName>
    <definedName name="_pr313" localSheetId="2">'MÉRLEG (2)'!$A$9</definedName>
    <definedName name="_pr314" localSheetId="2">'MÉRLEG (2)'!$A$10</definedName>
    <definedName name="_pr315" localSheetId="2">'MÉRLEG (2)'!$A$11</definedName>
    <definedName name="foot_4_place" localSheetId="6">'stabilitási 2'!$A$18</definedName>
    <definedName name="foot_5_place" localSheetId="6">'stabilitási 2'!#REF!</definedName>
    <definedName name="foot_53_place" localSheetId="6">'stabilitási 2'!$A$55</definedName>
    <definedName name="_xlnm.Print_Area" localSheetId="4">'beruházások felújítások'!$A$1:$H$102</definedName>
    <definedName name="_xlnm.Print_Area" localSheetId="0">bevételek!$A$1:$F$98</definedName>
    <definedName name="_xlnm.Print_Area" localSheetId="1">'kiadások működés felhalmozás'!$A$1:$F$123</definedName>
    <definedName name="_xlnm.Print_Area" localSheetId="3">létszám!$A$1:$C$33</definedName>
    <definedName name="_xlnm.Print_Area" localSheetId="2">'MÉRLEG (2)'!$A$1:$E$157</definedName>
    <definedName name="_xlnm.Print_Area" localSheetId="5">'stabilitási 1'!$A$1:$J$49</definedName>
    <definedName name="_xlnm.Print_Area" localSheetId="6">'stabilitási 2'!$A$1:$U$68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1" l="1"/>
  <c r="E23" i="11"/>
  <c r="E24" i="11"/>
  <c r="E25" i="11"/>
  <c r="E73" i="11" l="1"/>
  <c r="E74" i="11"/>
  <c r="E75" i="11"/>
  <c r="E76" i="11"/>
  <c r="E77" i="11"/>
  <c r="E78" i="11"/>
  <c r="E79" i="11"/>
  <c r="E80" i="11"/>
  <c r="E81" i="11"/>
  <c r="E82" i="11"/>
  <c r="C26" i="11"/>
  <c r="C42" i="11" l="1"/>
  <c r="C21" i="8" l="1"/>
  <c r="F54" i="3" l="1"/>
  <c r="F55" i="3"/>
  <c r="F57" i="3"/>
  <c r="F58" i="3"/>
  <c r="F59" i="3"/>
  <c r="F60" i="3"/>
  <c r="F61" i="3"/>
  <c r="F63" i="3"/>
  <c r="F64" i="3"/>
  <c r="F65" i="3"/>
  <c r="C127" i="25" l="1"/>
  <c r="C114" i="25"/>
  <c r="C108" i="25"/>
  <c r="C96" i="25"/>
  <c r="C89" i="25"/>
  <c r="C115" i="25" s="1"/>
  <c r="C142" i="25"/>
  <c r="C155" i="25" s="1"/>
  <c r="C131" i="25"/>
  <c r="C121" i="25"/>
  <c r="C80" i="25"/>
  <c r="C62" i="25"/>
  <c r="C53" i="25"/>
  <c r="C48" i="25"/>
  <c r="C39" i="25"/>
  <c r="C25" i="25"/>
  <c r="C16" i="25"/>
  <c r="C9" i="25"/>
  <c r="C63" i="25" l="1"/>
  <c r="C40" i="25"/>
  <c r="C64" i="25" s="1"/>
  <c r="C81" i="25" s="1"/>
  <c r="C132" i="25"/>
  <c r="C133" i="25" s="1"/>
  <c r="C156" i="25" s="1"/>
  <c r="E59" i="11" l="1"/>
  <c r="E60" i="11"/>
  <c r="E61" i="11"/>
  <c r="E63" i="11"/>
  <c r="E64" i="11"/>
  <c r="E65" i="11"/>
  <c r="E66" i="11"/>
  <c r="E68" i="11"/>
  <c r="E69" i="11"/>
  <c r="E70" i="11"/>
  <c r="E71" i="11"/>
  <c r="E85" i="11"/>
  <c r="E86" i="11"/>
  <c r="E87" i="11"/>
  <c r="E88" i="11"/>
  <c r="E90" i="11"/>
  <c r="E91" i="11"/>
  <c r="E92" i="11"/>
  <c r="E93" i="11"/>
  <c r="E94" i="11"/>
  <c r="E95" i="11"/>
  <c r="E96" i="11"/>
  <c r="E97" i="11"/>
  <c r="E98" i="11"/>
  <c r="E99" i="11"/>
  <c r="E58" i="11"/>
  <c r="F36" i="14" l="1"/>
  <c r="E36" i="14"/>
  <c r="D36" i="14"/>
  <c r="D142" i="25"/>
  <c r="D155" i="25" s="1"/>
  <c r="E142" i="25"/>
  <c r="E155" i="25" s="1"/>
  <c r="E89" i="25"/>
  <c r="D66" i="3"/>
  <c r="E66" i="3"/>
  <c r="D62" i="3"/>
  <c r="E62" i="3"/>
  <c r="D56" i="3"/>
  <c r="E56" i="3"/>
  <c r="D50" i="3"/>
  <c r="E50" i="3"/>
  <c r="D27" i="3"/>
  <c r="E27" i="3"/>
  <c r="D12" i="3"/>
  <c r="D18" i="3" s="1"/>
  <c r="E12" i="3"/>
  <c r="E18" i="3" s="1"/>
  <c r="C73" i="2"/>
  <c r="C49" i="2"/>
  <c r="C40" i="2"/>
  <c r="C32" i="2"/>
  <c r="C29" i="2"/>
  <c r="C23" i="2"/>
  <c r="C19" i="2"/>
  <c r="C50" i="3" l="1"/>
  <c r="C36" i="3"/>
  <c r="C27" i="3"/>
  <c r="C12" i="3"/>
  <c r="C18" i="3" s="1"/>
  <c r="C36" i="14"/>
  <c r="C14" i="11"/>
  <c r="E14" i="11" s="1"/>
  <c r="E108" i="25"/>
  <c r="D62" i="11"/>
  <c r="D67" i="11"/>
  <c r="D72" i="11"/>
  <c r="D83" i="11"/>
  <c r="D89" i="11"/>
  <c r="D100" i="11" s="1"/>
  <c r="C26" i="8"/>
  <c r="B22" i="8"/>
  <c r="C22" i="8" s="1"/>
  <c r="B10" i="8"/>
  <c r="C10" i="8" s="1"/>
  <c r="C7" i="8"/>
  <c r="C8" i="8"/>
  <c r="C9" i="8"/>
  <c r="C11" i="8"/>
  <c r="C12" i="8"/>
  <c r="C13" i="8"/>
  <c r="C14" i="8"/>
  <c r="C15" i="8"/>
  <c r="C16" i="8"/>
  <c r="C17" i="8"/>
  <c r="C19" i="8"/>
  <c r="C20" i="8"/>
  <c r="C23" i="8"/>
  <c r="C24" i="8"/>
  <c r="C25" i="8"/>
  <c r="C28" i="8"/>
  <c r="C29" i="8"/>
  <c r="C30" i="8"/>
  <c r="C31" i="8"/>
  <c r="C32" i="8"/>
  <c r="C6" i="8"/>
  <c r="C89" i="11"/>
  <c r="C83" i="11"/>
  <c r="C72" i="11"/>
  <c r="C67" i="11"/>
  <c r="C62" i="11"/>
  <c r="E6" i="11"/>
  <c r="E7" i="11"/>
  <c r="E8" i="11"/>
  <c r="E10" i="11"/>
  <c r="E11" i="11"/>
  <c r="E12" i="11"/>
  <c r="E13" i="11"/>
  <c r="E15" i="11"/>
  <c r="E16" i="11"/>
  <c r="E17" i="11"/>
  <c r="E18" i="11"/>
  <c r="E20" i="11"/>
  <c r="E21" i="11"/>
  <c r="E27" i="11"/>
  <c r="E28" i="11"/>
  <c r="E29" i="11"/>
  <c r="E30" i="11"/>
  <c r="E31" i="11"/>
  <c r="E32" i="11"/>
  <c r="E33" i="11"/>
  <c r="E34" i="11"/>
  <c r="E35" i="11"/>
  <c r="E36" i="11"/>
  <c r="E38" i="11"/>
  <c r="E39" i="11"/>
  <c r="E40" i="11"/>
  <c r="E41" i="11"/>
  <c r="E43" i="11"/>
  <c r="E44" i="11"/>
  <c r="E45" i="11"/>
  <c r="E46" i="11"/>
  <c r="E48" i="11"/>
  <c r="E49" i="11"/>
  <c r="E50" i="11"/>
  <c r="E51" i="11"/>
  <c r="E53" i="11"/>
  <c r="E5" i="11"/>
  <c r="C9" i="11"/>
  <c r="E9" i="11" s="1"/>
  <c r="C19" i="11"/>
  <c r="E19" i="11" s="1"/>
  <c r="E26" i="11"/>
  <c r="C47" i="11"/>
  <c r="E47" i="11" s="1"/>
  <c r="C52" i="11"/>
  <c r="E52" i="11" s="1"/>
  <c r="D131" i="25"/>
  <c r="E131" i="25"/>
  <c r="D127" i="25"/>
  <c r="E127" i="25"/>
  <c r="D121" i="25"/>
  <c r="E121" i="25"/>
  <c r="D114" i="25"/>
  <c r="E114" i="25"/>
  <c r="D108" i="25"/>
  <c r="D96" i="25"/>
  <c r="E96" i="25"/>
  <c r="D89" i="25"/>
  <c r="D80" i="25"/>
  <c r="E80" i="25"/>
  <c r="D62" i="25"/>
  <c r="D53" i="25"/>
  <c r="E53" i="25"/>
  <c r="D48" i="25"/>
  <c r="E48" i="25"/>
  <c r="E39" i="25"/>
  <c r="D39" i="25"/>
  <c r="E25" i="25"/>
  <c r="D25" i="25"/>
  <c r="E16" i="25"/>
  <c r="D16" i="25"/>
  <c r="E9" i="25"/>
  <c r="D9" i="25"/>
  <c r="D119" i="2"/>
  <c r="E119" i="2"/>
  <c r="D114" i="2"/>
  <c r="E114" i="2"/>
  <c r="D107" i="2"/>
  <c r="E107" i="2"/>
  <c r="D102" i="2"/>
  <c r="E102" i="2"/>
  <c r="E121" i="2" s="1"/>
  <c r="C119" i="2"/>
  <c r="C114" i="2"/>
  <c r="C107" i="2"/>
  <c r="F107" i="2" s="1"/>
  <c r="C102" i="2"/>
  <c r="D96" i="2"/>
  <c r="E96" i="2"/>
  <c r="F96" i="2" s="1"/>
  <c r="D87" i="2"/>
  <c r="E87" i="2"/>
  <c r="D82" i="2"/>
  <c r="E82" i="2"/>
  <c r="D73" i="2"/>
  <c r="E73" i="2"/>
  <c r="F73" i="2" s="1"/>
  <c r="D59" i="2"/>
  <c r="E59" i="2"/>
  <c r="D49" i="2"/>
  <c r="E49" i="2"/>
  <c r="D43" i="2"/>
  <c r="E43" i="2"/>
  <c r="D32" i="2"/>
  <c r="E32" i="2"/>
  <c r="D40" i="2"/>
  <c r="E40" i="2"/>
  <c r="F40" i="2" s="1"/>
  <c r="D29" i="2"/>
  <c r="E29" i="2"/>
  <c r="D19" i="2"/>
  <c r="D24" i="2" s="1"/>
  <c r="E19" i="2"/>
  <c r="F7" i="2"/>
  <c r="F8" i="2"/>
  <c r="F9" i="2"/>
  <c r="F10" i="2"/>
  <c r="F11" i="2"/>
  <c r="F12" i="2"/>
  <c r="F13" i="2"/>
  <c r="F14" i="2"/>
  <c r="F15" i="2"/>
  <c r="F16" i="2"/>
  <c r="F17" i="2"/>
  <c r="F18" i="2"/>
  <c r="F20" i="2"/>
  <c r="F21" i="2"/>
  <c r="F22" i="2"/>
  <c r="F25" i="2"/>
  <c r="F26" i="2"/>
  <c r="F27" i="2"/>
  <c r="F28" i="2"/>
  <c r="F30" i="2"/>
  <c r="F31" i="2"/>
  <c r="F33" i="2"/>
  <c r="F34" i="2"/>
  <c r="F35" i="2"/>
  <c r="F36" i="2"/>
  <c r="F37" i="2"/>
  <c r="F38" i="2"/>
  <c r="F39" i="2"/>
  <c r="F41" i="2"/>
  <c r="F42" i="2"/>
  <c r="F44" i="2"/>
  <c r="F45" i="2"/>
  <c r="F46" i="2"/>
  <c r="F47" i="2"/>
  <c r="F48" i="2"/>
  <c r="F51" i="2"/>
  <c r="F52" i="2"/>
  <c r="F53" i="2"/>
  <c r="F54" i="2"/>
  <c r="F55" i="2"/>
  <c r="F56" i="2"/>
  <c r="F57" i="2"/>
  <c r="F58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5" i="2"/>
  <c r="F76" i="2"/>
  <c r="F77" i="2"/>
  <c r="F78" i="2"/>
  <c r="F79" i="2"/>
  <c r="F80" i="2"/>
  <c r="F81" i="2"/>
  <c r="F83" i="2"/>
  <c r="F84" i="2"/>
  <c r="F85" i="2"/>
  <c r="F86" i="2"/>
  <c r="F88" i="2"/>
  <c r="F89" i="2"/>
  <c r="F90" i="2"/>
  <c r="F91" i="2"/>
  <c r="F92" i="2"/>
  <c r="F93" i="2"/>
  <c r="F94" i="2"/>
  <c r="F95" i="2"/>
  <c r="F99" i="2"/>
  <c r="F100" i="2"/>
  <c r="F101" i="2"/>
  <c r="F103" i="2"/>
  <c r="F104" i="2"/>
  <c r="F105" i="2"/>
  <c r="F106" i="2"/>
  <c r="F108" i="2"/>
  <c r="F109" i="2"/>
  <c r="F110" i="2"/>
  <c r="F111" i="2"/>
  <c r="F112" i="2"/>
  <c r="F113" i="2"/>
  <c r="F115" i="2"/>
  <c r="F116" i="2"/>
  <c r="F117" i="2"/>
  <c r="F118" i="2"/>
  <c r="F120" i="2"/>
  <c r="F6" i="2"/>
  <c r="C96" i="2"/>
  <c r="C87" i="2"/>
  <c r="C82" i="2"/>
  <c r="C59" i="2"/>
  <c r="F49" i="2"/>
  <c r="C43" i="2"/>
  <c r="F23" i="2"/>
  <c r="D94" i="3"/>
  <c r="E94" i="3"/>
  <c r="D89" i="3"/>
  <c r="E89" i="3"/>
  <c r="D78" i="3"/>
  <c r="E78" i="3"/>
  <c r="D73" i="3"/>
  <c r="E73" i="3"/>
  <c r="C94" i="3"/>
  <c r="C78" i="3"/>
  <c r="F78" i="3" s="1"/>
  <c r="C73" i="3"/>
  <c r="F73" i="3" s="1"/>
  <c r="D83" i="3"/>
  <c r="E83" i="3"/>
  <c r="C83" i="3"/>
  <c r="C89" i="3" s="1"/>
  <c r="C66" i="3"/>
  <c r="F66" i="3" s="1"/>
  <c r="C62" i="3"/>
  <c r="F62" i="3" s="1"/>
  <c r="C56" i="3"/>
  <c r="F56" i="3" s="1"/>
  <c r="D36" i="3"/>
  <c r="D38" i="3" s="1"/>
  <c r="D67" i="3" s="1"/>
  <c r="E36" i="3"/>
  <c r="E38" i="3" s="1"/>
  <c r="D24" i="3"/>
  <c r="E24" i="3"/>
  <c r="C24" i="3"/>
  <c r="F24" i="3" s="1"/>
  <c r="F7" i="3"/>
  <c r="F8" i="3"/>
  <c r="F9" i="3"/>
  <c r="F10" i="3"/>
  <c r="F11" i="3"/>
  <c r="F13" i="3"/>
  <c r="F14" i="3"/>
  <c r="F15" i="3"/>
  <c r="F16" i="3"/>
  <c r="F17" i="3"/>
  <c r="F19" i="3"/>
  <c r="F20" i="3"/>
  <c r="F21" i="3"/>
  <c r="F22" i="3"/>
  <c r="F23" i="3"/>
  <c r="F25" i="3"/>
  <c r="F26" i="3"/>
  <c r="F28" i="3"/>
  <c r="F29" i="3"/>
  <c r="F30" i="3"/>
  <c r="F31" i="3"/>
  <c r="F32" i="3"/>
  <c r="F33" i="3"/>
  <c r="F34" i="3"/>
  <c r="F35" i="3"/>
  <c r="F37" i="3"/>
  <c r="F39" i="3"/>
  <c r="F40" i="3"/>
  <c r="F41" i="3"/>
  <c r="F42" i="3"/>
  <c r="F43" i="3"/>
  <c r="F44" i="3"/>
  <c r="F45" i="3"/>
  <c r="F46" i="3"/>
  <c r="F47" i="3"/>
  <c r="F49" i="3"/>
  <c r="F51" i="3"/>
  <c r="F52" i="3"/>
  <c r="F53" i="3"/>
  <c r="F68" i="3"/>
  <c r="F69" i="3"/>
  <c r="F70" i="3"/>
  <c r="F71" i="3"/>
  <c r="F72" i="3"/>
  <c r="F74" i="3"/>
  <c r="F75" i="3"/>
  <c r="F76" i="3"/>
  <c r="F77" i="3"/>
  <c r="F79" i="3"/>
  <c r="F80" i="3"/>
  <c r="F81" i="3"/>
  <c r="F82" i="3"/>
  <c r="F84" i="3"/>
  <c r="F85" i="3"/>
  <c r="F86" i="3"/>
  <c r="F87" i="3"/>
  <c r="F88" i="3"/>
  <c r="F90" i="3"/>
  <c r="F91" i="3"/>
  <c r="F92" i="3"/>
  <c r="F93" i="3"/>
  <c r="F95" i="3"/>
  <c r="F6" i="3"/>
  <c r="C18" i="8"/>
  <c r="C24" i="2"/>
  <c r="E62" i="11" l="1"/>
  <c r="D97" i="2"/>
  <c r="F94" i="3"/>
  <c r="D96" i="3"/>
  <c r="D97" i="3" s="1"/>
  <c r="E50" i="2"/>
  <c r="F29" i="2"/>
  <c r="F119" i="2"/>
  <c r="D115" i="25"/>
  <c r="E67" i="11"/>
  <c r="E83" i="11"/>
  <c r="E96" i="3"/>
  <c r="E67" i="3"/>
  <c r="F59" i="2"/>
  <c r="F19" i="2"/>
  <c r="E97" i="2"/>
  <c r="D121" i="2"/>
  <c r="F114" i="2"/>
  <c r="E132" i="25"/>
  <c r="E72" i="11"/>
  <c r="F82" i="2"/>
  <c r="D50" i="2"/>
  <c r="D74" i="2" s="1"/>
  <c r="D98" i="2" s="1"/>
  <c r="D122" i="2" s="1"/>
  <c r="C100" i="11"/>
  <c r="E100" i="11" s="1"/>
  <c r="E89" i="11"/>
  <c r="C37" i="11"/>
  <c r="E37" i="11" s="1"/>
  <c r="F32" i="2"/>
  <c r="E24" i="2"/>
  <c r="F27" i="3"/>
  <c r="F102" i="2"/>
  <c r="F43" i="2"/>
  <c r="F87" i="2"/>
  <c r="C121" i="2"/>
  <c r="F121" i="2" s="1"/>
  <c r="F36" i="3"/>
  <c r="B27" i="8"/>
  <c r="C27" i="8" s="1"/>
  <c r="E63" i="25"/>
  <c r="F83" i="3"/>
  <c r="F50" i="3"/>
  <c r="F12" i="3"/>
  <c r="F18" i="3" s="1"/>
  <c r="C54" i="11"/>
  <c r="E54" i="11" s="1"/>
  <c r="D84" i="11"/>
  <c r="C84" i="11"/>
  <c r="E42" i="11"/>
  <c r="E115" i="25"/>
  <c r="E40" i="25"/>
  <c r="D132" i="25"/>
  <c r="D63" i="25"/>
  <c r="D40" i="25"/>
  <c r="D64" i="25" s="1"/>
  <c r="D81" i="25" s="1"/>
  <c r="C96" i="3"/>
  <c r="F89" i="3"/>
  <c r="C38" i="3"/>
  <c r="C67" i="3" s="1"/>
  <c r="C97" i="2"/>
  <c r="F97" i="2" s="1"/>
  <c r="C50" i="2"/>
  <c r="F50" i="2" s="1"/>
  <c r="E74" i="2" l="1"/>
  <c r="E98" i="2" s="1"/>
  <c r="E122" i="2" s="1"/>
  <c r="E133" i="25"/>
  <c r="E156" i="25" s="1"/>
  <c r="F38" i="3"/>
  <c r="F67" i="3" s="1"/>
  <c r="F96" i="3"/>
  <c r="E97" i="3"/>
  <c r="E84" i="11"/>
  <c r="F24" i="2"/>
  <c r="E64" i="25"/>
  <c r="E81" i="25" s="1"/>
  <c r="C97" i="3"/>
  <c r="F97" i="3" s="1"/>
  <c r="D133" i="25"/>
  <c r="D156" i="25" s="1"/>
  <c r="C74" i="2"/>
  <c r="C98" i="2" s="1"/>
  <c r="C122" i="2" s="1"/>
  <c r="F122" i="2" l="1"/>
  <c r="F98" i="2"/>
  <c r="F74" i="2"/>
</calcChain>
</file>

<file path=xl/sharedStrings.xml><?xml version="1.0" encoding="utf-8"?>
<sst xmlns="http://schemas.openxmlformats.org/spreadsheetml/2006/main" count="975" uniqueCount="536">
  <si>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</si>
  <si>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</si>
  <si>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</si>
  <si>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</si>
  <si>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</si>
  <si>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</si>
  <si>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</si>
  <si>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</si>
  <si>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</si>
  <si>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</si>
  <si>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</si>
  <si>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</si>
  <si>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</si>
  <si>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</si>
  <si>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</si>
  <si>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</si>
  <si>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>ÖNKORMÁNYZATI ELŐIRÁNYZATOK</t>
  </si>
  <si>
    <t>MINDÖSSZESEN</t>
  </si>
  <si>
    <t>ÖSSZESEN</t>
  </si>
  <si>
    <t>ÖSSZESEN:</t>
  </si>
  <si>
    <t>Rovat-
szám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</si>
  <si>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</si>
  <si>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</si>
  <si>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</si>
  <si>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</si>
  <si>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</si>
  <si>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</si>
  <si>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</si>
  <si>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</si>
  <si>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</si>
  <si>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</si>
  <si>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</si>
  <si>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</si>
  <si>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</si>
  <si>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</si>
  <si>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</si>
  <si>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</si>
  <si>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</si>
  <si>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</si>
  <si>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</si>
  <si>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</si>
  <si>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</si>
  <si>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</si>
  <si>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</si>
  <si>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</si>
  <si>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</si>
  <si>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</si>
  <si>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</si>
  <si>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</si>
  <si>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</si>
  <si>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</si>
  <si>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</si>
  <si>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</si>
  <si>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</si>
  <si>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</si>
  <si>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</si>
  <si>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</si>
  <si>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</si>
  <si>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</si>
  <si>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</si>
  <si>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</si>
  <si>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</si>
  <si>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</si>
  <si>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</si>
  <si>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</si>
  <si>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</si>
  <si>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</si>
  <si>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</si>
  <si>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</si>
  <si>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</si>
  <si>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</si>
  <si>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</si>
  <si>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</si>
  <si>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</si>
  <si>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</si>
  <si>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</si>
  <si>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</si>
  <si>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</si>
  <si>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</si>
  <si>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</si>
  <si>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</si>
  <si>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</si>
  <si>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</si>
  <si>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</si>
  <si>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</si>
  <si>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</si>
  <si>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</si>
  <si>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</si>
  <si>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</si>
  <si>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</si>
  <si>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</si>
  <si>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</si>
  <si>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</si>
  <si>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</si>
  <si>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</si>
  <si>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</si>
  <si>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</si>
  <si>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</si>
  <si>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</si>
  <si>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</si>
  <si>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</si>
  <si>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</si>
  <si>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</si>
  <si>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</si>
  <si>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</si>
  <si>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</si>
  <si>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</si>
  <si>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</si>
  <si>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</si>
  <si>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</si>
  <si>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</si>
  <si>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</si>
  <si>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</si>
  <si>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</si>
  <si>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</si>
  <si>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</si>
  <si>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</si>
  <si>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</si>
  <si>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</si>
  <si>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</si>
  <si>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</si>
  <si>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</si>
  <si>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</si>
  <si>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</si>
  <si>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</si>
  <si>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</si>
  <si>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</si>
  <si>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</si>
  <si>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</si>
  <si>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</si>
  <si>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</si>
  <si>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</si>
  <si>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</si>
  <si>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</si>
  <si>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</si>
  <si>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</si>
  <si>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</si>
  <si>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</si>
  <si>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</si>
  <si>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</si>
  <si>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</si>
  <si>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</si>
  <si>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</si>
  <si>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</si>
  <si>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</si>
  <si>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</si>
  <si>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</si>
  <si>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</si>
  <si>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</si>
  <si>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</si>
  <si>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</si>
  <si>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</si>
  <si>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</si>
  <si>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</si>
  <si>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</si>
  <si>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</si>
  <si>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</si>
  <si>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</si>
  <si>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</si>
  <si>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</si>
  <si>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</si>
  <si>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</si>
  <si>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</si>
  <si>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</si>
  <si>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</si>
  <si>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</si>
  <si>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</si>
  <si>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</si>
  <si>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</si>
  <si>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</si>
  <si>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Likviditási célú hitelek, kölcsönök törlesztése pénzügyi vállalkozásnak</t>
  </si>
  <si>
    <t>K9112</t>
  </si>
  <si>
    <t>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</si>
  <si>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</si>
  <si>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</si>
  <si>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</si>
  <si>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</si>
  <si>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</si>
  <si>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</si>
  <si>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</si>
  <si>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</si>
  <si>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</si>
  <si>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</si>
  <si>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</si>
  <si>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</si>
  <si>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</si>
  <si>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</si>
  <si>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</si>
  <si>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</si>
  <si>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</si>
  <si>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</si>
  <si>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</si>
  <si>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</si>
  <si>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</si>
  <si>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</si>
  <si>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</si>
  <si>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</si>
  <si>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</si>
  <si>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</si>
  <si>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</si>
  <si>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</si>
  <si>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</si>
  <si>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</si>
  <si>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</si>
  <si>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</si>
  <si>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</si>
  <si>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</si>
  <si>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</si>
  <si>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</si>
  <si>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</si>
  <si>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</si>
  <si>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</si>
  <si>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</si>
  <si>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</si>
  <si>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</si>
  <si>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</si>
  <si>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</si>
  <si>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</si>
  <si>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</si>
  <si>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</si>
  <si>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</si>
  <si>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</si>
  <si>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</si>
  <si>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</si>
  <si>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</si>
  <si>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</si>
  <si>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</si>
  <si>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</si>
  <si>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</si>
  <si>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</si>
  <si>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</si>
  <si>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</si>
  <si>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</si>
  <si>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</si>
  <si>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</si>
  <si>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</si>
  <si>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</si>
  <si>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</si>
  <si>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</si>
  <si>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</si>
  <si>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</si>
  <si>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</si>
  <si>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</si>
  <si>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</si>
  <si>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</si>
  <si>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</si>
  <si>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</si>
  <si>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</si>
  <si>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</si>
  <si>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</si>
  <si>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</si>
  <si>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</si>
  <si>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</si>
  <si>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</si>
  <si>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</si>
  <si>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</si>
  <si>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</si>
  <si>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</si>
  <si>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</si>
  <si>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</si>
  <si>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</si>
  <si>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</si>
  <si>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</si>
  <si>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</si>
  <si>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</si>
  <si>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</si>
  <si>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</si>
  <si>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</si>
  <si>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</si>
  <si>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</si>
  <si>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</si>
  <si>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</si>
  <si>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</si>
  <si>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</si>
  <si>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</si>
  <si>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</si>
  <si>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</si>
  <si>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</si>
  <si>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</si>
  <si>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</si>
  <si>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</si>
  <si>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</si>
  <si>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</si>
  <si>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</si>
  <si>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</si>
  <si>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</si>
  <si>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</si>
  <si>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</si>
  <si>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</si>
  <si>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</si>
  <si>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</si>
  <si>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</si>
  <si>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</si>
  <si>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</si>
  <si>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</si>
  <si>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</si>
  <si>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</si>
  <si>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</si>
  <si>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</si>
  <si>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</si>
  <si>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</si>
  <si>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</si>
  <si>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</si>
  <si>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</si>
  <si>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</si>
  <si>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</si>
  <si>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</si>
  <si>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</si>
  <si>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</si>
  <si>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</si>
  <si>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</si>
  <si>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</si>
  <si>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</si>
  <si>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</si>
  <si>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</si>
  <si>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</si>
  <si>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</si>
  <si>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</si>
  <si>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</si>
  <si>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</si>
  <si>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</si>
  <si>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</si>
  <si>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</si>
  <si>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</si>
  <si>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</si>
  <si>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</si>
  <si>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</si>
  <si>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</si>
  <si>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</si>
  <si>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</si>
  <si>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</si>
  <si>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</si>
  <si>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</si>
  <si>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</si>
  <si>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</si>
  <si>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</si>
  <si>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</si>
  <si>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</si>
  <si>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</si>
  <si>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</si>
  <si>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</si>
  <si>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</si>
  <si>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</si>
  <si>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</si>
  <si>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</si>
  <si>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</si>
  <si>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</si>
  <si>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</si>
  <si>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</si>
  <si>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</si>
  <si>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</si>
  <si>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</si>
  <si>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</si>
  <si>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</si>
  <si>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</si>
  <si>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</si>
  <si>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</si>
  <si>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</si>
  <si>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</si>
  <si>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</si>
  <si>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</si>
  <si>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</si>
  <si>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</si>
  <si>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</si>
  <si>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</si>
  <si>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</si>
  <si>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</si>
  <si>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</si>
  <si>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</si>
  <si>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</si>
  <si>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</si>
  <si>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</si>
  <si>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</si>
  <si>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</si>
  <si>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</si>
  <si>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</si>
  <si>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</si>
  <si>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</si>
  <si>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</si>
  <si>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</si>
  <si>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</si>
  <si>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</si>
  <si>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</si>
  <si>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</si>
  <si>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</si>
  <si>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</si>
  <si>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</si>
  <si>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</si>
  <si>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</si>
  <si>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</si>
  <si>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</si>
  <si>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</si>
  <si>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</si>
  <si>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</si>
  <si>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</si>
  <si>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</si>
  <si>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</si>
  <si>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</si>
  <si>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</si>
  <si>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</si>
  <si>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</si>
  <si>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</si>
  <si>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</si>
  <si>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</si>
  <si>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</si>
  <si>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</si>
  <si>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</si>
  <si>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</si>
  <si>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</si>
  <si>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</si>
  <si>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</si>
  <si>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</si>
  <si>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</si>
  <si>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</si>
  <si>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</si>
  <si>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</si>
  <si>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</si>
  <si>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</si>
  <si>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</si>
  <si>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</si>
  <si>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</si>
  <si>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</si>
  <si>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</si>
  <si>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</si>
  <si>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</si>
  <si>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</si>
  <si>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</si>
  <si>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</si>
  <si>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</si>
  <si>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</si>
  <si>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</si>
  <si>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</si>
  <si>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</si>
  <si>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</si>
  <si>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</si>
  <si>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</si>
  <si>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</si>
  <si>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</si>
  <si>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</si>
  <si>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</si>
  <si>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</si>
  <si>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</si>
  <si>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</si>
  <si>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</si>
  <si>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</si>
  <si>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</si>
  <si>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</si>
  <si>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</si>
  <si>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</si>
  <si>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</si>
  <si>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</si>
  <si>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</si>
  <si>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</si>
  <si>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</si>
  <si>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</si>
  <si>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</si>
  <si>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</si>
  <si>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</si>
  <si>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</si>
  <si>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</si>
  <si>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</si>
  <si>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</si>
  <si>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</si>
  <si>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</si>
  <si>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</si>
  <si>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</si>
  <si>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</si>
  <si>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</si>
  <si>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</si>
  <si>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</si>
  <si>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</si>
  <si>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</si>
  <si>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</si>
  <si>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</si>
  <si>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</si>
  <si>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</si>
  <si>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Megnevezés</t>
  </si>
  <si>
    <t>nettó</t>
  </si>
  <si>
    <t>áfa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</si>
  <si>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</si>
  <si>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</si>
  <si>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</si>
  <si>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</si>
  <si>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</si>
  <si>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</si>
  <si>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</si>
  <si>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</si>
  <si>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Tartalékok</t>
  </si>
  <si>
    <t>2019.</t>
  </si>
  <si>
    <t>saját bevételek 2019.</t>
  </si>
  <si>
    <t>összesen</t>
  </si>
  <si>
    <t>2020.</t>
  </si>
  <si>
    <t>saját bevételek 2020.</t>
  </si>
  <si>
    <t>2017. évi várható (teljesítés)      Ft</t>
  </si>
  <si>
    <t>2017. évi várható (teljesítés)</t>
  </si>
  <si>
    <t>falubusz önrész</t>
  </si>
  <si>
    <t>2021.</t>
  </si>
  <si>
    <t>saját bevételek 2021.</t>
  </si>
  <si>
    <t>Önkormányzat 2019. évi költségvetése</t>
  </si>
  <si>
    <t>Bevételek (Ft)</t>
  </si>
  <si>
    <t>B411</t>
  </si>
  <si>
    <t>B65</t>
  </si>
  <si>
    <t>B64</t>
  </si>
  <si>
    <t>Működési célú visszatérítendő támogatások, kölcsönök visszatérülése az Európai Uniótól</t>
  </si>
  <si>
    <t>Működési célú visszatérítendő támgatások, kölcsönök visszatérülése kormányoktól és más nemzetközi szervezetektől</t>
  </si>
  <si>
    <t>Működési célú visszatérítendő támgatások, kölcsönök visszatérülése államháztartáson kívülről</t>
  </si>
  <si>
    <t>Kiadások (Ft)</t>
  </si>
  <si>
    <t>Működési célú támogatások az Európai Uniónak</t>
  </si>
  <si>
    <t>K513</t>
  </si>
  <si>
    <t>A helyi önkormányzat költségvetési mérlege közgazdasági tagolásban (Ft)</t>
  </si>
  <si>
    <t>2018. évi várható (teljesítés)      Ft</t>
  </si>
  <si>
    <t>2018. évi várható (teljesítés)</t>
  </si>
  <si>
    <t>Biztosító által fizetett kártérítés</t>
  </si>
  <si>
    <t>Működési célú visszatérítendő támogatások, kölcsönök visszatérülése kormányoktól és más nemzetközi szervezetektől</t>
  </si>
  <si>
    <t>közvilágítás körszerűsítés</t>
  </si>
  <si>
    <t>köztéri wifi - EFOP</t>
  </si>
  <si>
    <t>a költségvetési év azon fejlesztési céljai, amelyek megvalósításához a Stabilitási tv. 3. § (1) bekezdése szerinti adósságot keletkeztető ügylet megkötése válik vagy válhat szükségessé (Ft)</t>
  </si>
  <si>
    <t>Beruházások és felújítások (Ft)</t>
  </si>
  <si>
    <t>saját bevételek 2022.</t>
  </si>
  <si>
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(Ft)</t>
  </si>
  <si>
    <t>2022.</t>
  </si>
  <si>
    <t>2019. évi módosított ei.      Forint</t>
  </si>
  <si>
    <t>2019. évi módosított ei.</t>
  </si>
  <si>
    <t>Esztergályhorváti Zártkerti fejlesztés</t>
  </si>
  <si>
    <t>Magyar Falu program keretében meghirdetett Falu-és tanyagondnoki szolgálat támogatása</t>
  </si>
  <si>
    <t>02/8. hrsz. temető parkoló</t>
  </si>
  <si>
    <t>szennyvízhálózat szivattyúcsere</t>
  </si>
  <si>
    <t>hangosítási eszközök</t>
  </si>
  <si>
    <t>Dell Notebook, Elitescreen állvány+vászon szett</t>
  </si>
  <si>
    <t>Epson projektor</t>
  </si>
  <si>
    <t>1. melléklet az 1/2019. (III.13.) önkormányzati rendelethez</t>
  </si>
  <si>
    <t>2. melléklet az 1/2019. (III.13.) önkormányzati rendelethez</t>
  </si>
  <si>
    <t>4.melléklet az 1/2019. (III.13.) önkormányzati rendelethez</t>
  </si>
  <si>
    <t>3.melléklet az 1/2019. (III.13.) önkormányzati rendelethez</t>
  </si>
  <si>
    <t>5.melléklet az 1/2019. (III.13.) önkormányzati rendelethez</t>
  </si>
  <si>
    <t>6. melléklet az 1/2019. (III.13.)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</si>
</sst>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4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i/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1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Border="1"/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5" fillId="0" borderId="1" xfId="0" applyFont="1" applyBorder="1"/>
    <xf numFmtId="0" fontId="16" fillId="0" borderId="1" xfId="0" applyFont="1" applyBorder="1"/>
    <xf numFmtId="0" fontId="18" fillId="5" borderId="1" xfId="0" applyFont="1" applyFill="1" applyBorder="1"/>
    <xf numFmtId="0" fontId="19" fillId="5" borderId="1" xfId="0" applyFont="1" applyFill="1" applyBorder="1"/>
    <xf numFmtId="0" fontId="8" fillId="4" borderId="1" xfId="0" applyFont="1" applyFill="1" applyBorder="1" applyAlignment="1">
      <alignment horizontal="left" vertical="center" wrapText="1"/>
    </xf>
    <xf numFmtId="0" fontId="20" fillId="0" borderId="0" xfId="0" applyFont="1"/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165" fontId="10" fillId="0" borderId="1" xfId="0" applyNumberFormat="1" applyFont="1" applyBorder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8" fillId="0" borderId="0" xfId="0" applyFont="1"/>
    <xf numFmtId="0" fontId="6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3" fillId="6" borderId="1" xfId="0" applyFont="1" applyFill="1" applyBorder="1"/>
    <xf numFmtId="0" fontId="24" fillId="0" borderId="1" xfId="0" applyFont="1" applyBorder="1" applyAlignment="1">
      <alignment wrapText="1"/>
    </xf>
    <xf numFmtId="0" fontId="24" fillId="0" borderId="1" xfId="0" applyFont="1" applyBorder="1" applyAlignment="1">
      <alignment horizontal="center" wrapText="1"/>
    </xf>
    <xf numFmtId="0" fontId="5" fillId="7" borderId="1" xfId="0" applyFont="1" applyFill="1" applyBorder="1" applyAlignment="1">
      <alignment horizontal="left" vertical="center"/>
    </xf>
    <xf numFmtId="0" fontId="18" fillId="7" borderId="1" xfId="0" applyFont="1" applyFill="1" applyBorder="1"/>
    <xf numFmtId="0" fontId="10" fillId="6" borderId="1" xfId="0" applyFont="1" applyFill="1" applyBorder="1" applyAlignment="1">
      <alignment horizontal="left" vertical="center"/>
    </xf>
    <xf numFmtId="0" fontId="25" fillId="0" borderId="1" xfId="0" applyFont="1" applyBorder="1"/>
    <xf numFmtId="0" fontId="25" fillId="0" borderId="1" xfId="0" applyFont="1" applyBorder="1" applyAlignment="1">
      <alignment wrapText="1"/>
    </xf>
    <xf numFmtId="0" fontId="26" fillId="0" borderId="0" xfId="1" applyFont="1" applyAlignment="1" applyProtection="1"/>
    <xf numFmtId="0" fontId="27" fillId="0" borderId="0" xfId="0" applyFont="1"/>
    <xf numFmtId="0" fontId="28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9" fillId="0" borderId="1" xfId="0" applyFont="1" applyBorder="1" applyAlignment="1">
      <alignment wrapText="1"/>
    </xf>
    <xf numFmtId="165" fontId="10" fillId="6" borderId="1" xfId="0" applyNumberFormat="1" applyFont="1" applyFill="1" applyBorder="1" applyAlignment="1">
      <alignment vertical="center"/>
    </xf>
    <xf numFmtId="0" fontId="31" fillId="0" borderId="0" xfId="0" applyFont="1"/>
    <xf numFmtId="0" fontId="32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3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0" fillId="0" borderId="1" xfId="0" applyFont="1" applyBorder="1"/>
    <xf numFmtId="0" fontId="7" fillId="0" borderId="1" xfId="0" applyFont="1" applyBorder="1" applyAlignment="1">
      <alignment horizontal="right" vertical="center" wrapText="1"/>
    </xf>
    <xf numFmtId="0" fontId="34" fillId="0" borderId="0" xfId="0" applyFont="1"/>
    <xf numFmtId="0" fontId="4" fillId="0" borderId="1" xfId="0" applyFont="1" applyBorder="1" applyAlignment="1">
      <alignment wrapText="1"/>
    </xf>
    <xf numFmtId="0" fontId="30" fillId="0" borderId="0" xfId="0" applyFont="1"/>
    <xf numFmtId="3" fontId="14" fillId="0" borderId="1" xfId="0" applyNumberFormat="1" applyFont="1" applyBorder="1"/>
    <xf numFmtId="3" fontId="10" fillId="0" borderId="1" xfId="0" applyNumberFormat="1" applyFont="1" applyBorder="1"/>
    <xf numFmtId="3" fontId="7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wrapText="1"/>
    </xf>
    <xf numFmtId="3" fontId="37" fillId="0" borderId="1" xfId="0" applyNumberFormat="1" applyFont="1" applyBorder="1"/>
    <xf numFmtId="3" fontId="10" fillId="0" borderId="1" xfId="0" applyNumberFormat="1" applyFont="1" applyBorder="1" applyAlignment="1">
      <alignment horizontal="right"/>
    </xf>
    <xf numFmtId="3" fontId="38" fillId="0" borderId="1" xfId="0" applyNumberFormat="1" applyFont="1" applyBorder="1"/>
    <xf numFmtId="3" fontId="4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right" vertical="center" wrapText="1"/>
    </xf>
    <xf numFmtId="0" fontId="36" fillId="0" borderId="1" xfId="0" applyFont="1" applyBorder="1" applyAlignment="1">
      <alignment vertical="center"/>
    </xf>
    <xf numFmtId="3" fontId="10" fillId="0" borderId="1" xfId="0" applyNumberFormat="1" applyFont="1" applyBorder="1" applyAlignment="1">
      <alignment horizontal="left" vertical="center" wrapText="1"/>
    </xf>
    <xf numFmtId="3" fontId="15" fillId="0" borderId="1" xfId="0" applyNumberFormat="1" applyFont="1" applyBorder="1"/>
    <xf numFmtId="0" fontId="14" fillId="0" borderId="1" xfId="0" applyFont="1" applyBorder="1"/>
    <xf numFmtId="3" fontId="39" fillId="0" borderId="1" xfId="0" applyNumberFormat="1" applyFont="1" applyBorder="1"/>
    <xf numFmtId="0" fontId="10" fillId="2" borderId="1" xfId="0" applyFont="1" applyFill="1" applyBorder="1" applyAlignment="1">
      <alignment horizontal="left" vertical="center"/>
    </xf>
    <xf numFmtId="0" fontId="16" fillId="0" borderId="0" xfId="0" applyFont="1" applyFill="1"/>
    <xf numFmtId="0" fontId="0" fillId="0" borderId="0" xfId="0" applyFill="1"/>
    <xf numFmtId="0" fontId="15" fillId="0" borderId="0" xfId="0" applyFont="1" applyAlignment="1"/>
    <xf numFmtId="0" fontId="0" fillId="0" borderId="0" xfId="0" applyAlignment="1"/>
    <xf numFmtId="0" fontId="27" fillId="0" borderId="0" xfId="0" applyFont="1" applyAlignment="1"/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30" fillId="0" borderId="3" xfId="0" applyFont="1" applyBorder="1" applyAlignment="1">
      <alignment horizontal="right"/>
    </xf>
    <xf numFmtId="0" fontId="40" fillId="0" borderId="3" xfId="0" applyFont="1" applyBorder="1" applyAlignment="1">
      <alignment horizontal="right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16" fillId="0" borderId="0" xfId="0" applyFont="1" applyAlignment="1">
      <alignment wrapText="1"/>
    </xf>
  </cellXfs>
  <cellStyles count="3">
    <cellStyle name="Hivatkozás" xfId="1" builtinId="8"/>
    <cellStyle name="Normál" xfId="0" builtinId="0"/>
    <cellStyle name="Normal_KTRSZJ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njt.hu/cgi_bin/njt_doc.cgi?docid=139876.243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7"/>
  <sheetViews>
    <sheetView workbookViewId="0">
      <selection activeCell="A11" sqref="A11"/>
    </sheetView>
  </sheetViews>
  <sheetFormatPr defaultRowHeight="15" x14ac:dyDescent="0.2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ht="27" customHeight="1" x14ac:dyDescent="0.25">
      <c r="A1" s="105" t="s">
        <v>498</v>
      </c>
      <c r="B1" s="106"/>
      <c r="C1" s="106"/>
      <c r="D1" s="106"/>
      <c r="E1" s="106"/>
      <c r="F1" s="107"/>
    </row>
    <row r="2" spans="1:6" ht="23.25" customHeight="1" x14ac:dyDescent="0.25">
      <c r="A2" s="108" t="s">
        <v>499</v>
      </c>
      <c r="B2" s="106"/>
      <c r="C2" s="106"/>
      <c r="D2" s="106"/>
      <c r="E2" s="106"/>
      <c r="F2" s="107"/>
    </row>
    <row r="3" spans="1:6" ht="18" x14ac:dyDescent="0.25">
      <c r="A3" s="43"/>
    </row>
    <row r="4" spans="1:6" x14ac:dyDescent="0.25">
      <c r="C4" s="109" t="s">
        <v>530</v>
      </c>
      <c r="D4" s="109"/>
      <c r="E4" s="109"/>
      <c r="F4" s="109"/>
    </row>
    <row r="5" spans="1:6" ht="45" x14ac:dyDescent="0.3">
      <c r="A5" s="1" t="s">
        <v>30</v>
      </c>
      <c r="B5" s="2" t="s">
        <v>20</v>
      </c>
      <c r="C5" s="57" t="s">
        <v>466</v>
      </c>
      <c r="D5" s="57" t="s">
        <v>467</v>
      </c>
      <c r="E5" s="57" t="s">
        <v>468</v>
      </c>
      <c r="F5" s="57" t="s">
        <v>18</v>
      </c>
    </row>
    <row r="6" spans="1:6" ht="15" customHeight="1" x14ac:dyDescent="0.25">
      <c r="A6" s="27" t="s">
        <v>208</v>
      </c>
      <c r="B6" s="5" t="s">
        <v>209</v>
      </c>
      <c r="C6" s="89">
        <v>14155538</v>
      </c>
      <c r="D6" s="89"/>
      <c r="E6" s="89"/>
      <c r="F6" s="89">
        <f>SUM(C6:E6)</f>
        <v>14155538</v>
      </c>
    </row>
    <row r="7" spans="1:6" ht="15" customHeight="1" x14ac:dyDescent="0.25">
      <c r="A7" s="4" t="s">
        <v>210</v>
      </c>
      <c r="B7" s="5" t="s">
        <v>211</v>
      </c>
      <c r="C7" s="89">
        <v>0</v>
      </c>
      <c r="D7" s="89"/>
      <c r="E7" s="89"/>
      <c r="F7" s="89">
        <f t="shared" ref="F7:F73" si="0">SUM(C7:E7)</f>
        <v>0</v>
      </c>
    </row>
    <row r="8" spans="1:6" ht="15" customHeight="1" x14ac:dyDescent="0.25">
      <c r="A8" s="4" t="s">
        <v>212</v>
      </c>
      <c r="B8" s="5" t="s">
        <v>213</v>
      </c>
      <c r="C8" s="89">
        <v>10434805</v>
      </c>
      <c r="D8" s="89"/>
      <c r="E8" s="89"/>
      <c r="F8" s="89">
        <f t="shared" si="0"/>
        <v>10434805</v>
      </c>
    </row>
    <row r="9" spans="1:6" ht="15" customHeight="1" x14ac:dyDescent="0.25">
      <c r="A9" s="4" t="s">
        <v>214</v>
      </c>
      <c r="B9" s="5" t="s">
        <v>215</v>
      </c>
      <c r="C9" s="89">
        <v>1800000</v>
      </c>
      <c r="D9" s="89"/>
      <c r="E9" s="89"/>
      <c r="F9" s="89">
        <f t="shared" si="0"/>
        <v>1800000</v>
      </c>
    </row>
    <row r="10" spans="1:6" ht="15" customHeight="1" x14ac:dyDescent="0.25">
      <c r="A10" s="4" t="s">
        <v>216</v>
      </c>
      <c r="B10" s="5" t="s">
        <v>217</v>
      </c>
      <c r="C10" s="89">
        <v>3020080</v>
      </c>
      <c r="D10" s="89"/>
      <c r="E10" s="89"/>
      <c r="F10" s="89">
        <f t="shared" si="0"/>
        <v>3020080</v>
      </c>
    </row>
    <row r="11" spans="1:6" ht="15" customHeight="1" x14ac:dyDescent="0.25">
      <c r="A11" s="4" t="s">
        <v>218</v>
      </c>
      <c r="B11" s="5" t="s">
        <v>219</v>
      </c>
      <c r="C11" s="89">
        <v>51940</v>
      </c>
      <c r="D11" s="89"/>
      <c r="E11" s="89"/>
      <c r="F11" s="89">
        <f t="shared" si="0"/>
        <v>51940</v>
      </c>
    </row>
    <row r="12" spans="1:6" ht="15" customHeight="1" x14ac:dyDescent="0.25">
      <c r="A12" s="6" t="s">
        <v>415</v>
      </c>
      <c r="B12" s="7" t="s">
        <v>220</v>
      </c>
      <c r="C12" s="91">
        <f>SUM(C6:C11)</f>
        <v>29462363</v>
      </c>
      <c r="D12" s="91">
        <f t="shared" ref="D12:F12" si="1">SUM(D6:D11)</f>
        <v>0</v>
      </c>
      <c r="E12" s="91">
        <f t="shared" si="1"/>
        <v>0</v>
      </c>
      <c r="F12" s="91">
        <f t="shared" si="1"/>
        <v>29462363</v>
      </c>
    </row>
    <row r="13" spans="1:6" ht="15" customHeight="1" x14ac:dyDescent="0.25">
      <c r="A13" s="4" t="s">
        <v>221</v>
      </c>
      <c r="B13" s="5" t="s">
        <v>222</v>
      </c>
      <c r="C13" s="89"/>
      <c r="D13" s="89"/>
      <c r="E13" s="89"/>
      <c r="F13" s="89">
        <f t="shared" si="0"/>
        <v>0</v>
      </c>
    </row>
    <row r="14" spans="1:6" ht="15" customHeight="1" x14ac:dyDescent="0.25">
      <c r="A14" s="4" t="s">
        <v>223</v>
      </c>
      <c r="B14" s="5" t="s">
        <v>224</v>
      </c>
      <c r="C14" s="89"/>
      <c r="D14" s="89"/>
      <c r="E14" s="89"/>
      <c r="F14" s="89">
        <f t="shared" si="0"/>
        <v>0</v>
      </c>
    </row>
    <row r="15" spans="1:6" ht="15" customHeight="1" x14ac:dyDescent="0.25">
      <c r="A15" s="4" t="s">
        <v>378</v>
      </c>
      <c r="B15" s="5" t="s">
        <v>225</v>
      </c>
      <c r="C15" s="89"/>
      <c r="D15" s="89"/>
      <c r="E15" s="89"/>
      <c r="F15" s="89">
        <f t="shared" si="0"/>
        <v>0</v>
      </c>
    </row>
    <row r="16" spans="1:6" ht="15" customHeight="1" x14ac:dyDescent="0.25">
      <c r="A16" s="4" t="s">
        <v>379</v>
      </c>
      <c r="B16" s="5" t="s">
        <v>226</v>
      </c>
      <c r="C16" s="89"/>
      <c r="D16" s="89"/>
      <c r="E16" s="89"/>
      <c r="F16" s="89">
        <f t="shared" si="0"/>
        <v>0</v>
      </c>
    </row>
    <row r="17" spans="1:6" ht="15" customHeight="1" x14ac:dyDescent="0.25">
      <c r="A17" s="4" t="s">
        <v>380</v>
      </c>
      <c r="B17" s="5" t="s">
        <v>227</v>
      </c>
      <c r="C17" s="89">
        <v>12120185</v>
      </c>
      <c r="D17" s="89"/>
      <c r="E17" s="89"/>
      <c r="F17" s="89">
        <f t="shared" si="0"/>
        <v>12120185</v>
      </c>
    </row>
    <row r="18" spans="1:6" ht="15" customHeight="1" x14ac:dyDescent="0.25">
      <c r="A18" s="35" t="s">
        <v>416</v>
      </c>
      <c r="B18" s="45" t="s">
        <v>228</v>
      </c>
      <c r="C18" s="91">
        <f>SUM(C12+C13+C14+C15+C16+C17)</f>
        <v>41582548</v>
      </c>
      <c r="D18" s="91">
        <f t="shared" ref="D18:F18" si="2">SUM(D12+D13+D14+D15+D16+D17)</f>
        <v>0</v>
      </c>
      <c r="E18" s="91">
        <f t="shared" si="2"/>
        <v>0</v>
      </c>
      <c r="F18" s="91">
        <f t="shared" si="2"/>
        <v>41582548</v>
      </c>
    </row>
    <row r="19" spans="1:6" ht="15" customHeight="1" x14ac:dyDescent="0.25">
      <c r="A19" s="4" t="s">
        <v>229</v>
      </c>
      <c r="B19" s="5" t="s">
        <v>230</v>
      </c>
      <c r="C19" s="89"/>
      <c r="D19" s="89"/>
      <c r="E19" s="89"/>
      <c r="F19" s="89">
        <f t="shared" si="0"/>
        <v>0</v>
      </c>
    </row>
    <row r="20" spans="1:6" ht="15" customHeight="1" x14ac:dyDescent="0.25">
      <c r="A20" s="4" t="s">
        <v>231</v>
      </c>
      <c r="B20" s="5" t="s">
        <v>232</v>
      </c>
      <c r="C20" s="89"/>
      <c r="D20" s="89"/>
      <c r="E20" s="89"/>
      <c r="F20" s="89">
        <f t="shared" si="0"/>
        <v>0</v>
      </c>
    </row>
    <row r="21" spans="1:6" ht="15" customHeight="1" x14ac:dyDescent="0.25">
      <c r="A21" s="4" t="s">
        <v>381</v>
      </c>
      <c r="B21" s="5" t="s">
        <v>233</v>
      </c>
      <c r="C21" s="89"/>
      <c r="D21" s="89"/>
      <c r="E21" s="89"/>
      <c r="F21" s="89">
        <f t="shared" si="0"/>
        <v>0</v>
      </c>
    </row>
    <row r="22" spans="1:6" ht="15" customHeight="1" x14ac:dyDescent="0.25">
      <c r="A22" s="4" t="s">
        <v>382</v>
      </c>
      <c r="B22" s="5" t="s">
        <v>234</v>
      </c>
      <c r="C22" s="89"/>
      <c r="D22" s="89"/>
      <c r="E22" s="89"/>
      <c r="F22" s="89">
        <f t="shared" si="0"/>
        <v>0</v>
      </c>
    </row>
    <row r="23" spans="1:6" ht="15" customHeight="1" x14ac:dyDescent="0.25">
      <c r="A23" s="4" t="s">
        <v>383</v>
      </c>
      <c r="B23" s="5" t="s">
        <v>235</v>
      </c>
      <c r="C23" s="89">
        <v>18783475</v>
      </c>
      <c r="D23" s="89"/>
      <c r="E23" s="89"/>
      <c r="F23" s="89">
        <f t="shared" si="0"/>
        <v>18783475</v>
      </c>
    </row>
    <row r="24" spans="1:6" ht="15" customHeight="1" x14ac:dyDescent="0.25">
      <c r="A24" s="35" t="s">
        <v>417</v>
      </c>
      <c r="B24" s="45" t="s">
        <v>236</v>
      </c>
      <c r="C24" s="91">
        <f>SUM(C19:C23)</f>
        <v>18783475</v>
      </c>
      <c r="D24" s="91">
        <f>SUM(D19:D23)</f>
        <v>0</v>
      </c>
      <c r="E24" s="91">
        <f>SUM(E19:E23)</f>
        <v>0</v>
      </c>
      <c r="F24" s="91">
        <f t="shared" si="0"/>
        <v>18783475</v>
      </c>
    </row>
    <row r="25" spans="1:6" ht="15" customHeight="1" x14ac:dyDescent="0.25">
      <c r="A25" s="4" t="s">
        <v>384</v>
      </c>
      <c r="B25" s="5" t="s">
        <v>237</v>
      </c>
      <c r="C25" s="89"/>
      <c r="D25" s="89"/>
      <c r="E25" s="89"/>
      <c r="F25" s="89">
        <f t="shared" si="0"/>
        <v>0</v>
      </c>
    </row>
    <row r="26" spans="1:6" ht="15" customHeight="1" x14ac:dyDescent="0.25">
      <c r="A26" s="4" t="s">
        <v>385</v>
      </c>
      <c r="B26" s="5" t="s">
        <v>238</v>
      </c>
      <c r="C26" s="89"/>
      <c r="D26" s="89"/>
      <c r="E26" s="89"/>
      <c r="F26" s="89">
        <f t="shared" si="0"/>
        <v>0</v>
      </c>
    </row>
    <row r="27" spans="1:6" ht="15" customHeight="1" x14ac:dyDescent="0.25">
      <c r="A27" s="6" t="s">
        <v>418</v>
      </c>
      <c r="B27" s="7" t="s">
        <v>239</v>
      </c>
      <c r="C27" s="89">
        <f>SUM(C25:C26)</f>
        <v>0</v>
      </c>
      <c r="D27" s="89">
        <f t="shared" ref="D27:F27" si="3">SUM(D25:D26)</f>
        <v>0</v>
      </c>
      <c r="E27" s="89">
        <f t="shared" si="3"/>
        <v>0</v>
      </c>
      <c r="F27" s="89">
        <f t="shared" si="3"/>
        <v>0</v>
      </c>
    </row>
    <row r="28" spans="1:6" ht="15" customHeight="1" x14ac:dyDescent="0.25">
      <c r="A28" s="4" t="s">
        <v>386</v>
      </c>
      <c r="B28" s="5" t="s">
        <v>240</v>
      </c>
      <c r="C28" s="89"/>
      <c r="D28" s="89"/>
      <c r="E28" s="89"/>
      <c r="F28" s="89">
        <f t="shared" si="0"/>
        <v>0</v>
      </c>
    </row>
    <row r="29" spans="1:6" ht="15" customHeight="1" x14ac:dyDescent="0.25">
      <c r="A29" s="4" t="s">
        <v>387</v>
      </c>
      <c r="B29" s="5" t="s">
        <v>241</v>
      </c>
      <c r="C29" s="89"/>
      <c r="D29" s="89"/>
      <c r="E29" s="89"/>
      <c r="F29" s="89">
        <f t="shared" si="0"/>
        <v>0</v>
      </c>
    </row>
    <row r="30" spans="1:6" ht="15" customHeight="1" x14ac:dyDescent="0.25">
      <c r="A30" s="4" t="s">
        <v>388</v>
      </c>
      <c r="B30" s="5" t="s">
        <v>242</v>
      </c>
      <c r="C30" s="89">
        <v>2400000</v>
      </c>
      <c r="D30" s="89"/>
      <c r="E30" s="89"/>
      <c r="F30" s="89">
        <f t="shared" si="0"/>
        <v>2400000</v>
      </c>
    </row>
    <row r="31" spans="1:6" ht="15" customHeight="1" x14ac:dyDescent="0.25">
      <c r="A31" s="4" t="s">
        <v>389</v>
      </c>
      <c r="B31" s="5" t="s">
        <v>243</v>
      </c>
      <c r="C31" s="89">
        <v>2300000</v>
      </c>
      <c r="D31" s="89"/>
      <c r="E31" s="89"/>
      <c r="F31" s="89">
        <f t="shared" si="0"/>
        <v>2300000</v>
      </c>
    </row>
    <row r="32" spans="1:6" ht="15" customHeight="1" x14ac:dyDescent="0.25">
      <c r="A32" s="4" t="s">
        <v>390</v>
      </c>
      <c r="B32" s="5" t="s">
        <v>244</v>
      </c>
      <c r="C32" s="89"/>
      <c r="D32" s="89"/>
      <c r="E32" s="89"/>
      <c r="F32" s="89">
        <f t="shared" si="0"/>
        <v>0</v>
      </c>
    </row>
    <row r="33" spans="1:6" ht="15" customHeight="1" x14ac:dyDescent="0.25">
      <c r="A33" s="4" t="s">
        <v>245</v>
      </c>
      <c r="B33" s="5" t="s">
        <v>246</v>
      </c>
      <c r="C33" s="89"/>
      <c r="D33" s="89"/>
      <c r="E33" s="89"/>
      <c r="F33" s="89">
        <f t="shared" si="0"/>
        <v>0</v>
      </c>
    </row>
    <row r="34" spans="1:6" ht="15" customHeight="1" x14ac:dyDescent="0.25">
      <c r="A34" s="4" t="s">
        <v>391</v>
      </c>
      <c r="B34" s="5" t="s">
        <v>247</v>
      </c>
      <c r="C34" s="89">
        <v>1400000</v>
      </c>
      <c r="D34" s="89"/>
      <c r="E34" s="89"/>
      <c r="F34" s="89">
        <f t="shared" si="0"/>
        <v>1400000</v>
      </c>
    </row>
    <row r="35" spans="1:6" ht="15" customHeight="1" x14ac:dyDescent="0.25">
      <c r="A35" s="4" t="s">
        <v>392</v>
      </c>
      <c r="B35" s="5" t="s">
        <v>248</v>
      </c>
      <c r="C35" s="89"/>
      <c r="D35" s="89"/>
      <c r="E35" s="89"/>
      <c r="F35" s="89">
        <f t="shared" si="0"/>
        <v>0</v>
      </c>
    </row>
    <row r="36" spans="1:6" ht="15" customHeight="1" x14ac:dyDescent="0.25">
      <c r="A36" s="6" t="s">
        <v>419</v>
      </c>
      <c r="B36" s="7" t="s">
        <v>249</v>
      </c>
      <c r="C36" s="89">
        <f>SUM(C31:C35)</f>
        <v>3700000</v>
      </c>
      <c r="D36" s="89">
        <f>SUM(D34:D35)</f>
        <v>0</v>
      </c>
      <c r="E36" s="89">
        <f>SUM(E34:E35)</f>
        <v>0</v>
      </c>
      <c r="F36" s="89">
        <f t="shared" si="0"/>
        <v>3700000</v>
      </c>
    </row>
    <row r="37" spans="1:6" ht="15" customHeight="1" x14ac:dyDescent="0.25">
      <c r="A37" s="4" t="s">
        <v>393</v>
      </c>
      <c r="B37" s="5" t="s">
        <v>250</v>
      </c>
      <c r="C37" s="89">
        <v>300000</v>
      </c>
      <c r="D37" s="89"/>
      <c r="E37" s="89"/>
      <c r="F37" s="89">
        <f t="shared" si="0"/>
        <v>300000</v>
      </c>
    </row>
    <row r="38" spans="1:6" ht="15" customHeight="1" x14ac:dyDescent="0.25">
      <c r="A38" s="35" t="s">
        <v>420</v>
      </c>
      <c r="B38" s="45" t="s">
        <v>251</v>
      </c>
      <c r="C38" s="91">
        <f>SUM(C27+C30+C36+C37)</f>
        <v>6400000</v>
      </c>
      <c r="D38" s="91">
        <f t="shared" ref="D38:F38" si="4">SUM(D27+D30+D36+D37)</f>
        <v>0</v>
      </c>
      <c r="E38" s="91">
        <f t="shared" si="4"/>
        <v>0</v>
      </c>
      <c r="F38" s="91">
        <f t="shared" si="4"/>
        <v>6400000</v>
      </c>
    </row>
    <row r="39" spans="1:6" ht="15" customHeight="1" x14ac:dyDescent="0.25">
      <c r="A39" s="12" t="s">
        <v>252</v>
      </c>
      <c r="B39" s="5" t="s">
        <v>253</v>
      </c>
      <c r="C39" s="89"/>
      <c r="D39" s="89"/>
      <c r="E39" s="89"/>
      <c r="F39" s="89">
        <f t="shared" si="0"/>
        <v>0</v>
      </c>
    </row>
    <row r="40" spans="1:6" ht="15" customHeight="1" x14ac:dyDescent="0.25">
      <c r="A40" s="12" t="s">
        <v>394</v>
      </c>
      <c r="B40" s="5" t="s">
        <v>254</v>
      </c>
      <c r="C40" s="89">
        <v>3200</v>
      </c>
      <c r="D40" s="89"/>
      <c r="E40" s="89"/>
      <c r="F40" s="89">
        <f t="shared" si="0"/>
        <v>3200</v>
      </c>
    </row>
    <row r="41" spans="1:6" ht="15" customHeight="1" x14ac:dyDescent="0.25">
      <c r="A41" s="12" t="s">
        <v>395</v>
      </c>
      <c r="B41" s="5" t="s">
        <v>255</v>
      </c>
      <c r="C41" s="89"/>
      <c r="D41" s="89"/>
      <c r="E41" s="89"/>
      <c r="F41" s="89">
        <f t="shared" si="0"/>
        <v>0</v>
      </c>
    </row>
    <row r="42" spans="1:6" ht="15" customHeight="1" x14ac:dyDescent="0.25">
      <c r="A42" s="12" t="s">
        <v>396</v>
      </c>
      <c r="B42" s="5" t="s">
        <v>256</v>
      </c>
      <c r="C42" s="89">
        <v>733314</v>
      </c>
      <c r="D42" s="89"/>
      <c r="E42" s="89"/>
      <c r="F42" s="89">
        <f t="shared" si="0"/>
        <v>733314</v>
      </c>
    </row>
    <row r="43" spans="1:6" ht="15" customHeight="1" x14ac:dyDescent="0.25">
      <c r="A43" s="12" t="s">
        <v>257</v>
      </c>
      <c r="B43" s="5" t="s">
        <v>258</v>
      </c>
      <c r="C43" s="89"/>
      <c r="D43" s="89"/>
      <c r="E43" s="89"/>
      <c r="F43" s="89">
        <f t="shared" si="0"/>
        <v>0</v>
      </c>
    </row>
    <row r="44" spans="1:6" ht="15" customHeight="1" x14ac:dyDescent="0.25">
      <c r="A44" s="12" t="s">
        <v>259</v>
      </c>
      <c r="B44" s="5" t="s">
        <v>260</v>
      </c>
      <c r="C44" s="89">
        <v>865</v>
      </c>
      <c r="D44" s="89"/>
      <c r="E44" s="89"/>
      <c r="F44" s="89">
        <f t="shared" si="0"/>
        <v>865</v>
      </c>
    </row>
    <row r="45" spans="1:6" ht="15" customHeight="1" x14ac:dyDescent="0.25">
      <c r="A45" s="12" t="s">
        <v>261</v>
      </c>
      <c r="B45" s="5" t="s">
        <v>262</v>
      </c>
      <c r="C45" s="89"/>
      <c r="D45" s="89"/>
      <c r="E45" s="89"/>
      <c r="F45" s="89">
        <f t="shared" si="0"/>
        <v>0</v>
      </c>
    </row>
    <row r="46" spans="1:6" ht="15" customHeight="1" x14ac:dyDescent="0.25">
      <c r="A46" s="12" t="s">
        <v>397</v>
      </c>
      <c r="B46" s="5" t="s">
        <v>263</v>
      </c>
      <c r="C46" s="89">
        <v>20</v>
      </c>
      <c r="D46" s="89"/>
      <c r="E46" s="89"/>
      <c r="F46" s="89">
        <f t="shared" si="0"/>
        <v>20</v>
      </c>
    </row>
    <row r="47" spans="1:6" ht="15" customHeight="1" x14ac:dyDescent="0.25">
      <c r="A47" s="12" t="s">
        <v>398</v>
      </c>
      <c r="B47" s="5" t="s">
        <v>264</v>
      </c>
      <c r="C47" s="89"/>
      <c r="D47" s="89"/>
      <c r="E47" s="89"/>
      <c r="F47" s="89">
        <f t="shared" si="0"/>
        <v>0</v>
      </c>
    </row>
    <row r="48" spans="1:6" ht="15" customHeight="1" x14ac:dyDescent="0.25">
      <c r="A48" s="12" t="s">
        <v>399</v>
      </c>
      <c r="B48" s="5" t="s">
        <v>265</v>
      </c>
      <c r="C48" s="89"/>
      <c r="D48" s="89"/>
      <c r="E48" s="89"/>
      <c r="F48" s="89"/>
    </row>
    <row r="49" spans="1:6" ht="15" customHeight="1" x14ac:dyDescent="0.25">
      <c r="A49" s="12" t="s">
        <v>399</v>
      </c>
      <c r="B49" s="5" t="s">
        <v>500</v>
      </c>
      <c r="C49" s="89">
        <v>1000</v>
      </c>
      <c r="D49" s="89"/>
      <c r="E49" s="89"/>
      <c r="F49" s="89">
        <f t="shared" si="0"/>
        <v>1000</v>
      </c>
    </row>
    <row r="50" spans="1:6" ht="15" customHeight="1" x14ac:dyDescent="0.25">
      <c r="A50" s="44" t="s">
        <v>421</v>
      </c>
      <c r="B50" s="45" t="s">
        <v>266</v>
      </c>
      <c r="C50" s="91">
        <f>SUM(C39:C49)</f>
        <v>738399</v>
      </c>
      <c r="D50" s="91">
        <f t="shared" ref="D50:F50" si="5">SUM(D39:D49)</f>
        <v>0</v>
      </c>
      <c r="E50" s="91">
        <f t="shared" si="5"/>
        <v>0</v>
      </c>
      <c r="F50" s="91">
        <f t="shared" si="5"/>
        <v>738399</v>
      </c>
    </row>
    <row r="51" spans="1:6" ht="15" customHeight="1" x14ac:dyDescent="0.25">
      <c r="A51" s="12" t="s">
        <v>400</v>
      </c>
      <c r="B51" s="5" t="s">
        <v>267</v>
      </c>
      <c r="C51" s="89"/>
      <c r="D51" s="89"/>
      <c r="E51" s="89"/>
      <c r="F51" s="89">
        <f t="shared" si="0"/>
        <v>0</v>
      </c>
    </row>
    <row r="52" spans="1:6" ht="15" customHeight="1" x14ac:dyDescent="0.25">
      <c r="A52" s="12" t="s">
        <v>401</v>
      </c>
      <c r="B52" s="5" t="s">
        <v>268</v>
      </c>
      <c r="C52" s="89"/>
      <c r="D52" s="89"/>
      <c r="E52" s="89"/>
      <c r="F52" s="89">
        <f t="shared" si="0"/>
        <v>0</v>
      </c>
    </row>
    <row r="53" spans="1:6" ht="15" customHeight="1" x14ac:dyDescent="0.25">
      <c r="A53" s="12" t="s">
        <v>269</v>
      </c>
      <c r="B53" s="5" t="s">
        <v>270</v>
      </c>
      <c r="C53" s="89">
        <v>1500000</v>
      </c>
      <c r="D53" s="89"/>
      <c r="E53" s="89"/>
      <c r="F53" s="89">
        <f t="shared" si="0"/>
        <v>1500000</v>
      </c>
    </row>
    <row r="54" spans="1:6" ht="15" customHeight="1" x14ac:dyDescent="0.25">
      <c r="A54" s="12" t="s">
        <v>402</v>
      </c>
      <c r="B54" s="5" t="s">
        <v>271</v>
      </c>
      <c r="C54" s="89"/>
      <c r="D54" s="89"/>
      <c r="E54" s="89"/>
      <c r="F54" s="89">
        <f t="shared" si="0"/>
        <v>0</v>
      </c>
    </row>
    <row r="55" spans="1:6" ht="15" customHeight="1" x14ac:dyDescent="0.25">
      <c r="A55" s="12" t="s">
        <v>272</v>
      </c>
      <c r="B55" s="5" t="s">
        <v>273</v>
      </c>
      <c r="C55" s="89"/>
      <c r="D55" s="89"/>
      <c r="E55" s="89"/>
      <c r="F55" s="89">
        <f t="shared" si="0"/>
        <v>0</v>
      </c>
    </row>
    <row r="56" spans="1:6" ht="15" customHeight="1" x14ac:dyDescent="0.25">
      <c r="A56" s="35" t="s">
        <v>422</v>
      </c>
      <c r="B56" s="45" t="s">
        <v>274</v>
      </c>
      <c r="C56" s="91">
        <f>SUM(C51:C55)</f>
        <v>1500000</v>
      </c>
      <c r="D56" s="91">
        <f t="shared" ref="D56:E56" si="6">SUM(D51:D55)</f>
        <v>0</v>
      </c>
      <c r="E56" s="91">
        <f t="shared" si="6"/>
        <v>0</v>
      </c>
      <c r="F56" s="89">
        <f t="shared" si="0"/>
        <v>1500000</v>
      </c>
    </row>
    <row r="57" spans="1:6" ht="15" customHeight="1" x14ac:dyDescent="0.25">
      <c r="A57" s="12" t="s">
        <v>275</v>
      </c>
      <c r="B57" s="5" t="s">
        <v>276</v>
      </c>
      <c r="C57" s="89"/>
      <c r="D57" s="89"/>
      <c r="E57" s="89"/>
      <c r="F57" s="89">
        <f t="shared" si="0"/>
        <v>0</v>
      </c>
    </row>
    <row r="58" spans="1:6" ht="15" customHeight="1" x14ac:dyDescent="0.25">
      <c r="A58" s="4" t="s">
        <v>503</v>
      </c>
      <c r="B58" s="5" t="s">
        <v>277</v>
      </c>
      <c r="C58" s="89"/>
      <c r="D58" s="89"/>
      <c r="E58" s="89"/>
      <c r="F58" s="89">
        <f t="shared" si="0"/>
        <v>0</v>
      </c>
    </row>
    <row r="59" spans="1:6" ht="30" x14ac:dyDescent="0.25">
      <c r="A59" s="12" t="s">
        <v>504</v>
      </c>
      <c r="B59" s="5" t="s">
        <v>278</v>
      </c>
      <c r="C59" s="89"/>
      <c r="D59" s="89"/>
      <c r="E59" s="89"/>
      <c r="F59" s="89">
        <f t="shared" si="0"/>
        <v>0</v>
      </c>
    </row>
    <row r="60" spans="1:6" ht="15" customHeight="1" x14ac:dyDescent="0.25">
      <c r="A60" s="4" t="s">
        <v>505</v>
      </c>
      <c r="B60" s="5" t="s">
        <v>502</v>
      </c>
      <c r="C60" s="89">
        <v>24000</v>
      </c>
      <c r="D60" s="89"/>
      <c r="E60" s="89"/>
      <c r="F60" s="89">
        <f t="shared" si="0"/>
        <v>24000</v>
      </c>
    </row>
    <row r="61" spans="1:6" ht="14.25" customHeight="1" x14ac:dyDescent="0.25">
      <c r="A61" s="12" t="s">
        <v>404</v>
      </c>
      <c r="B61" s="5" t="s">
        <v>501</v>
      </c>
      <c r="C61" s="89"/>
      <c r="D61" s="89"/>
      <c r="E61" s="89"/>
      <c r="F61" s="89">
        <f t="shared" si="0"/>
        <v>0</v>
      </c>
    </row>
    <row r="62" spans="1:6" ht="15" customHeight="1" x14ac:dyDescent="0.25">
      <c r="A62" s="35" t="s">
        <v>423</v>
      </c>
      <c r="B62" s="45" t="s">
        <v>279</v>
      </c>
      <c r="C62" s="91">
        <f>SUM(C57:C61)</f>
        <v>24000</v>
      </c>
      <c r="D62" s="91">
        <f t="shared" ref="D62:E62" si="7">SUM(D57:D61)</f>
        <v>0</v>
      </c>
      <c r="E62" s="91">
        <f t="shared" si="7"/>
        <v>0</v>
      </c>
      <c r="F62" s="89">
        <f t="shared" si="0"/>
        <v>24000</v>
      </c>
    </row>
    <row r="63" spans="1:6" ht="15" customHeight="1" x14ac:dyDescent="0.25">
      <c r="A63" s="12" t="s">
        <v>280</v>
      </c>
      <c r="B63" s="5" t="s">
        <v>281</v>
      </c>
      <c r="C63" s="89"/>
      <c r="D63" s="89"/>
      <c r="E63" s="89"/>
      <c r="F63" s="89">
        <f t="shared" si="0"/>
        <v>0</v>
      </c>
    </row>
    <row r="64" spans="1:6" ht="15" customHeight="1" x14ac:dyDescent="0.25">
      <c r="A64" s="4" t="s">
        <v>405</v>
      </c>
      <c r="B64" s="5" t="s">
        <v>282</v>
      </c>
      <c r="C64" s="89"/>
      <c r="D64" s="89"/>
      <c r="E64" s="89"/>
      <c r="F64" s="89">
        <f t="shared" si="0"/>
        <v>0</v>
      </c>
    </row>
    <row r="65" spans="1:6" ht="15" customHeight="1" x14ac:dyDescent="0.25">
      <c r="A65" s="12" t="s">
        <v>406</v>
      </c>
      <c r="B65" s="5" t="s">
        <v>283</v>
      </c>
      <c r="C65" s="89"/>
      <c r="D65" s="89"/>
      <c r="E65" s="89"/>
      <c r="F65" s="89">
        <f t="shared" si="0"/>
        <v>0</v>
      </c>
    </row>
    <row r="66" spans="1:6" ht="15" customHeight="1" x14ac:dyDescent="0.25">
      <c r="A66" s="35" t="s">
        <v>425</v>
      </c>
      <c r="B66" s="45" t="s">
        <v>284</v>
      </c>
      <c r="C66" s="91">
        <f>SUM(C63:C65)</f>
        <v>0</v>
      </c>
      <c r="D66" s="91">
        <f t="shared" ref="D66:E66" si="8">SUM(D63:D65)</f>
        <v>0</v>
      </c>
      <c r="E66" s="91">
        <f t="shared" si="8"/>
        <v>0</v>
      </c>
      <c r="F66" s="89">
        <f t="shared" si="0"/>
        <v>0</v>
      </c>
    </row>
    <row r="67" spans="1:6" ht="15.75" x14ac:dyDescent="0.25">
      <c r="A67" s="42" t="s">
        <v>424</v>
      </c>
      <c r="B67" s="31" t="s">
        <v>285</v>
      </c>
      <c r="C67" s="91">
        <f>SUM(C18+C24+C38+C50+C56+C62+C66)</f>
        <v>69028422</v>
      </c>
      <c r="D67" s="91">
        <f t="shared" ref="D67:F67" si="9">SUM(D18+D24+D38+D50+D56+D62+D66)</f>
        <v>0</v>
      </c>
      <c r="E67" s="91">
        <f t="shared" si="9"/>
        <v>0</v>
      </c>
      <c r="F67" s="91">
        <f t="shared" si="9"/>
        <v>69028422</v>
      </c>
    </row>
    <row r="68" spans="1:6" ht="15.75" x14ac:dyDescent="0.25">
      <c r="A68" s="59" t="s">
        <v>474</v>
      </c>
      <c r="B68" s="58"/>
      <c r="C68" s="89"/>
      <c r="D68" s="89"/>
      <c r="E68" s="89"/>
      <c r="F68" s="89">
        <f t="shared" si="0"/>
        <v>0</v>
      </c>
    </row>
    <row r="69" spans="1:6" ht="15.75" x14ac:dyDescent="0.25">
      <c r="A69" s="59" t="s">
        <v>475</v>
      </c>
      <c r="B69" s="58"/>
      <c r="C69" s="89"/>
      <c r="D69" s="89"/>
      <c r="E69" s="89"/>
      <c r="F69" s="89">
        <f t="shared" si="0"/>
        <v>0</v>
      </c>
    </row>
    <row r="70" spans="1:6" x14ac:dyDescent="0.25">
      <c r="A70" s="33" t="s">
        <v>407</v>
      </c>
      <c r="B70" s="4" t="s">
        <v>286</v>
      </c>
      <c r="C70" s="89"/>
      <c r="D70" s="89"/>
      <c r="E70" s="89"/>
      <c r="F70" s="89">
        <f t="shared" si="0"/>
        <v>0</v>
      </c>
    </row>
    <row r="71" spans="1:6" x14ac:dyDescent="0.25">
      <c r="A71" s="12" t="s">
        <v>287</v>
      </c>
      <c r="B71" s="4" t="s">
        <v>288</v>
      </c>
      <c r="C71" s="89"/>
      <c r="D71" s="89"/>
      <c r="E71" s="89"/>
      <c r="F71" s="89">
        <f t="shared" si="0"/>
        <v>0</v>
      </c>
    </row>
    <row r="72" spans="1:6" x14ac:dyDescent="0.25">
      <c r="A72" s="33" t="s">
        <v>408</v>
      </c>
      <c r="B72" s="4" t="s">
        <v>289</v>
      </c>
      <c r="C72" s="89"/>
      <c r="D72" s="89"/>
      <c r="E72" s="89"/>
      <c r="F72" s="89">
        <f t="shared" si="0"/>
        <v>0</v>
      </c>
    </row>
    <row r="73" spans="1:6" x14ac:dyDescent="0.25">
      <c r="A73" s="14" t="s">
        <v>426</v>
      </c>
      <c r="B73" s="6" t="s">
        <v>290</v>
      </c>
      <c r="C73" s="91">
        <f>SUM(C70:C72)</f>
        <v>0</v>
      </c>
      <c r="D73" s="91">
        <f>SUM(D70:D72)</f>
        <v>0</v>
      </c>
      <c r="E73" s="91">
        <f>SUM(E70:E72)</f>
        <v>0</v>
      </c>
      <c r="F73" s="91">
        <f t="shared" si="0"/>
        <v>0</v>
      </c>
    </row>
    <row r="74" spans="1:6" x14ac:dyDescent="0.25">
      <c r="A74" s="12" t="s">
        <v>409</v>
      </c>
      <c r="B74" s="4" t="s">
        <v>291</v>
      </c>
      <c r="C74" s="89"/>
      <c r="D74" s="89"/>
      <c r="E74" s="89"/>
      <c r="F74" s="89">
        <f t="shared" ref="F74:F96" si="10">SUM(C74:E74)</f>
        <v>0</v>
      </c>
    </row>
    <row r="75" spans="1:6" x14ac:dyDescent="0.25">
      <c r="A75" s="33" t="s">
        <v>292</v>
      </c>
      <c r="B75" s="4" t="s">
        <v>293</v>
      </c>
      <c r="C75" s="89"/>
      <c r="D75" s="89"/>
      <c r="E75" s="89"/>
      <c r="F75" s="89">
        <f t="shared" si="10"/>
        <v>0</v>
      </c>
    </row>
    <row r="76" spans="1:6" x14ac:dyDescent="0.25">
      <c r="A76" s="12" t="s">
        <v>410</v>
      </c>
      <c r="B76" s="4" t="s">
        <v>294</v>
      </c>
      <c r="C76" s="89"/>
      <c r="D76" s="89"/>
      <c r="E76" s="89"/>
      <c r="F76" s="89">
        <f t="shared" si="10"/>
        <v>0</v>
      </c>
    </row>
    <row r="77" spans="1:6" x14ac:dyDescent="0.25">
      <c r="A77" s="33" t="s">
        <v>295</v>
      </c>
      <c r="B77" s="4" t="s">
        <v>296</v>
      </c>
      <c r="C77" s="89"/>
      <c r="D77" s="89"/>
      <c r="E77" s="89"/>
      <c r="F77" s="89">
        <f t="shared" si="10"/>
        <v>0</v>
      </c>
    </row>
    <row r="78" spans="1:6" x14ac:dyDescent="0.25">
      <c r="A78" s="13" t="s">
        <v>427</v>
      </c>
      <c r="B78" s="6" t="s">
        <v>297</v>
      </c>
      <c r="C78" s="91">
        <f>SUM(C74:C77)</f>
        <v>0</v>
      </c>
      <c r="D78" s="91">
        <f>SUM(D74:D77)</f>
        <v>0</v>
      </c>
      <c r="E78" s="91">
        <f>SUM(E74:E77)</f>
        <v>0</v>
      </c>
      <c r="F78" s="91">
        <f t="shared" si="10"/>
        <v>0</v>
      </c>
    </row>
    <row r="79" spans="1:6" x14ac:dyDescent="0.25">
      <c r="A79" s="4" t="s">
        <v>472</v>
      </c>
      <c r="B79" s="4" t="s">
        <v>298</v>
      </c>
      <c r="C79" s="89">
        <v>28270094</v>
      </c>
      <c r="D79" s="89"/>
      <c r="E79" s="89"/>
      <c r="F79" s="89">
        <f t="shared" si="10"/>
        <v>28270094</v>
      </c>
    </row>
    <row r="80" spans="1:6" x14ac:dyDescent="0.25">
      <c r="A80" s="4" t="s">
        <v>473</v>
      </c>
      <c r="B80" s="4" t="s">
        <v>298</v>
      </c>
      <c r="C80" s="89"/>
      <c r="D80" s="89"/>
      <c r="E80" s="89"/>
      <c r="F80" s="89">
        <f t="shared" si="10"/>
        <v>0</v>
      </c>
    </row>
    <row r="81" spans="1:6" x14ac:dyDescent="0.25">
      <c r="A81" s="4" t="s">
        <v>470</v>
      </c>
      <c r="B81" s="4" t="s">
        <v>299</v>
      </c>
      <c r="C81" s="89"/>
      <c r="D81" s="89"/>
      <c r="E81" s="89"/>
      <c r="F81" s="89">
        <f t="shared" si="10"/>
        <v>0</v>
      </c>
    </row>
    <row r="82" spans="1:6" x14ac:dyDescent="0.25">
      <c r="A82" s="4" t="s">
        <v>471</v>
      </c>
      <c r="B82" s="4" t="s">
        <v>299</v>
      </c>
      <c r="C82" s="89"/>
      <c r="D82" s="89"/>
      <c r="E82" s="89"/>
      <c r="F82" s="89">
        <f t="shared" si="10"/>
        <v>0</v>
      </c>
    </row>
    <row r="83" spans="1:6" x14ac:dyDescent="0.25">
      <c r="A83" s="6" t="s">
        <v>428</v>
      </c>
      <c r="B83" s="6" t="s">
        <v>300</v>
      </c>
      <c r="C83" s="91">
        <f>SUM(C79:C82)</f>
        <v>28270094</v>
      </c>
      <c r="D83" s="91">
        <f>SUM(D79:D82)</f>
        <v>0</v>
      </c>
      <c r="E83" s="91">
        <f>SUM(E79:E82)</f>
        <v>0</v>
      </c>
      <c r="F83" s="91">
        <f t="shared" si="10"/>
        <v>28270094</v>
      </c>
    </row>
    <row r="84" spans="1:6" x14ac:dyDescent="0.25">
      <c r="A84" s="33" t="s">
        <v>301</v>
      </c>
      <c r="B84" s="4" t="s">
        <v>302</v>
      </c>
      <c r="C84" s="89"/>
      <c r="D84" s="89"/>
      <c r="E84" s="89"/>
      <c r="F84" s="89">
        <f t="shared" si="10"/>
        <v>0</v>
      </c>
    </row>
    <row r="85" spans="1:6" x14ac:dyDescent="0.25">
      <c r="A85" s="33" t="s">
        <v>303</v>
      </c>
      <c r="B85" s="4" t="s">
        <v>304</v>
      </c>
      <c r="C85" s="89"/>
      <c r="D85" s="89"/>
      <c r="E85" s="89"/>
      <c r="F85" s="89">
        <f t="shared" si="10"/>
        <v>0</v>
      </c>
    </row>
    <row r="86" spans="1:6" x14ac:dyDescent="0.25">
      <c r="A86" s="33" t="s">
        <v>305</v>
      </c>
      <c r="B86" s="4" t="s">
        <v>306</v>
      </c>
      <c r="C86" s="89"/>
      <c r="D86" s="89"/>
      <c r="E86" s="89"/>
      <c r="F86" s="89">
        <f t="shared" si="10"/>
        <v>0</v>
      </c>
    </row>
    <row r="87" spans="1:6" x14ac:dyDescent="0.25">
      <c r="A87" s="33" t="s">
        <v>307</v>
      </c>
      <c r="B87" s="4" t="s">
        <v>308</v>
      </c>
      <c r="C87" s="89"/>
      <c r="D87" s="89"/>
      <c r="E87" s="89"/>
      <c r="F87" s="89">
        <f t="shared" si="10"/>
        <v>0</v>
      </c>
    </row>
    <row r="88" spans="1:6" x14ac:dyDescent="0.25">
      <c r="A88" s="12" t="s">
        <v>411</v>
      </c>
      <c r="B88" s="4" t="s">
        <v>309</v>
      </c>
      <c r="C88" s="89"/>
      <c r="D88" s="89"/>
      <c r="E88" s="89"/>
      <c r="F88" s="89">
        <f t="shared" si="10"/>
        <v>0</v>
      </c>
    </row>
    <row r="89" spans="1:6" x14ac:dyDescent="0.25">
      <c r="A89" s="14" t="s">
        <v>429</v>
      </c>
      <c r="B89" s="6" t="s">
        <v>310</v>
      </c>
      <c r="C89" s="91">
        <f>SUM(C83,C78,C73)</f>
        <v>28270094</v>
      </c>
      <c r="D89" s="91">
        <f>SUM(D84:D88)</f>
        <v>0</v>
      </c>
      <c r="E89" s="91">
        <f>SUM(E84:E88)</f>
        <v>0</v>
      </c>
      <c r="F89" s="91">
        <f t="shared" si="10"/>
        <v>28270094</v>
      </c>
    </row>
    <row r="90" spans="1:6" x14ac:dyDescent="0.25">
      <c r="A90" s="12" t="s">
        <v>311</v>
      </c>
      <c r="B90" s="4" t="s">
        <v>312</v>
      </c>
      <c r="C90" s="89"/>
      <c r="D90" s="89"/>
      <c r="E90" s="89"/>
      <c r="F90" s="89">
        <f t="shared" si="10"/>
        <v>0</v>
      </c>
    </row>
    <row r="91" spans="1:6" x14ac:dyDescent="0.25">
      <c r="A91" s="12" t="s">
        <v>313</v>
      </c>
      <c r="B91" s="4" t="s">
        <v>314</v>
      </c>
      <c r="C91" s="89"/>
      <c r="D91" s="89"/>
      <c r="E91" s="89"/>
      <c r="F91" s="89">
        <f t="shared" si="10"/>
        <v>0</v>
      </c>
    </row>
    <row r="92" spans="1:6" x14ac:dyDescent="0.25">
      <c r="A92" s="33" t="s">
        <v>315</v>
      </c>
      <c r="B92" s="4" t="s">
        <v>316</v>
      </c>
      <c r="C92" s="89"/>
      <c r="D92" s="89"/>
      <c r="E92" s="89"/>
      <c r="F92" s="89">
        <f t="shared" si="10"/>
        <v>0</v>
      </c>
    </row>
    <row r="93" spans="1:6" x14ac:dyDescent="0.25">
      <c r="A93" s="33" t="s">
        <v>412</v>
      </c>
      <c r="B93" s="4" t="s">
        <v>317</v>
      </c>
      <c r="C93" s="89"/>
      <c r="D93" s="89"/>
      <c r="E93" s="89"/>
      <c r="F93" s="89">
        <f t="shared" si="10"/>
        <v>0</v>
      </c>
    </row>
    <row r="94" spans="1:6" x14ac:dyDescent="0.25">
      <c r="A94" s="13" t="s">
        <v>430</v>
      </c>
      <c r="B94" s="6" t="s">
        <v>318</v>
      </c>
      <c r="C94" s="89">
        <f>SUM(C90:C93)</f>
        <v>0</v>
      </c>
      <c r="D94" s="89">
        <f>SUM(D90:D93)</f>
        <v>0</v>
      </c>
      <c r="E94" s="89">
        <f>SUM(E90:E93)</f>
        <v>0</v>
      </c>
      <c r="F94" s="89">
        <f t="shared" si="10"/>
        <v>0</v>
      </c>
    </row>
    <row r="95" spans="1:6" x14ac:dyDescent="0.25">
      <c r="A95" s="14" t="s">
        <v>319</v>
      </c>
      <c r="B95" s="6" t="s">
        <v>320</v>
      </c>
      <c r="C95" s="89"/>
      <c r="D95" s="89"/>
      <c r="E95" s="89"/>
      <c r="F95" s="89">
        <f t="shared" si="10"/>
        <v>0</v>
      </c>
    </row>
    <row r="96" spans="1:6" ht="15.75" x14ac:dyDescent="0.25">
      <c r="A96" s="36" t="s">
        <v>431</v>
      </c>
      <c r="B96" s="37" t="s">
        <v>321</v>
      </c>
      <c r="C96" s="91">
        <f>SUM(C89+C94+C95)</f>
        <v>28270094</v>
      </c>
      <c r="D96" s="91">
        <f>SUM(D73+D78+D83+D89+D94+D95)</f>
        <v>0</v>
      </c>
      <c r="E96" s="91">
        <f>SUM(E73+E78+E83+E89+E94+E95)</f>
        <v>0</v>
      </c>
      <c r="F96" s="91">
        <f t="shared" si="10"/>
        <v>28270094</v>
      </c>
    </row>
    <row r="97" spans="1:6" ht="15.75" x14ac:dyDescent="0.25">
      <c r="A97" s="40" t="s">
        <v>414</v>
      </c>
      <c r="B97" s="41"/>
      <c r="C97" s="91">
        <f>SUM(C67+C96)</f>
        <v>97298516</v>
      </c>
      <c r="D97" s="91">
        <f>SUM(D67+D96)</f>
        <v>0</v>
      </c>
      <c r="E97" s="91">
        <f>SUM(E67+E96)</f>
        <v>0</v>
      </c>
      <c r="F97" s="91">
        <f>SUM(C97:E97)</f>
        <v>97298516</v>
      </c>
    </row>
  </sheetData>
  <mergeCells count="3">
    <mergeCell ref="A1:F1"/>
    <mergeCell ref="A2:F2"/>
    <mergeCell ref="C4:F4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2"/>
  <sheetViews>
    <sheetView workbookViewId="0">
      <selection activeCell="C4" sqref="C4:F4"/>
    </sheetView>
  </sheetViews>
  <sheetFormatPr defaultRowHeight="15" x14ac:dyDescent="0.25"/>
  <cols>
    <col min="1" max="1" width="98.42578125" customWidth="1"/>
    <col min="3" max="6" width="15.5703125" customWidth="1"/>
  </cols>
  <sheetData>
    <row r="1" spans="1:6" ht="21" customHeight="1" x14ac:dyDescent="0.25">
      <c r="A1" s="105" t="s">
        <v>498</v>
      </c>
      <c r="B1" s="106"/>
      <c r="C1" s="106"/>
      <c r="D1" s="106"/>
      <c r="E1" s="106"/>
      <c r="F1" s="107"/>
    </row>
    <row r="2" spans="1:6" ht="18.75" customHeight="1" x14ac:dyDescent="0.25">
      <c r="A2" s="108" t="s">
        <v>506</v>
      </c>
      <c r="B2" s="106"/>
      <c r="C2" s="106"/>
      <c r="D2" s="106"/>
      <c r="E2" s="106"/>
      <c r="F2" s="107"/>
    </row>
    <row r="3" spans="1:6" ht="18" x14ac:dyDescent="0.25">
      <c r="A3" s="43"/>
      <c r="E3" s="81"/>
    </row>
    <row r="4" spans="1:6" x14ac:dyDescent="0.25">
      <c r="A4" s="3" t="s">
        <v>16</v>
      </c>
      <c r="C4" s="110" t="s">
        <v>530</v>
      </c>
      <c r="D4" s="110"/>
      <c r="E4" s="110"/>
      <c r="F4" s="110"/>
    </row>
    <row r="5" spans="1:6" ht="45" x14ac:dyDescent="0.3">
      <c r="A5" s="1" t="s">
        <v>30</v>
      </c>
      <c r="B5" s="2" t="s">
        <v>31</v>
      </c>
      <c r="C5" s="57" t="s">
        <v>466</v>
      </c>
      <c r="D5" s="57" t="s">
        <v>467</v>
      </c>
      <c r="E5" s="57" t="s">
        <v>468</v>
      </c>
      <c r="F5" s="57" t="s">
        <v>18</v>
      </c>
    </row>
    <row r="6" spans="1:6" x14ac:dyDescent="0.25">
      <c r="A6" s="25" t="s">
        <v>32</v>
      </c>
      <c r="B6" s="25" t="s">
        <v>33</v>
      </c>
      <c r="C6" s="82">
        <v>12000210</v>
      </c>
      <c r="D6" s="82"/>
      <c r="E6" s="82"/>
      <c r="F6" s="89">
        <f>SUM(C6:E6)</f>
        <v>12000210</v>
      </c>
    </row>
    <row r="7" spans="1:6" x14ac:dyDescent="0.25">
      <c r="A7" s="25" t="s">
        <v>34</v>
      </c>
      <c r="B7" s="26" t="s">
        <v>35</v>
      </c>
      <c r="C7" s="82"/>
      <c r="D7" s="82"/>
      <c r="E7" s="82"/>
      <c r="F7" s="89">
        <f t="shared" ref="F7:F70" si="0">SUM(C7:E7)</f>
        <v>0</v>
      </c>
    </row>
    <row r="8" spans="1:6" x14ac:dyDescent="0.25">
      <c r="A8" s="25" t="s">
        <v>36</v>
      </c>
      <c r="B8" s="26" t="s">
        <v>37</v>
      </c>
      <c r="C8" s="82"/>
      <c r="D8" s="82"/>
      <c r="E8" s="82"/>
      <c r="F8" s="89">
        <f t="shared" si="0"/>
        <v>0</v>
      </c>
    </row>
    <row r="9" spans="1:6" x14ac:dyDescent="0.25">
      <c r="A9" s="27" t="s">
        <v>38</v>
      </c>
      <c r="B9" s="26" t="s">
        <v>39</v>
      </c>
      <c r="C9" s="82"/>
      <c r="D9" s="82"/>
      <c r="E9" s="82"/>
      <c r="F9" s="89">
        <f t="shared" si="0"/>
        <v>0</v>
      </c>
    </row>
    <row r="10" spans="1:6" x14ac:dyDescent="0.25">
      <c r="A10" s="27" t="s">
        <v>40</v>
      </c>
      <c r="B10" s="26" t="s">
        <v>41</v>
      </c>
      <c r="C10" s="82"/>
      <c r="D10" s="82"/>
      <c r="E10" s="82"/>
      <c r="F10" s="89">
        <f t="shared" si="0"/>
        <v>0</v>
      </c>
    </row>
    <row r="11" spans="1:6" x14ac:dyDescent="0.25">
      <c r="A11" s="27" t="s">
        <v>42</v>
      </c>
      <c r="B11" s="26" t="s">
        <v>43</v>
      </c>
      <c r="C11" s="82"/>
      <c r="D11" s="82"/>
      <c r="E11" s="82"/>
      <c r="F11" s="89">
        <f t="shared" si="0"/>
        <v>0</v>
      </c>
    </row>
    <row r="12" spans="1:6" x14ac:dyDescent="0.25">
      <c r="A12" s="27" t="s">
        <v>44</v>
      </c>
      <c r="B12" s="26" t="s">
        <v>45</v>
      </c>
      <c r="C12" s="82">
        <v>200000</v>
      </c>
      <c r="D12" s="82"/>
      <c r="E12" s="82"/>
      <c r="F12" s="89">
        <f t="shared" si="0"/>
        <v>200000</v>
      </c>
    </row>
    <row r="13" spans="1:6" x14ac:dyDescent="0.25">
      <c r="A13" s="27" t="s">
        <v>46</v>
      </c>
      <c r="B13" s="26" t="s">
        <v>47</v>
      </c>
      <c r="C13" s="82">
        <v>30000</v>
      </c>
      <c r="D13" s="82"/>
      <c r="E13" s="82"/>
      <c r="F13" s="89">
        <f t="shared" si="0"/>
        <v>30000</v>
      </c>
    </row>
    <row r="14" spans="1:6" x14ac:dyDescent="0.25">
      <c r="A14" s="4" t="s">
        <v>48</v>
      </c>
      <c r="B14" s="26" t="s">
        <v>49</v>
      </c>
      <c r="C14" s="82"/>
      <c r="D14" s="82"/>
      <c r="E14" s="82"/>
      <c r="F14" s="89">
        <f t="shared" si="0"/>
        <v>0</v>
      </c>
    </row>
    <row r="15" spans="1:6" x14ac:dyDescent="0.25">
      <c r="A15" s="4" t="s">
        <v>50</v>
      </c>
      <c r="B15" s="26" t="s">
        <v>51</v>
      </c>
      <c r="C15" s="82"/>
      <c r="D15" s="82"/>
      <c r="E15" s="82"/>
      <c r="F15" s="89">
        <f t="shared" si="0"/>
        <v>0</v>
      </c>
    </row>
    <row r="16" spans="1:6" x14ac:dyDescent="0.25">
      <c r="A16" s="4" t="s">
        <v>52</v>
      </c>
      <c r="B16" s="26" t="s">
        <v>53</v>
      </c>
      <c r="C16" s="82"/>
      <c r="D16" s="82"/>
      <c r="E16" s="82"/>
      <c r="F16" s="89">
        <f t="shared" si="0"/>
        <v>0</v>
      </c>
    </row>
    <row r="17" spans="1:6" x14ac:dyDescent="0.25">
      <c r="A17" s="4" t="s">
        <v>54</v>
      </c>
      <c r="B17" s="26" t="s">
        <v>55</v>
      </c>
      <c r="C17" s="82"/>
      <c r="D17" s="82"/>
      <c r="E17" s="82"/>
      <c r="F17" s="89">
        <f t="shared" si="0"/>
        <v>0</v>
      </c>
    </row>
    <row r="18" spans="1:6" x14ac:dyDescent="0.25">
      <c r="A18" s="4" t="s">
        <v>344</v>
      </c>
      <c r="B18" s="26" t="s">
        <v>56</v>
      </c>
      <c r="C18" s="82">
        <v>290009</v>
      </c>
      <c r="D18" s="82"/>
      <c r="E18" s="82"/>
      <c r="F18" s="89">
        <f t="shared" si="0"/>
        <v>290009</v>
      </c>
    </row>
    <row r="19" spans="1:6" x14ac:dyDescent="0.25">
      <c r="A19" s="28" t="s">
        <v>322</v>
      </c>
      <c r="B19" s="29" t="s">
        <v>57</v>
      </c>
      <c r="C19" s="82">
        <f>SUM(C6:C18)</f>
        <v>12520219</v>
      </c>
      <c r="D19" s="82">
        <f>SUM(D6:D18)</f>
        <v>0</v>
      </c>
      <c r="E19" s="82">
        <f>SUM(E6:E18)</f>
        <v>0</v>
      </c>
      <c r="F19" s="89">
        <f t="shared" si="0"/>
        <v>12520219</v>
      </c>
    </row>
    <row r="20" spans="1:6" x14ac:dyDescent="0.25">
      <c r="A20" s="4" t="s">
        <v>58</v>
      </c>
      <c r="B20" s="26" t="s">
        <v>59</v>
      </c>
      <c r="C20" s="82">
        <v>3616801</v>
      </c>
      <c r="D20" s="82"/>
      <c r="E20" s="82"/>
      <c r="F20" s="89">
        <f t="shared" si="0"/>
        <v>3616801</v>
      </c>
    </row>
    <row r="21" spans="1:6" x14ac:dyDescent="0.25">
      <c r="A21" s="4" t="s">
        <v>60</v>
      </c>
      <c r="B21" s="26" t="s">
        <v>61</v>
      </c>
      <c r="C21" s="82">
        <v>1188248</v>
      </c>
      <c r="D21" s="82"/>
      <c r="E21" s="82"/>
      <c r="F21" s="89">
        <f t="shared" si="0"/>
        <v>1188248</v>
      </c>
    </row>
    <row r="22" spans="1:6" x14ac:dyDescent="0.25">
      <c r="A22" s="5" t="s">
        <v>62</v>
      </c>
      <c r="B22" s="26" t="s">
        <v>63</v>
      </c>
      <c r="C22" s="82"/>
      <c r="D22" s="82"/>
      <c r="E22" s="82"/>
      <c r="F22" s="89">
        <f t="shared" si="0"/>
        <v>0</v>
      </c>
    </row>
    <row r="23" spans="1:6" x14ac:dyDescent="0.25">
      <c r="A23" s="6" t="s">
        <v>323</v>
      </c>
      <c r="B23" s="29" t="s">
        <v>64</v>
      </c>
      <c r="C23" s="82">
        <f>SUM(C20:C22)</f>
        <v>4805049</v>
      </c>
      <c r="D23" s="82"/>
      <c r="E23" s="82"/>
      <c r="F23" s="89">
        <f t="shared" si="0"/>
        <v>4805049</v>
      </c>
    </row>
    <row r="24" spans="1:6" x14ac:dyDescent="0.25">
      <c r="A24" s="46" t="s">
        <v>374</v>
      </c>
      <c r="B24" s="47" t="s">
        <v>65</v>
      </c>
      <c r="C24" s="83">
        <f>SUM(C19+C23)</f>
        <v>17325268</v>
      </c>
      <c r="D24" s="83">
        <f>SUM(D19+D23)</f>
        <v>0</v>
      </c>
      <c r="E24" s="83">
        <f>SUM(E19+E23)</f>
        <v>0</v>
      </c>
      <c r="F24" s="83">
        <f t="shared" si="0"/>
        <v>17325268</v>
      </c>
    </row>
    <row r="25" spans="1:6" x14ac:dyDescent="0.25">
      <c r="A25" s="35" t="s">
        <v>345</v>
      </c>
      <c r="B25" s="47" t="s">
        <v>66</v>
      </c>
      <c r="C25" s="83">
        <v>2521734</v>
      </c>
      <c r="D25" s="82"/>
      <c r="E25" s="82"/>
      <c r="F25" s="83">
        <f t="shared" si="0"/>
        <v>2521734</v>
      </c>
    </row>
    <row r="26" spans="1:6" x14ac:dyDescent="0.25">
      <c r="A26" s="4" t="s">
        <v>67</v>
      </c>
      <c r="B26" s="26" t="s">
        <v>68</v>
      </c>
      <c r="C26" s="82">
        <v>28000</v>
      </c>
      <c r="D26" s="82"/>
      <c r="E26" s="82"/>
      <c r="F26" s="89">
        <f t="shared" si="0"/>
        <v>28000</v>
      </c>
    </row>
    <row r="27" spans="1:6" x14ac:dyDescent="0.25">
      <c r="A27" s="4" t="s">
        <v>69</v>
      </c>
      <c r="B27" s="26" t="s">
        <v>70</v>
      </c>
      <c r="C27" s="82">
        <v>4623030</v>
      </c>
      <c r="D27" s="82"/>
      <c r="E27" s="82"/>
      <c r="F27" s="89">
        <f t="shared" si="0"/>
        <v>4623030</v>
      </c>
    </row>
    <row r="28" spans="1:6" x14ac:dyDescent="0.25">
      <c r="A28" s="4" t="s">
        <v>71</v>
      </c>
      <c r="B28" s="26" t="s">
        <v>72</v>
      </c>
      <c r="C28" s="82"/>
      <c r="D28" s="82"/>
      <c r="E28" s="82"/>
      <c r="F28" s="89">
        <f t="shared" si="0"/>
        <v>0</v>
      </c>
    </row>
    <row r="29" spans="1:6" x14ac:dyDescent="0.25">
      <c r="A29" s="6" t="s">
        <v>324</v>
      </c>
      <c r="B29" s="29" t="s">
        <v>73</v>
      </c>
      <c r="C29" s="82">
        <f>SUM(C26:C28)</f>
        <v>4651030</v>
      </c>
      <c r="D29" s="82">
        <f>SUM(D26:D28)</f>
        <v>0</v>
      </c>
      <c r="E29" s="82">
        <f>SUM(E26:E28)</f>
        <v>0</v>
      </c>
      <c r="F29" s="89">
        <f t="shared" si="0"/>
        <v>4651030</v>
      </c>
    </row>
    <row r="30" spans="1:6" x14ac:dyDescent="0.25">
      <c r="A30" s="4" t="s">
        <v>74</v>
      </c>
      <c r="B30" s="26" t="s">
        <v>75</v>
      </c>
      <c r="C30" s="82">
        <v>240000</v>
      </c>
      <c r="D30" s="82"/>
      <c r="E30" s="82"/>
      <c r="F30" s="89">
        <f t="shared" si="0"/>
        <v>240000</v>
      </c>
    </row>
    <row r="31" spans="1:6" x14ac:dyDescent="0.25">
      <c r="A31" s="4" t="s">
        <v>76</v>
      </c>
      <c r="B31" s="26" t="s">
        <v>77</v>
      </c>
      <c r="C31" s="82">
        <v>5000</v>
      </c>
      <c r="D31" s="82"/>
      <c r="E31" s="82"/>
      <c r="F31" s="89">
        <f t="shared" si="0"/>
        <v>5000</v>
      </c>
    </row>
    <row r="32" spans="1:6" ht="15" customHeight="1" x14ac:dyDescent="0.25">
      <c r="A32" s="6" t="s">
        <v>375</v>
      </c>
      <c r="B32" s="29" t="s">
        <v>78</v>
      </c>
      <c r="C32" s="82">
        <f>SUM(C30:C31)</f>
        <v>245000</v>
      </c>
      <c r="D32" s="82">
        <f>SUM(D30:D31)</f>
        <v>0</v>
      </c>
      <c r="E32" s="82">
        <f>SUM(E30:E31)</f>
        <v>0</v>
      </c>
      <c r="F32" s="89">
        <f t="shared" si="0"/>
        <v>245000</v>
      </c>
    </row>
    <row r="33" spans="1:6" x14ac:dyDescent="0.25">
      <c r="A33" s="4" t="s">
        <v>79</v>
      </c>
      <c r="B33" s="26" t="s">
        <v>80</v>
      </c>
      <c r="C33" s="82">
        <v>1758000</v>
      </c>
      <c r="D33" s="82"/>
      <c r="E33" s="82"/>
      <c r="F33" s="89">
        <f t="shared" si="0"/>
        <v>1758000</v>
      </c>
    </row>
    <row r="34" spans="1:6" x14ac:dyDescent="0.25">
      <c r="A34" s="4" t="s">
        <v>81</v>
      </c>
      <c r="B34" s="26" t="s">
        <v>82</v>
      </c>
      <c r="C34" s="82">
        <v>458635</v>
      </c>
      <c r="D34" s="82"/>
      <c r="E34" s="82"/>
      <c r="F34" s="89">
        <f t="shared" si="0"/>
        <v>458635</v>
      </c>
    </row>
    <row r="35" spans="1:6" x14ac:dyDescent="0.25">
      <c r="A35" s="4" t="s">
        <v>346</v>
      </c>
      <c r="B35" s="26" t="s">
        <v>83</v>
      </c>
      <c r="C35" s="82">
        <v>10000</v>
      </c>
      <c r="D35" s="82"/>
      <c r="E35" s="82"/>
      <c r="F35" s="89">
        <f t="shared" si="0"/>
        <v>10000</v>
      </c>
    </row>
    <row r="36" spans="1:6" x14ac:dyDescent="0.25">
      <c r="A36" s="4" t="s">
        <v>84</v>
      </c>
      <c r="B36" s="26" t="s">
        <v>85</v>
      </c>
      <c r="C36" s="82">
        <v>735000</v>
      </c>
      <c r="D36" s="82"/>
      <c r="E36" s="82"/>
      <c r="F36" s="89">
        <f t="shared" si="0"/>
        <v>735000</v>
      </c>
    </row>
    <row r="37" spans="1:6" x14ac:dyDescent="0.25">
      <c r="A37" s="9" t="s">
        <v>347</v>
      </c>
      <c r="B37" s="26" t="s">
        <v>86</v>
      </c>
      <c r="C37" s="82"/>
      <c r="D37" s="82"/>
      <c r="E37" s="82"/>
      <c r="F37" s="89">
        <f t="shared" si="0"/>
        <v>0</v>
      </c>
    </row>
    <row r="38" spans="1:6" x14ac:dyDescent="0.25">
      <c r="A38" s="5" t="s">
        <v>87</v>
      </c>
      <c r="B38" s="26" t="s">
        <v>88</v>
      </c>
      <c r="C38" s="82">
        <v>7946515</v>
      </c>
      <c r="D38" s="82"/>
      <c r="E38" s="82"/>
      <c r="F38" s="89">
        <f t="shared" si="0"/>
        <v>7946515</v>
      </c>
    </row>
    <row r="39" spans="1:6" x14ac:dyDescent="0.25">
      <c r="A39" s="4" t="s">
        <v>348</v>
      </c>
      <c r="B39" s="26" t="s">
        <v>89</v>
      </c>
      <c r="C39" s="82">
        <v>2119360</v>
      </c>
      <c r="D39" s="82"/>
      <c r="E39" s="82"/>
      <c r="F39" s="89">
        <f t="shared" si="0"/>
        <v>2119360</v>
      </c>
    </row>
    <row r="40" spans="1:6" x14ac:dyDescent="0.25">
      <c r="A40" s="6" t="s">
        <v>325</v>
      </c>
      <c r="B40" s="29" t="s">
        <v>90</v>
      </c>
      <c r="C40" s="82">
        <f>SUM(C33:C39)</f>
        <v>13027510</v>
      </c>
      <c r="D40" s="82">
        <f>SUM(D33:D39)</f>
        <v>0</v>
      </c>
      <c r="E40" s="82">
        <f>SUM(E33:E39)</f>
        <v>0</v>
      </c>
      <c r="F40" s="89">
        <f t="shared" si="0"/>
        <v>13027510</v>
      </c>
    </row>
    <row r="41" spans="1:6" x14ac:dyDescent="0.25">
      <c r="A41" s="4" t="s">
        <v>91</v>
      </c>
      <c r="B41" s="26" t="s">
        <v>92</v>
      </c>
      <c r="C41" s="82">
        <v>268800</v>
      </c>
      <c r="D41" s="82"/>
      <c r="E41" s="82"/>
      <c r="F41" s="89">
        <f t="shared" si="0"/>
        <v>268800</v>
      </c>
    </row>
    <row r="42" spans="1:6" x14ac:dyDescent="0.25">
      <c r="A42" s="4" t="s">
        <v>93</v>
      </c>
      <c r="B42" s="26" t="s">
        <v>94</v>
      </c>
      <c r="C42" s="82"/>
      <c r="D42" s="82"/>
      <c r="E42" s="82"/>
      <c r="F42" s="89">
        <f t="shared" si="0"/>
        <v>0</v>
      </c>
    </row>
    <row r="43" spans="1:6" x14ac:dyDescent="0.25">
      <c r="A43" s="6" t="s">
        <v>326</v>
      </c>
      <c r="B43" s="29" t="s">
        <v>95</v>
      </c>
      <c r="C43" s="82">
        <f>SUM(C41:C42)</f>
        <v>268800</v>
      </c>
      <c r="D43" s="82">
        <f>SUM(D41:D42)</f>
        <v>0</v>
      </c>
      <c r="E43" s="82">
        <f>SUM(E41:E42)</f>
        <v>0</v>
      </c>
      <c r="F43" s="89">
        <f t="shared" si="0"/>
        <v>268800</v>
      </c>
    </row>
    <row r="44" spans="1:6" x14ac:dyDescent="0.25">
      <c r="A44" s="4" t="s">
        <v>96</v>
      </c>
      <c r="B44" s="26" t="s">
        <v>97</v>
      </c>
      <c r="C44" s="82">
        <v>4050297</v>
      </c>
      <c r="D44" s="82"/>
      <c r="E44" s="82"/>
      <c r="F44" s="89">
        <f t="shared" si="0"/>
        <v>4050297</v>
      </c>
    </row>
    <row r="45" spans="1:6" x14ac:dyDescent="0.25">
      <c r="A45" s="4" t="s">
        <v>98</v>
      </c>
      <c r="B45" s="26" t="s">
        <v>99</v>
      </c>
      <c r="C45" s="82">
        <v>73000</v>
      </c>
      <c r="D45" s="82"/>
      <c r="E45" s="82"/>
      <c r="F45" s="89">
        <f t="shared" si="0"/>
        <v>73000</v>
      </c>
    </row>
    <row r="46" spans="1:6" x14ac:dyDescent="0.25">
      <c r="A46" s="4" t="s">
        <v>349</v>
      </c>
      <c r="B46" s="26" t="s">
        <v>100</v>
      </c>
      <c r="C46" s="82"/>
      <c r="D46" s="82"/>
      <c r="E46" s="82"/>
      <c r="F46" s="89">
        <f t="shared" si="0"/>
        <v>0</v>
      </c>
    </row>
    <row r="47" spans="1:6" x14ac:dyDescent="0.25">
      <c r="A47" s="4" t="s">
        <v>350</v>
      </c>
      <c r="B47" s="26" t="s">
        <v>101</v>
      </c>
      <c r="C47" s="82"/>
      <c r="D47" s="82"/>
      <c r="E47" s="82"/>
      <c r="F47" s="89">
        <f t="shared" si="0"/>
        <v>0</v>
      </c>
    </row>
    <row r="48" spans="1:6" x14ac:dyDescent="0.25">
      <c r="A48" s="4" t="s">
        <v>102</v>
      </c>
      <c r="B48" s="26" t="s">
        <v>103</v>
      </c>
      <c r="C48" s="82">
        <v>368507</v>
      </c>
      <c r="D48" s="82"/>
      <c r="E48" s="82"/>
      <c r="F48" s="89">
        <f t="shared" si="0"/>
        <v>368507</v>
      </c>
    </row>
    <row r="49" spans="1:6" x14ac:dyDescent="0.25">
      <c r="A49" s="6" t="s">
        <v>327</v>
      </c>
      <c r="B49" s="29" t="s">
        <v>104</v>
      </c>
      <c r="C49" s="82">
        <f>SUM(C44:C48)</f>
        <v>4491804</v>
      </c>
      <c r="D49" s="82">
        <f>SUM(D44:D48)</f>
        <v>0</v>
      </c>
      <c r="E49" s="82">
        <f>SUM(E44:E48)</f>
        <v>0</v>
      </c>
      <c r="F49" s="89">
        <f t="shared" si="0"/>
        <v>4491804</v>
      </c>
    </row>
    <row r="50" spans="1:6" x14ac:dyDescent="0.25">
      <c r="A50" s="35" t="s">
        <v>328</v>
      </c>
      <c r="B50" s="47" t="s">
        <v>105</v>
      </c>
      <c r="C50" s="83">
        <f>SUM(C29+C32+C40+C43+C49)</f>
        <v>22684144</v>
      </c>
      <c r="D50" s="83">
        <f>SUM(D29+D32+D40+D43+D49)</f>
        <v>0</v>
      </c>
      <c r="E50" s="83">
        <f>SUM(E29+E32+E40+E43+E49)</f>
        <v>0</v>
      </c>
      <c r="F50" s="83">
        <f t="shared" si="0"/>
        <v>22684144</v>
      </c>
    </row>
    <row r="51" spans="1:6" x14ac:dyDescent="0.25">
      <c r="A51" s="12" t="s">
        <v>106</v>
      </c>
      <c r="B51" s="26" t="s">
        <v>107</v>
      </c>
      <c r="C51" s="82"/>
      <c r="D51" s="82"/>
      <c r="E51" s="82"/>
      <c r="F51" s="89">
        <f t="shared" si="0"/>
        <v>0</v>
      </c>
    </row>
    <row r="52" spans="1:6" x14ac:dyDescent="0.25">
      <c r="A52" s="12" t="s">
        <v>329</v>
      </c>
      <c r="B52" s="26" t="s">
        <v>108</v>
      </c>
      <c r="C52" s="82"/>
      <c r="D52" s="82"/>
      <c r="E52" s="82"/>
      <c r="F52" s="89">
        <f t="shared" si="0"/>
        <v>0</v>
      </c>
    </row>
    <row r="53" spans="1:6" x14ac:dyDescent="0.25">
      <c r="A53" s="15" t="s">
        <v>351</v>
      </c>
      <c r="B53" s="26" t="s">
        <v>109</v>
      </c>
      <c r="C53" s="82"/>
      <c r="D53" s="82"/>
      <c r="E53" s="82"/>
      <c r="F53" s="89">
        <f t="shared" si="0"/>
        <v>0</v>
      </c>
    </row>
    <row r="54" spans="1:6" x14ac:dyDescent="0.25">
      <c r="A54" s="15" t="s">
        <v>352</v>
      </c>
      <c r="B54" s="26" t="s">
        <v>110</v>
      </c>
      <c r="C54" s="82"/>
      <c r="D54" s="82"/>
      <c r="E54" s="82"/>
      <c r="F54" s="89">
        <f t="shared" si="0"/>
        <v>0</v>
      </c>
    </row>
    <row r="55" spans="1:6" x14ac:dyDescent="0.25">
      <c r="A55" s="15" t="s">
        <v>353</v>
      </c>
      <c r="B55" s="26" t="s">
        <v>111</v>
      </c>
      <c r="C55" s="82"/>
      <c r="D55" s="82"/>
      <c r="E55" s="82"/>
      <c r="F55" s="89">
        <f t="shared" si="0"/>
        <v>0</v>
      </c>
    </row>
    <row r="56" spans="1:6" x14ac:dyDescent="0.25">
      <c r="A56" s="12" t="s">
        <v>354</v>
      </c>
      <c r="B56" s="26" t="s">
        <v>112</v>
      </c>
      <c r="C56" s="82"/>
      <c r="D56" s="82"/>
      <c r="E56" s="82"/>
      <c r="F56" s="89">
        <f t="shared" si="0"/>
        <v>0</v>
      </c>
    </row>
    <row r="57" spans="1:6" x14ac:dyDescent="0.25">
      <c r="A57" s="12" t="s">
        <v>355</v>
      </c>
      <c r="B57" s="26" t="s">
        <v>113</v>
      </c>
      <c r="C57" s="82"/>
      <c r="D57" s="82"/>
      <c r="E57" s="82"/>
      <c r="F57" s="89">
        <f t="shared" si="0"/>
        <v>0</v>
      </c>
    </row>
    <row r="58" spans="1:6" x14ac:dyDescent="0.25">
      <c r="A58" s="12" t="s">
        <v>356</v>
      </c>
      <c r="B58" s="26" t="s">
        <v>114</v>
      </c>
      <c r="C58" s="82">
        <v>4817574</v>
      </c>
      <c r="D58" s="82"/>
      <c r="E58" s="82"/>
      <c r="F58" s="89">
        <f t="shared" si="0"/>
        <v>4817574</v>
      </c>
    </row>
    <row r="59" spans="1:6" x14ac:dyDescent="0.25">
      <c r="A59" s="44" t="s">
        <v>330</v>
      </c>
      <c r="B59" s="47" t="s">
        <v>115</v>
      </c>
      <c r="C59" s="83">
        <f>SUM(C51:C58)</f>
        <v>4817574</v>
      </c>
      <c r="D59" s="83">
        <f>SUM(D51:D58)</f>
        <v>0</v>
      </c>
      <c r="E59" s="83">
        <f>SUM(E51:E58)</f>
        <v>0</v>
      </c>
      <c r="F59" s="83">
        <f t="shared" si="0"/>
        <v>4817574</v>
      </c>
    </row>
    <row r="60" spans="1:6" x14ac:dyDescent="0.25">
      <c r="A60" s="11" t="s">
        <v>357</v>
      </c>
      <c r="B60" s="26" t="s">
        <v>116</v>
      </c>
      <c r="C60" s="82"/>
      <c r="D60" s="82"/>
      <c r="E60" s="82"/>
      <c r="F60" s="89">
        <f t="shared" si="0"/>
        <v>0</v>
      </c>
    </row>
    <row r="61" spans="1:6" x14ac:dyDescent="0.25">
      <c r="A61" s="11" t="s">
        <v>117</v>
      </c>
      <c r="B61" s="26" t="s">
        <v>118</v>
      </c>
      <c r="C61" s="82">
        <v>1151768</v>
      </c>
      <c r="D61" s="82"/>
      <c r="E61" s="82"/>
      <c r="F61" s="89">
        <f t="shared" si="0"/>
        <v>1151768</v>
      </c>
    </row>
    <row r="62" spans="1:6" x14ac:dyDescent="0.25">
      <c r="A62" s="11" t="s">
        <v>119</v>
      </c>
      <c r="B62" s="26" t="s">
        <v>120</v>
      </c>
      <c r="C62" s="82"/>
      <c r="D62" s="82"/>
      <c r="E62" s="82"/>
      <c r="F62" s="89">
        <f t="shared" si="0"/>
        <v>0</v>
      </c>
    </row>
    <row r="63" spans="1:6" x14ac:dyDescent="0.25">
      <c r="A63" s="11" t="s">
        <v>331</v>
      </c>
      <c r="B63" s="26" t="s">
        <v>121</v>
      </c>
      <c r="C63" s="82"/>
      <c r="D63" s="82"/>
      <c r="E63" s="82"/>
      <c r="F63" s="89">
        <f t="shared" si="0"/>
        <v>0</v>
      </c>
    </row>
    <row r="64" spans="1:6" x14ac:dyDescent="0.25">
      <c r="A64" s="11" t="s">
        <v>358</v>
      </c>
      <c r="B64" s="26" t="s">
        <v>122</v>
      </c>
      <c r="C64" s="82"/>
      <c r="D64" s="82"/>
      <c r="E64" s="82"/>
      <c r="F64" s="89">
        <f t="shared" si="0"/>
        <v>0</v>
      </c>
    </row>
    <row r="65" spans="1:6" x14ac:dyDescent="0.25">
      <c r="A65" s="11" t="s">
        <v>332</v>
      </c>
      <c r="B65" s="26" t="s">
        <v>123</v>
      </c>
      <c r="C65" s="82">
        <v>1240320</v>
      </c>
      <c r="D65" s="82"/>
      <c r="E65" s="82">
        <v>3692846</v>
      </c>
      <c r="F65" s="89">
        <f t="shared" si="0"/>
        <v>4933166</v>
      </c>
    </row>
    <row r="66" spans="1:6" x14ac:dyDescent="0.25">
      <c r="A66" s="11" t="s">
        <v>359</v>
      </c>
      <c r="B66" s="26" t="s">
        <v>124</v>
      </c>
      <c r="C66" s="82"/>
      <c r="D66" s="82"/>
      <c r="E66" s="82"/>
      <c r="F66" s="89">
        <f t="shared" si="0"/>
        <v>0</v>
      </c>
    </row>
    <row r="67" spans="1:6" x14ac:dyDescent="0.25">
      <c r="A67" s="11" t="s">
        <v>360</v>
      </c>
      <c r="B67" s="26" t="s">
        <v>125</v>
      </c>
      <c r="C67" s="82"/>
      <c r="D67" s="82"/>
      <c r="E67" s="82"/>
      <c r="F67" s="89">
        <f t="shared" si="0"/>
        <v>0</v>
      </c>
    </row>
    <row r="68" spans="1:6" x14ac:dyDescent="0.25">
      <c r="A68" s="11" t="s">
        <v>126</v>
      </c>
      <c r="B68" s="26" t="s">
        <v>127</v>
      </c>
      <c r="C68" s="82"/>
      <c r="D68" s="82"/>
      <c r="E68" s="82"/>
      <c r="F68" s="89">
        <f t="shared" si="0"/>
        <v>0</v>
      </c>
    </row>
    <row r="69" spans="1:6" x14ac:dyDescent="0.25">
      <c r="A69" s="17" t="s">
        <v>128</v>
      </c>
      <c r="B69" s="26" t="s">
        <v>129</v>
      </c>
      <c r="C69" s="82"/>
      <c r="D69" s="82"/>
      <c r="E69" s="82"/>
      <c r="F69" s="89">
        <f t="shared" si="0"/>
        <v>0</v>
      </c>
    </row>
    <row r="70" spans="1:6" x14ac:dyDescent="0.25">
      <c r="A70" s="11" t="s">
        <v>507</v>
      </c>
      <c r="B70" s="26" t="s">
        <v>130</v>
      </c>
      <c r="C70" s="82"/>
      <c r="D70" s="82"/>
      <c r="E70" s="82"/>
      <c r="F70" s="89">
        <f t="shared" si="0"/>
        <v>0</v>
      </c>
    </row>
    <row r="71" spans="1:6" x14ac:dyDescent="0.25">
      <c r="A71" s="17" t="s">
        <v>361</v>
      </c>
      <c r="B71" s="26" t="s">
        <v>131</v>
      </c>
      <c r="C71" s="82">
        <v>1158200</v>
      </c>
      <c r="D71" s="82"/>
      <c r="E71" s="82"/>
      <c r="F71" s="89">
        <f t="shared" ref="F71:F122" si="1">SUM(C71:E71)</f>
        <v>1158200</v>
      </c>
    </row>
    <row r="72" spans="1:6" x14ac:dyDescent="0.25">
      <c r="A72" s="17" t="s">
        <v>487</v>
      </c>
      <c r="B72" s="26" t="s">
        <v>508</v>
      </c>
      <c r="C72" s="82">
        <v>8033578</v>
      </c>
      <c r="D72" s="82"/>
      <c r="E72" s="82"/>
      <c r="F72" s="89">
        <f t="shared" si="1"/>
        <v>8033578</v>
      </c>
    </row>
    <row r="73" spans="1:6" x14ac:dyDescent="0.25">
      <c r="A73" s="44" t="s">
        <v>333</v>
      </c>
      <c r="B73" s="47" t="s">
        <v>132</v>
      </c>
      <c r="C73" s="83">
        <f>SUM(C60:C72)</f>
        <v>11583866</v>
      </c>
      <c r="D73" s="83">
        <f>SUM(D60:D72)</f>
        <v>0</v>
      </c>
      <c r="E73" s="83">
        <f>SUM(E60:E72)</f>
        <v>3692846</v>
      </c>
      <c r="F73" s="83">
        <f t="shared" si="1"/>
        <v>15276712</v>
      </c>
    </row>
    <row r="74" spans="1:6" ht="15.75" x14ac:dyDescent="0.25">
      <c r="A74" s="55" t="s">
        <v>465</v>
      </c>
      <c r="B74" s="47"/>
      <c r="C74" s="83">
        <f>SUM(C24+C25+C50+C59+C73)</f>
        <v>58932586</v>
      </c>
      <c r="D74" s="83">
        <f>SUM(D24+D25+D50+D59+D73)</f>
        <v>0</v>
      </c>
      <c r="E74" s="83">
        <f>SUM(E24+E25+E50+E59+E73)</f>
        <v>3692846</v>
      </c>
      <c r="F74" s="83">
        <f t="shared" si="1"/>
        <v>62625432</v>
      </c>
    </row>
    <row r="75" spans="1:6" x14ac:dyDescent="0.25">
      <c r="A75" s="30" t="s">
        <v>133</v>
      </c>
      <c r="B75" s="26" t="s">
        <v>134</v>
      </c>
      <c r="C75" s="82"/>
      <c r="D75" s="82"/>
      <c r="E75" s="82"/>
      <c r="F75" s="89">
        <f t="shared" si="1"/>
        <v>0</v>
      </c>
    </row>
    <row r="76" spans="1:6" x14ac:dyDescent="0.25">
      <c r="A76" s="30" t="s">
        <v>362</v>
      </c>
      <c r="B76" s="26" t="s">
        <v>135</v>
      </c>
      <c r="C76" s="82">
        <v>3084947</v>
      </c>
      <c r="D76" s="82"/>
      <c r="E76" s="82"/>
      <c r="F76" s="89">
        <f t="shared" si="1"/>
        <v>3084947</v>
      </c>
    </row>
    <row r="77" spans="1:6" x14ac:dyDescent="0.25">
      <c r="A77" s="30" t="s">
        <v>136</v>
      </c>
      <c r="B77" s="26" t="s">
        <v>137</v>
      </c>
      <c r="C77" s="82"/>
      <c r="D77" s="82"/>
      <c r="E77" s="82"/>
      <c r="F77" s="89">
        <f t="shared" si="1"/>
        <v>0</v>
      </c>
    </row>
    <row r="78" spans="1:6" x14ac:dyDescent="0.25">
      <c r="A78" s="30" t="s">
        <v>138</v>
      </c>
      <c r="B78" s="26" t="s">
        <v>139</v>
      </c>
      <c r="C78" s="82">
        <v>20666180</v>
      </c>
      <c r="D78" s="82"/>
      <c r="E78" s="82"/>
      <c r="F78" s="89">
        <f t="shared" si="1"/>
        <v>20666180</v>
      </c>
    </row>
    <row r="79" spans="1:6" x14ac:dyDescent="0.25">
      <c r="A79" s="5" t="s">
        <v>140</v>
      </c>
      <c r="B79" s="26" t="s">
        <v>141</v>
      </c>
      <c r="C79" s="82"/>
      <c r="D79" s="82"/>
      <c r="E79" s="82"/>
      <c r="F79" s="89">
        <f t="shared" si="1"/>
        <v>0</v>
      </c>
    </row>
    <row r="80" spans="1:6" x14ac:dyDescent="0.25">
      <c r="A80" s="5" t="s">
        <v>142</v>
      </c>
      <c r="B80" s="26" t="s">
        <v>143</v>
      </c>
      <c r="C80" s="82"/>
      <c r="D80" s="82"/>
      <c r="E80" s="82"/>
      <c r="F80" s="89">
        <f t="shared" si="1"/>
        <v>0</v>
      </c>
    </row>
    <row r="81" spans="1:6" x14ac:dyDescent="0.25">
      <c r="A81" s="5" t="s">
        <v>144</v>
      </c>
      <c r="B81" s="26" t="s">
        <v>145</v>
      </c>
      <c r="C81" s="82">
        <v>6376356</v>
      </c>
      <c r="D81" s="82"/>
      <c r="E81" s="82"/>
      <c r="F81" s="89">
        <f t="shared" si="1"/>
        <v>6376356</v>
      </c>
    </row>
    <row r="82" spans="1:6" x14ac:dyDescent="0.25">
      <c r="A82" s="45" t="s">
        <v>335</v>
      </c>
      <c r="B82" s="47" t="s">
        <v>146</v>
      </c>
      <c r="C82" s="83">
        <f>SUM(C75:C81)</f>
        <v>30127483</v>
      </c>
      <c r="D82" s="83">
        <f>SUM(D75:D81)</f>
        <v>0</v>
      </c>
      <c r="E82" s="83">
        <f>SUM(E75:E81)</f>
        <v>0</v>
      </c>
      <c r="F82" s="83">
        <f t="shared" si="1"/>
        <v>30127483</v>
      </c>
    </row>
    <row r="83" spans="1:6" x14ac:dyDescent="0.25">
      <c r="A83" s="12" t="s">
        <v>147</v>
      </c>
      <c r="B83" s="26" t="s">
        <v>148</v>
      </c>
      <c r="C83" s="82">
        <v>2870443</v>
      </c>
      <c r="D83" s="82"/>
      <c r="E83" s="82"/>
      <c r="F83" s="89">
        <f t="shared" si="1"/>
        <v>2870443</v>
      </c>
    </row>
    <row r="84" spans="1:6" x14ac:dyDescent="0.25">
      <c r="A84" s="12" t="s">
        <v>149</v>
      </c>
      <c r="B84" s="26" t="s">
        <v>150</v>
      </c>
      <c r="C84" s="82"/>
      <c r="D84" s="82"/>
      <c r="E84" s="82"/>
      <c r="F84" s="89">
        <f t="shared" si="1"/>
        <v>0</v>
      </c>
    </row>
    <row r="85" spans="1:6" x14ac:dyDescent="0.25">
      <c r="A85" s="12" t="s">
        <v>151</v>
      </c>
      <c r="B85" s="26" t="s">
        <v>152</v>
      </c>
      <c r="C85" s="82"/>
      <c r="D85" s="82"/>
      <c r="E85" s="82"/>
      <c r="F85" s="89">
        <f t="shared" si="1"/>
        <v>0</v>
      </c>
    </row>
    <row r="86" spans="1:6" x14ac:dyDescent="0.25">
      <c r="A86" s="12" t="s">
        <v>153</v>
      </c>
      <c r="B86" s="26" t="s">
        <v>154</v>
      </c>
      <c r="C86" s="82">
        <v>681061</v>
      </c>
      <c r="D86" s="82"/>
      <c r="E86" s="82"/>
      <c r="F86" s="89">
        <f t="shared" si="1"/>
        <v>681061</v>
      </c>
    </row>
    <row r="87" spans="1:6" x14ac:dyDescent="0.25">
      <c r="A87" s="44" t="s">
        <v>336</v>
      </c>
      <c r="B87" s="47" t="s">
        <v>155</v>
      </c>
      <c r="C87" s="83">
        <f>SUM(C83:C86)</f>
        <v>3551504</v>
      </c>
      <c r="D87" s="83">
        <f>SUM(D83:D86)</f>
        <v>0</v>
      </c>
      <c r="E87" s="83">
        <f>SUM(E83:E86)</f>
        <v>0</v>
      </c>
      <c r="F87" s="83">
        <f t="shared" si="1"/>
        <v>3551504</v>
      </c>
    </row>
    <row r="88" spans="1:6" x14ac:dyDescent="0.25">
      <c r="A88" s="12" t="s">
        <v>156</v>
      </c>
      <c r="B88" s="26" t="s">
        <v>157</v>
      </c>
      <c r="C88" s="82"/>
      <c r="D88" s="82"/>
      <c r="E88" s="82"/>
      <c r="F88" s="89">
        <f t="shared" si="1"/>
        <v>0</v>
      </c>
    </row>
    <row r="89" spans="1:6" x14ac:dyDescent="0.25">
      <c r="A89" s="12" t="s">
        <v>363</v>
      </c>
      <c r="B89" s="26" t="s">
        <v>158</v>
      </c>
      <c r="C89" s="82"/>
      <c r="D89" s="82"/>
      <c r="E89" s="82"/>
      <c r="F89" s="89">
        <f t="shared" si="1"/>
        <v>0</v>
      </c>
    </row>
    <row r="90" spans="1:6" x14ac:dyDescent="0.25">
      <c r="A90" s="12" t="s">
        <v>364</v>
      </c>
      <c r="B90" s="26" t="s">
        <v>159</v>
      </c>
      <c r="C90" s="82"/>
      <c r="D90" s="82"/>
      <c r="E90" s="82"/>
      <c r="F90" s="89">
        <f t="shared" si="1"/>
        <v>0</v>
      </c>
    </row>
    <row r="91" spans="1:6" x14ac:dyDescent="0.25">
      <c r="A91" s="12" t="s">
        <v>365</v>
      </c>
      <c r="B91" s="26" t="s">
        <v>160</v>
      </c>
      <c r="C91" s="82"/>
      <c r="D91" s="82"/>
      <c r="E91" s="82"/>
      <c r="F91" s="89">
        <f t="shared" si="1"/>
        <v>0</v>
      </c>
    </row>
    <row r="92" spans="1:6" x14ac:dyDescent="0.25">
      <c r="A92" s="12" t="s">
        <v>366</v>
      </c>
      <c r="B92" s="26" t="s">
        <v>161</v>
      </c>
      <c r="C92" s="82"/>
      <c r="D92" s="82"/>
      <c r="E92" s="82"/>
      <c r="F92" s="89">
        <f t="shared" si="1"/>
        <v>0</v>
      </c>
    </row>
    <row r="93" spans="1:6" x14ac:dyDescent="0.25">
      <c r="A93" s="12" t="s">
        <v>367</v>
      </c>
      <c r="B93" s="26" t="s">
        <v>162</v>
      </c>
      <c r="C93" s="82"/>
      <c r="D93" s="82"/>
      <c r="E93" s="82"/>
      <c r="F93" s="89">
        <f t="shared" si="1"/>
        <v>0</v>
      </c>
    </row>
    <row r="94" spans="1:6" x14ac:dyDescent="0.25">
      <c r="A94" s="12" t="s">
        <v>163</v>
      </c>
      <c r="B94" s="26" t="s">
        <v>164</v>
      </c>
      <c r="C94" s="82"/>
      <c r="D94" s="82"/>
      <c r="E94" s="82"/>
      <c r="F94" s="89">
        <f t="shared" si="1"/>
        <v>0</v>
      </c>
    </row>
    <row r="95" spans="1:6" x14ac:dyDescent="0.25">
      <c r="A95" s="12" t="s">
        <v>368</v>
      </c>
      <c r="B95" s="26" t="s">
        <v>165</v>
      </c>
      <c r="C95" s="82"/>
      <c r="D95" s="82"/>
      <c r="E95" s="82"/>
      <c r="F95" s="89">
        <f t="shared" si="1"/>
        <v>0</v>
      </c>
    </row>
    <row r="96" spans="1:6" x14ac:dyDescent="0.25">
      <c r="A96" s="44" t="s">
        <v>337</v>
      </c>
      <c r="B96" s="47" t="s">
        <v>166</v>
      </c>
      <c r="C96" s="83">
        <f>SUM(C88:C95)</f>
        <v>0</v>
      </c>
      <c r="D96" s="83">
        <f>SUM(D88:D95)</f>
        <v>0</v>
      </c>
      <c r="E96" s="83">
        <f>SUM(E88:E95)</f>
        <v>0</v>
      </c>
      <c r="F96" s="83">
        <f t="shared" si="1"/>
        <v>0</v>
      </c>
    </row>
    <row r="97" spans="1:23" ht="15.75" x14ac:dyDescent="0.25">
      <c r="A97" s="55" t="s">
        <v>464</v>
      </c>
      <c r="B97" s="47"/>
      <c r="C97" s="83">
        <f>SUM(C96,C87,C82)</f>
        <v>33678987</v>
      </c>
      <c r="D97" s="83">
        <f>SUM(D96,D87,D82)</f>
        <v>0</v>
      </c>
      <c r="E97" s="83">
        <f>SUM(E96,E87,E82)</f>
        <v>0</v>
      </c>
      <c r="F97" s="83">
        <f t="shared" si="1"/>
        <v>33678987</v>
      </c>
    </row>
    <row r="98" spans="1:23" ht="15.75" x14ac:dyDescent="0.25">
      <c r="A98" s="31" t="s">
        <v>376</v>
      </c>
      <c r="B98" s="32" t="s">
        <v>167</v>
      </c>
      <c r="C98" s="83">
        <f>SUM(C74+C97)</f>
        <v>92611573</v>
      </c>
      <c r="D98" s="83">
        <f>SUM(D74+D97)</f>
        <v>0</v>
      </c>
      <c r="E98" s="83">
        <f>SUM(E74+E97)</f>
        <v>3692846</v>
      </c>
      <c r="F98" s="83">
        <f>SUM(C98:E98)</f>
        <v>96304419</v>
      </c>
    </row>
    <row r="99" spans="1:23" x14ac:dyDescent="0.25">
      <c r="A99" s="12" t="s">
        <v>369</v>
      </c>
      <c r="B99" s="4" t="s">
        <v>168</v>
      </c>
      <c r="C99" s="84"/>
      <c r="D99" s="84"/>
      <c r="E99" s="84"/>
      <c r="F99" s="89">
        <f t="shared" si="1"/>
        <v>0</v>
      </c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</row>
    <row r="100" spans="1:23" x14ac:dyDescent="0.25">
      <c r="A100" s="12" t="s">
        <v>170</v>
      </c>
      <c r="B100" s="4" t="s">
        <v>171</v>
      </c>
      <c r="C100" s="84"/>
      <c r="D100" s="84"/>
      <c r="E100" s="84"/>
      <c r="F100" s="89">
        <f t="shared" si="1"/>
        <v>0</v>
      </c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</row>
    <row r="101" spans="1:23" x14ac:dyDescent="0.25">
      <c r="A101" s="12" t="s">
        <v>370</v>
      </c>
      <c r="B101" s="4" t="s">
        <v>172</v>
      </c>
      <c r="C101" s="84"/>
      <c r="D101" s="84"/>
      <c r="E101" s="84"/>
      <c r="F101" s="89">
        <f t="shared" si="1"/>
        <v>0</v>
      </c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</row>
    <row r="102" spans="1:23" x14ac:dyDescent="0.25">
      <c r="A102" s="14" t="s">
        <v>338</v>
      </c>
      <c r="B102" s="6" t="s">
        <v>173</v>
      </c>
      <c r="C102" s="85">
        <f>SUM(C99:C101)</f>
        <v>0</v>
      </c>
      <c r="D102" s="85">
        <f>SUM(D99:D101)</f>
        <v>0</v>
      </c>
      <c r="E102" s="85">
        <f>SUM(E99:E101)</f>
        <v>0</v>
      </c>
      <c r="F102" s="89">
        <f t="shared" si="1"/>
        <v>0</v>
      </c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</row>
    <row r="103" spans="1:23" x14ac:dyDescent="0.25">
      <c r="A103" s="33" t="s">
        <v>371</v>
      </c>
      <c r="B103" s="4" t="s">
        <v>174</v>
      </c>
      <c r="C103" s="86"/>
      <c r="D103" s="86"/>
      <c r="E103" s="86"/>
      <c r="F103" s="89">
        <f t="shared" si="1"/>
        <v>0</v>
      </c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</row>
    <row r="104" spans="1:23" x14ac:dyDescent="0.25">
      <c r="A104" s="33" t="s">
        <v>341</v>
      </c>
      <c r="B104" s="4" t="s">
        <v>177</v>
      </c>
      <c r="C104" s="86"/>
      <c r="D104" s="86"/>
      <c r="E104" s="86"/>
      <c r="F104" s="89">
        <f t="shared" si="1"/>
        <v>0</v>
      </c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</row>
    <row r="105" spans="1:23" x14ac:dyDescent="0.25">
      <c r="A105" s="12" t="s">
        <v>178</v>
      </c>
      <c r="B105" s="4" t="s">
        <v>179</v>
      </c>
      <c r="C105" s="84"/>
      <c r="D105" s="84"/>
      <c r="E105" s="84"/>
      <c r="F105" s="89">
        <f t="shared" si="1"/>
        <v>0</v>
      </c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</row>
    <row r="106" spans="1:23" x14ac:dyDescent="0.25">
      <c r="A106" s="12" t="s">
        <v>372</v>
      </c>
      <c r="B106" s="4" t="s">
        <v>180</v>
      </c>
      <c r="C106" s="84"/>
      <c r="D106" s="84"/>
      <c r="E106" s="84"/>
      <c r="F106" s="89">
        <f t="shared" si="1"/>
        <v>0</v>
      </c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</row>
    <row r="107" spans="1:23" x14ac:dyDescent="0.25">
      <c r="A107" s="13" t="s">
        <v>339</v>
      </c>
      <c r="B107" s="6" t="s">
        <v>181</v>
      </c>
      <c r="C107" s="87">
        <f>SUM(C103:C106)</f>
        <v>0</v>
      </c>
      <c r="D107" s="87">
        <f>SUM(D103:D106)</f>
        <v>0</v>
      </c>
      <c r="E107" s="87">
        <f>SUM(E103:E106)</f>
        <v>0</v>
      </c>
      <c r="F107" s="89">
        <f t="shared" si="1"/>
        <v>0</v>
      </c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</row>
    <row r="108" spans="1:23" x14ac:dyDescent="0.25">
      <c r="A108" s="33" t="s">
        <v>182</v>
      </c>
      <c r="B108" s="4" t="s">
        <v>183</v>
      </c>
      <c r="C108" s="86"/>
      <c r="D108" s="86"/>
      <c r="E108" s="86"/>
      <c r="F108" s="89">
        <f t="shared" si="1"/>
        <v>0</v>
      </c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</row>
    <row r="109" spans="1:23" ht="15.75" x14ac:dyDescent="0.3">
      <c r="A109" s="33" t="s">
        <v>184</v>
      </c>
      <c r="B109" s="4" t="s">
        <v>185</v>
      </c>
      <c r="C109" s="86">
        <v>994097</v>
      </c>
      <c r="D109" s="86"/>
      <c r="E109" s="86"/>
      <c r="F109" s="98">
        <f t="shared" si="1"/>
        <v>994097</v>
      </c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</row>
    <row r="110" spans="1:23" x14ac:dyDescent="0.25">
      <c r="A110" s="13" t="s">
        <v>186</v>
      </c>
      <c r="B110" s="6" t="s">
        <v>187</v>
      </c>
      <c r="C110" s="86"/>
      <c r="D110" s="86"/>
      <c r="E110" s="86"/>
      <c r="F110" s="89">
        <f t="shared" si="1"/>
        <v>0</v>
      </c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</row>
    <row r="111" spans="1:23" x14ac:dyDescent="0.25">
      <c r="A111" s="33" t="s">
        <v>188</v>
      </c>
      <c r="B111" s="4" t="s">
        <v>189</v>
      </c>
      <c r="C111" s="86"/>
      <c r="D111" s="86"/>
      <c r="E111" s="86"/>
      <c r="F111" s="89">
        <f t="shared" si="1"/>
        <v>0</v>
      </c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</row>
    <row r="112" spans="1:23" x14ac:dyDescent="0.25">
      <c r="A112" s="33" t="s">
        <v>190</v>
      </c>
      <c r="B112" s="4" t="s">
        <v>191</v>
      </c>
      <c r="C112" s="86"/>
      <c r="D112" s="86"/>
      <c r="E112" s="86"/>
      <c r="F112" s="89">
        <f t="shared" si="1"/>
        <v>0</v>
      </c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</row>
    <row r="113" spans="1:23" x14ac:dyDescent="0.25">
      <c r="A113" s="33" t="s">
        <v>192</v>
      </c>
      <c r="B113" s="4" t="s">
        <v>193</v>
      </c>
      <c r="C113" s="86"/>
      <c r="D113" s="86"/>
      <c r="E113" s="86"/>
      <c r="F113" s="89">
        <f t="shared" si="1"/>
        <v>0</v>
      </c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</row>
    <row r="114" spans="1:23" x14ac:dyDescent="0.25">
      <c r="A114" s="34" t="s">
        <v>340</v>
      </c>
      <c r="B114" s="35" t="s">
        <v>194</v>
      </c>
      <c r="C114" s="87">
        <f>SUM(C111:C113)</f>
        <v>0</v>
      </c>
      <c r="D114" s="87">
        <f>SUM(D111:D113)</f>
        <v>0</v>
      </c>
      <c r="E114" s="87">
        <f>SUM(E111:E113)</f>
        <v>0</v>
      </c>
      <c r="F114" s="89">
        <f t="shared" si="1"/>
        <v>0</v>
      </c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</row>
    <row r="115" spans="1:23" x14ac:dyDescent="0.25">
      <c r="A115" s="33" t="s">
        <v>195</v>
      </c>
      <c r="B115" s="4" t="s">
        <v>196</v>
      </c>
      <c r="C115" s="86"/>
      <c r="D115" s="86"/>
      <c r="E115" s="86"/>
      <c r="F115" s="89">
        <f t="shared" si="1"/>
        <v>0</v>
      </c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</row>
    <row r="116" spans="1:23" x14ac:dyDescent="0.25">
      <c r="A116" s="12" t="s">
        <v>197</v>
      </c>
      <c r="B116" s="4" t="s">
        <v>198</v>
      </c>
      <c r="C116" s="84"/>
      <c r="D116" s="84"/>
      <c r="E116" s="84"/>
      <c r="F116" s="89">
        <f t="shared" si="1"/>
        <v>0</v>
      </c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</row>
    <row r="117" spans="1:23" x14ac:dyDescent="0.25">
      <c r="A117" s="33" t="s">
        <v>373</v>
      </c>
      <c r="B117" s="4" t="s">
        <v>199</v>
      </c>
      <c r="C117" s="86"/>
      <c r="D117" s="86"/>
      <c r="E117" s="86"/>
      <c r="F117" s="89">
        <f t="shared" si="1"/>
        <v>0</v>
      </c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</row>
    <row r="118" spans="1:23" x14ac:dyDescent="0.25">
      <c r="A118" s="33" t="s">
        <v>342</v>
      </c>
      <c r="B118" s="4" t="s">
        <v>200</v>
      </c>
      <c r="C118" s="86"/>
      <c r="D118" s="86"/>
      <c r="E118" s="86"/>
      <c r="F118" s="89">
        <f t="shared" si="1"/>
        <v>0</v>
      </c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</row>
    <row r="119" spans="1:23" x14ac:dyDescent="0.25">
      <c r="A119" s="34" t="s">
        <v>343</v>
      </c>
      <c r="B119" s="35" t="s">
        <v>204</v>
      </c>
      <c r="C119" s="87">
        <f>SUM(C115:C118)</f>
        <v>0</v>
      </c>
      <c r="D119" s="87">
        <f>SUM(D115:D118)</f>
        <v>0</v>
      </c>
      <c r="E119" s="87">
        <f>SUM(E115:E118)</f>
        <v>0</v>
      </c>
      <c r="F119" s="89">
        <f t="shared" si="1"/>
        <v>0</v>
      </c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</row>
    <row r="120" spans="1:23" x14ac:dyDescent="0.25">
      <c r="A120" s="12" t="s">
        <v>205</v>
      </c>
      <c r="B120" s="4" t="s">
        <v>206</v>
      </c>
      <c r="C120" s="84"/>
      <c r="D120" s="84"/>
      <c r="E120" s="84"/>
      <c r="F120" s="89">
        <f t="shared" si="1"/>
        <v>0</v>
      </c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</row>
    <row r="121" spans="1:23" ht="15.75" x14ac:dyDescent="0.25">
      <c r="A121" s="36" t="s">
        <v>377</v>
      </c>
      <c r="B121" s="37" t="s">
        <v>207</v>
      </c>
      <c r="C121" s="87">
        <f>SUM(C102+C107+C109+C110+C114+C119+C120)</f>
        <v>994097</v>
      </c>
      <c r="D121" s="87">
        <f>SUM(D102+D107+D110+D114+D119+D120)</f>
        <v>0</v>
      </c>
      <c r="E121" s="87">
        <f>SUM(E102+E107+E110+E114+E119+E120)</f>
        <v>0</v>
      </c>
      <c r="F121" s="91">
        <f t="shared" si="1"/>
        <v>994097</v>
      </c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</row>
    <row r="122" spans="1:23" ht="15.75" x14ac:dyDescent="0.25">
      <c r="A122" s="40" t="s">
        <v>413</v>
      </c>
      <c r="B122" s="41"/>
      <c r="C122" s="90">
        <f>SUM(C98+C121)</f>
        <v>93605670</v>
      </c>
      <c r="D122" s="90">
        <f>SUM(D98+D121)</f>
        <v>0</v>
      </c>
      <c r="E122" s="90">
        <f>SUM(E98+E121)</f>
        <v>3692846</v>
      </c>
      <c r="F122" s="91">
        <f t="shared" si="1"/>
        <v>97298516</v>
      </c>
    </row>
  </sheetData>
  <mergeCells count="3">
    <mergeCell ref="A1:F1"/>
    <mergeCell ref="A2:F2"/>
    <mergeCell ref="C4:F4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56"/>
  <sheetViews>
    <sheetView workbookViewId="0">
      <selection activeCell="B5" sqref="B5:E5"/>
    </sheetView>
  </sheetViews>
  <sheetFormatPr defaultRowHeight="15" x14ac:dyDescent="0.25"/>
  <cols>
    <col min="1" max="1" width="101.28515625" customWidth="1"/>
    <col min="2" max="2" width="10.7109375" customWidth="1"/>
    <col min="3" max="5" width="16.7109375" customWidth="1"/>
  </cols>
  <sheetData>
    <row r="1" spans="1:5" x14ac:dyDescent="0.25">
      <c r="A1" s="100"/>
      <c r="B1" s="101"/>
      <c r="C1" s="101"/>
      <c r="D1" s="101"/>
    </row>
    <row r="2" spans="1:5" ht="26.25" customHeight="1" x14ac:dyDescent="0.25">
      <c r="A2" s="105" t="s">
        <v>498</v>
      </c>
      <c r="B2" s="106"/>
      <c r="C2" s="106"/>
      <c r="D2" s="106"/>
      <c r="E2" s="106"/>
    </row>
    <row r="3" spans="1:5" ht="30.75" customHeight="1" x14ac:dyDescent="0.25">
      <c r="A3" s="108" t="s">
        <v>509</v>
      </c>
      <c r="B3" s="106"/>
      <c r="C3" s="106"/>
      <c r="D3" s="106"/>
      <c r="E3" s="106"/>
    </row>
    <row r="5" spans="1:5" x14ac:dyDescent="0.25">
      <c r="A5" s="3" t="s">
        <v>16</v>
      </c>
      <c r="B5" s="109" t="s">
        <v>531</v>
      </c>
      <c r="C5" s="109"/>
      <c r="D5" s="109"/>
      <c r="E5" s="109"/>
    </row>
    <row r="6" spans="1:5" ht="59.25" customHeight="1" x14ac:dyDescent="0.3">
      <c r="A6" s="1" t="s">
        <v>30</v>
      </c>
      <c r="B6" s="2" t="s">
        <v>31</v>
      </c>
      <c r="C6" s="88" t="s">
        <v>493</v>
      </c>
      <c r="D6" s="88" t="s">
        <v>510</v>
      </c>
      <c r="E6" s="88" t="s">
        <v>521</v>
      </c>
    </row>
    <row r="7" spans="1:5" x14ac:dyDescent="0.25">
      <c r="A7" s="27" t="s">
        <v>322</v>
      </c>
      <c r="B7" s="26" t="s">
        <v>57</v>
      </c>
      <c r="C7" s="82">
        <v>11409963</v>
      </c>
      <c r="D7" s="82">
        <v>14516320</v>
      </c>
      <c r="E7" s="82">
        <v>12520219</v>
      </c>
    </row>
    <row r="8" spans="1:5" x14ac:dyDescent="0.25">
      <c r="A8" s="4" t="s">
        <v>323</v>
      </c>
      <c r="B8" s="26" t="s">
        <v>64</v>
      </c>
      <c r="C8" s="82">
        <v>3646103</v>
      </c>
      <c r="D8" s="82">
        <v>4429210</v>
      </c>
      <c r="E8" s="82">
        <v>4805049</v>
      </c>
    </row>
    <row r="9" spans="1:5" x14ac:dyDescent="0.25">
      <c r="A9" s="46" t="s">
        <v>374</v>
      </c>
      <c r="B9" s="47" t="s">
        <v>65</v>
      </c>
      <c r="C9" s="83">
        <f>SUM(C7:C8)</f>
        <v>15056066</v>
      </c>
      <c r="D9" s="83">
        <f>SUM(D7:D8)</f>
        <v>18945530</v>
      </c>
      <c r="E9" s="83">
        <f>SUM(E7:E8)</f>
        <v>17325268</v>
      </c>
    </row>
    <row r="10" spans="1:5" x14ac:dyDescent="0.25">
      <c r="A10" s="35" t="s">
        <v>345</v>
      </c>
      <c r="B10" s="47" t="s">
        <v>66</v>
      </c>
      <c r="C10" s="83">
        <v>2546823</v>
      </c>
      <c r="D10" s="83">
        <v>2760385</v>
      </c>
      <c r="E10" s="83">
        <v>2521734</v>
      </c>
    </row>
    <row r="11" spans="1:5" x14ac:dyDescent="0.25">
      <c r="A11" s="4" t="s">
        <v>324</v>
      </c>
      <c r="B11" s="26" t="s">
        <v>73</v>
      </c>
      <c r="C11" s="82">
        <v>4036137</v>
      </c>
      <c r="D11" s="82">
        <v>4860443</v>
      </c>
      <c r="E11" s="82">
        <v>4651030</v>
      </c>
    </row>
    <row r="12" spans="1:5" x14ac:dyDescent="0.25">
      <c r="A12" s="4" t="s">
        <v>375</v>
      </c>
      <c r="B12" s="26" t="s">
        <v>78</v>
      </c>
      <c r="C12" s="82">
        <v>204449</v>
      </c>
      <c r="D12" s="82">
        <v>288397</v>
      </c>
      <c r="E12" s="82">
        <v>245000</v>
      </c>
    </row>
    <row r="13" spans="1:5" x14ac:dyDescent="0.25">
      <c r="A13" s="4" t="s">
        <v>325</v>
      </c>
      <c r="B13" s="26" t="s">
        <v>90</v>
      </c>
      <c r="C13" s="82">
        <v>6853563</v>
      </c>
      <c r="D13" s="82">
        <v>8748791</v>
      </c>
      <c r="E13" s="82">
        <v>13027510</v>
      </c>
    </row>
    <row r="14" spans="1:5" x14ac:dyDescent="0.25">
      <c r="A14" s="4" t="s">
        <v>326</v>
      </c>
      <c r="B14" s="26" t="s">
        <v>95</v>
      </c>
      <c r="C14" s="82">
        <v>409685</v>
      </c>
      <c r="D14" s="82">
        <v>408177</v>
      </c>
      <c r="E14" s="82">
        <v>268800</v>
      </c>
    </row>
    <row r="15" spans="1:5" x14ac:dyDescent="0.25">
      <c r="A15" s="4" t="s">
        <v>327</v>
      </c>
      <c r="B15" s="26" t="s">
        <v>104</v>
      </c>
      <c r="C15" s="82">
        <v>2667293</v>
      </c>
      <c r="D15" s="82">
        <v>2750713</v>
      </c>
      <c r="E15" s="82">
        <v>4491804</v>
      </c>
    </row>
    <row r="16" spans="1:5" x14ac:dyDescent="0.25">
      <c r="A16" s="35" t="s">
        <v>328</v>
      </c>
      <c r="B16" s="47" t="s">
        <v>105</v>
      </c>
      <c r="C16" s="83">
        <f>SUM(C11:C15)</f>
        <v>14171127</v>
      </c>
      <c r="D16" s="83">
        <f>SUM(D11:D15)</f>
        <v>17056521</v>
      </c>
      <c r="E16" s="83">
        <f>SUM(E11:E15)</f>
        <v>22684144</v>
      </c>
    </row>
    <row r="17" spans="1:5" x14ac:dyDescent="0.25">
      <c r="A17" s="12" t="s">
        <v>106</v>
      </c>
      <c r="B17" s="26" t="s">
        <v>107</v>
      </c>
      <c r="C17" s="82"/>
      <c r="D17" s="82"/>
      <c r="E17" s="82"/>
    </row>
    <row r="18" spans="1:5" x14ac:dyDescent="0.25">
      <c r="A18" s="12" t="s">
        <v>329</v>
      </c>
      <c r="B18" s="26" t="s">
        <v>108</v>
      </c>
      <c r="C18" s="82">
        <v>232500</v>
      </c>
      <c r="D18" s="82">
        <v>254000</v>
      </c>
      <c r="E18" s="82"/>
    </row>
    <row r="19" spans="1:5" x14ac:dyDescent="0.25">
      <c r="A19" s="15" t="s">
        <v>351</v>
      </c>
      <c r="B19" s="26" t="s">
        <v>109</v>
      </c>
      <c r="C19" s="82"/>
      <c r="D19" s="82"/>
      <c r="E19" s="82"/>
    </row>
    <row r="20" spans="1:5" x14ac:dyDescent="0.25">
      <c r="A20" s="15" t="s">
        <v>352</v>
      </c>
      <c r="B20" s="26" t="s">
        <v>110</v>
      </c>
      <c r="C20" s="82"/>
      <c r="D20" s="82"/>
      <c r="E20" s="82"/>
    </row>
    <row r="21" spans="1:5" x14ac:dyDescent="0.25">
      <c r="A21" s="15" t="s">
        <v>353</v>
      </c>
      <c r="B21" s="26" t="s">
        <v>111</v>
      </c>
      <c r="C21" s="82"/>
      <c r="D21" s="82"/>
      <c r="E21" s="82"/>
    </row>
    <row r="22" spans="1:5" x14ac:dyDescent="0.25">
      <c r="A22" s="12" t="s">
        <v>354</v>
      </c>
      <c r="B22" s="26" t="s">
        <v>112</v>
      </c>
      <c r="C22" s="82"/>
      <c r="D22" s="82"/>
      <c r="E22" s="82"/>
    </row>
    <row r="23" spans="1:5" x14ac:dyDescent="0.25">
      <c r="A23" s="12" t="s">
        <v>355</v>
      </c>
      <c r="B23" s="26" t="s">
        <v>113</v>
      </c>
      <c r="C23" s="82"/>
      <c r="D23" s="82"/>
      <c r="E23" s="82"/>
    </row>
    <row r="24" spans="1:5" x14ac:dyDescent="0.25">
      <c r="A24" s="12" t="s">
        <v>356</v>
      </c>
      <c r="B24" s="26" t="s">
        <v>114</v>
      </c>
      <c r="C24" s="82">
        <v>3995231</v>
      </c>
      <c r="D24" s="82">
        <v>4947259</v>
      </c>
      <c r="E24" s="82">
        <v>4817574</v>
      </c>
    </row>
    <row r="25" spans="1:5" x14ac:dyDescent="0.25">
      <c r="A25" s="44" t="s">
        <v>330</v>
      </c>
      <c r="B25" s="47" t="s">
        <v>115</v>
      </c>
      <c r="C25" s="83">
        <f>SUM(C17:C24)</f>
        <v>4227731</v>
      </c>
      <c r="D25" s="83">
        <f>SUM(D17:D24)</f>
        <v>5201259</v>
      </c>
      <c r="E25" s="83">
        <f>SUM(E17:E24)</f>
        <v>4817574</v>
      </c>
    </row>
    <row r="26" spans="1:5" x14ac:dyDescent="0.25">
      <c r="A26" s="11" t="s">
        <v>357</v>
      </c>
      <c r="B26" s="26" t="s">
        <v>116</v>
      </c>
      <c r="C26" s="82"/>
      <c r="D26" s="82"/>
      <c r="E26" s="82"/>
    </row>
    <row r="27" spans="1:5" x14ac:dyDescent="0.25">
      <c r="A27" s="11" t="s">
        <v>117</v>
      </c>
      <c r="B27" s="26" t="s">
        <v>118</v>
      </c>
      <c r="C27" s="82">
        <v>2343728</v>
      </c>
      <c r="D27" s="82">
        <v>2533418</v>
      </c>
      <c r="E27" s="82">
        <v>1151768</v>
      </c>
    </row>
    <row r="28" spans="1:5" x14ac:dyDescent="0.25">
      <c r="A28" s="11" t="s">
        <v>119</v>
      </c>
      <c r="B28" s="26" t="s">
        <v>120</v>
      </c>
      <c r="C28" s="82"/>
      <c r="D28" s="82"/>
      <c r="E28" s="82"/>
    </row>
    <row r="29" spans="1:5" x14ac:dyDescent="0.25">
      <c r="A29" s="11" t="s">
        <v>331</v>
      </c>
      <c r="B29" s="26" t="s">
        <v>121</v>
      </c>
      <c r="C29" s="82"/>
      <c r="D29" s="82"/>
      <c r="E29" s="82"/>
    </row>
    <row r="30" spans="1:5" x14ac:dyDescent="0.25">
      <c r="A30" s="11" t="s">
        <v>358</v>
      </c>
      <c r="B30" s="26" t="s">
        <v>122</v>
      </c>
      <c r="C30" s="82"/>
      <c r="D30" s="82"/>
      <c r="E30" s="82"/>
    </row>
    <row r="31" spans="1:5" x14ac:dyDescent="0.25">
      <c r="A31" s="11" t="s">
        <v>332</v>
      </c>
      <c r="B31" s="26" t="s">
        <v>123</v>
      </c>
      <c r="C31" s="82">
        <v>2863993</v>
      </c>
      <c r="D31" s="82">
        <v>4235454</v>
      </c>
      <c r="E31" s="82">
        <v>4933166</v>
      </c>
    </row>
    <row r="32" spans="1:5" x14ac:dyDescent="0.25">
      <c r="A32" s="11" t="s">
        <v>359</v>
      </c>
      <c r="B32" s="26" t="s">
        <v>124</v>
      </c>
      <c r="C32" s="82"/>
      <c r="D32" s="82"/>
      <c r="E32" s="82"/>
    </row>
    <row r="33" spans="1:5" x14ac:dyDescent="0.25">
      <c r="A33" s="11" t="s">
        <v>360</v>
      </c>
      <c r="B33" s="26" t="s">
        <v>125</v>
      </c>
      <c r="C33" s="82"/>
      <c r="D33" s="82"/>
      <c r="E33" s="82"/>
    </row>
    <row r="34" spans="1:5" x14ac:dyDescent="0.25">
      <c r="A34" s="11" t="s">
        <v>126</v>
      </c>
      <c r="B34" s="26" t="s">
        <v>127</v>
      </c>
      <c r="C34" s="82"/>
      <c r="D34" s="82"/>
      <c r="E34" s="82"/>
    </row>
    <row r="35" spans="1:5" x14ac:dyDescent="0.25">
      <c r="A35" s="17" t="s">
        <v>128</v>
      </c>
      <c r="B35" s="26" t="s">
        <v>129</v>
      </c>
      <c r="C35" s="82"/>
      <c r="D35" s="82"/>
      <c r="E35" s="82"/>
    </row>
    <row r="36" spans="1:5" x14ac:dyDescent="0.25">
      <c r="A36" s="11" t="s">
        <v>507</v>
      </c>
      <c r="B36" s="26" t="s">
        <v>130</v>
      </c>
      <c r="C36" s="82"/>
      <c r="D36" s="82"/>
      <c r="E36" s="82"/>
    </row>
    <row r="37" spans="1:5" x14ac:dyDescent="0.25">
      <c r="A37" s="11" t="s">
        <v>361</v>
      </c>
      <c r="B37" s="26" t="s">
        <v>131</v>
      </c>
      <c r="C37" s="82">
        <v>2490500</v>
      </c>
      <c r="D37" s="82">
        <v>130000</v>
      </c>
      <c r="E37" s="82">
        <v>1158200</v>
      </c>
    </row>
    <row r="38" spans="1:5" x14ac:dyDescent="0.25">
      <c r="A38" s="17" t="s">
        <v>487</v>
      </c>
      <c r="B38" s="26" t="s">
        <v>508</v>
      </c>
      <c r="C38" s="82"/>
      <c r="D38" s="82"/>
      <c r="E38" s="82">
        <v>8033578</v>
      </c>
    </row>
    <row r="39" spans="1:5" x14ac:dyDescent="0.25">
      <c r="A39" s="44" t="s">
        <v>333</v>
      </c>
      <c r="B39" s="47" t="s">
        <v>132</v>
      </c>
      <c r="C39" s="83">
        <f>SUM(C26:C38)</f>
        <v>7698221</v>
      </c>
      <c r="D39" s="83">
        <f>SUM(D26:D38)</f>
        <v>6898872</v>
      </c>
      <c r="E39" s="83">
        <f>SUM(E26:E38)</f>
        <v>15276712</v>
      </c>
    </row>
    <row r="40" spans="1:5" ht="15.75" x14ac:dyDescent="0.25">
      <c r="A40" s="55" t="s">
        <v>465</v>
      </c>
      <c r="B40" s="70"/>
      <c r="C40" s="83">
        <f>SUM(C9+C10+C16+C25+C39)</f>
        <v>43699968</v>
      </c>
      <c r="D40" s="83">
        <f>SUM(D9+D10+D16+D25+D39)</f>
        <v>50862567</v>
      </c>
      <c r="E40" s="83">
        <f>SUM(E9+E10+E16+E25+E39)</f>
        <v>62625432</v>
      </c>
    </row>
    <row r="41" spans="1:5" x14ac:dyDescent="0.25">
      <c r="A41" s="30" t="s">
        <v>133</v>
      </c>
      <c r="B41" s="26" t="s">
        <v>134</v>
      </c>
      <c r="C41" s="82"/>
      <c r="D41" s="82">
        <v>1000000</v>
      </c>
      <c r="E41" s="82"/>
    </row>
    <row r="42" spans="1:5" x14ac:dyDescent="0.25">
      <c r="A42" s="30" t="s">
        <v>362</v>
      </c>
      <c r="B42" s="26" t="s">
        <v>135</v>
      </c>
      <c r="C42" s="82"/>
      <c r="D42" s="82">
        <v>300000</v>
      </c>
      <c r="E42" s="82">
        <v>3084947</v>
      </c>
    </row>
    <row r="43" spans="1:5" x14ac:dyDescent="0.25">
      <c r="A43" s="30" t="s">
        <v>136</v>
      </c>
      <c r="B43" s="26" t="s">
        <v>137</v>
      </c>
      <c r="C43" s="82"/>
      <c r="D43" s="82"/>
      <c r="E43" s="82"/>
    </row>
    <row r="44" spans="1:5" x14ac:dyDescent="0.25">
      <c r="A44" s="30" t="s">
        <v>138</v>
      </c>
      <c r="B44" s="26" t="s">
        <v>139</v>
      </c>
      <c r="C44" s="82">
        <v>6171772</v>
      </c>
      <c r="D44" s="82">
        <v>4775460</v>
      </c>
      <c r="E44" s="82">
        <v>20666180</v>
      </c>
    </row>
    <row r="45" spans="1:5" x14ac:dyDescent="0.25">
      <c r="A45" s="5" t="s">
        <v>140</v>
      </c>
      <c r="B45" s="26" t="s">
        <v>141</v>
      </c>
      <c r="C45" s="82"/>
      <c r="D45" s="82"/>
      <c r="E45" s="82"/>
    </row>
    <row r="46" spans="1:5" x14ac:dyDescent="0.25">
      <c r="A46" s="5" t="s">
        <v>142</v>
      </c>
      <c r="B46" s="26" t="s">
        <v>143</v>
      </c>
      <c r="C46" s="82"/>
      <c r="D46" s="82"/>
      <c r="E46" s="82"/>
    </row>
    <row r="47" spans="1:5" x14ac:dyDescent="0.25">
      <c r="A47" s="5" t="s">
        <v>144</v>
      </c>
      <c r="B47" s="26" t="s">
        <v>145</v>
      </c>
      <c r="C47" s="82">
        <v>1666378</v>
      </c>
      <c r="D47" s="82">
        <v>1289375</v>
      </c>
      <c r="E47" s="82">
        <v>6376356</v>
      </c>
    </row>
    <row r="48" spans="1:5" x14ac:dyDescent="0.25">
      <c r="A48" s="45" t="s">
        <v>335</v>
      </c>
      <c r="B48" s="47" t="s">
        <v>146</v>
      </c>
      <c r="C48" s="83">
        <f>SUM(C41:C47)</f>
        <v>7838150</v>
      </c>
      <c r="D48" s="83">
        <f>SUM(D41:D47)</f>
        <v>7364835</v>
      </c>
      <c r="E48" s="83">
        <f>SUM(E41:E47)</f>
        <v>30127483</v>
      </c>
    </row>
    <row r="49" spans="1:5" x14ac:dyDescent="0.25">
      <c r="A49" s="12" t="s">
        <v>147</v>
      </c>
      <c r="B49" s="26" t="s">
        <v>148</v>
      </c>
      <c r="C49" s="82">
        <v>4518381</v>
      </c>
      <c r="D49" s="82">
        <v>4472248</v>
      </c>
      <c r="E49" s="82">
        <v>2870443</v>
      </c>
    </row>
    <row r="50" spans="1:5" x14ac:dyDescent="0.25">
      <c r="A50" s="12" t="s">
        <v>149</v>
      </c>
      <c r="B50" s="26" t="s">
        <v>150</v>
      </c>
      <c r="C50" s="82"/>
      <c r="D50" s="82"/>
      <c r="E50" s="82"/>
    </row>
    <row r="51" spans="1:5" x14ac:dyDescent="0.25">
      <c r="A51" s="12" t="s">
        <v>151</v>
      </c>
      <c r="B51" s="26" t="s">
        <v>152</v>
      </c>
      <c r="C51" s="82"/>
      <c r="D51" s="82"/>
      <c r="E51" s="82"/>
    </row>
    <row r="52" spans="1:5" x14ac:dyDescent="0.25">
      <c r="A52" s="12" t="s">
        <v>153</v>
      </c>
      <c r="B52" s="26" t="s">
        <v>154</v>
      </c>
      <c r="C52" s="82">
        <v>1219963</v>
      </c>
      <c r="D52" s="82">
        <v>1207508</v>
      </c>
      <c r="E52" s="82">
        <v>681061</v>
      </c>
    </row>
    <row r="53" spans="1:5" x14ac:dyDescent="0.25">
      <c r="A53" s="44" t="s">
        <v>336</v>
      </c>
      <c r="B53" s="47" t="s">
        <v>155</v>
      </c>
      <c r="C53" s="83">
        <f>SUM(C49:C52)</f>
        <v>5738344</v>
      </c>
      <c r="D53" s="83">
        <f>SUM(D49:D52)</f>
        <v>5679756</v>
      </c>
      <c r="E53" s="83">
        <f>SUM(E49:E52)</f>
        <v>3551504</v>
      </c>
    </row>
    <row r="54" spans="1:5" x14ac:dyDescent="0.25">
      <c r="A54" s="12" t="s">
        <v>156</v>
      </c>
      <c r="B54" s="26" t="s">
        <v>157</v>
      </c>
      <c r="C54" s="82"/>
      <c r="D54" s="82"/>
      <c r="E54" s="82"/>
    </row>
    <row r="55" spans="1:5" x14ac:dyDescent="0.25">
      <c r="A55" s="12" t="s">
        <v>363</v>
      </c>
      <c r="B55" s="26" t="s">
        <v>158</v>
      </c>
      <c r="C55" s="82"/>
      <c r="D55" s="82"/>
      <c r="E55" s="82"/>
    </row>
    <row r="56" spans="1:5" x14ac:dyDescent="0.25">
      <c r="A56" s="12" t="s">
        <v>364</v>
      </c>
      <c r="B56" s="26" t="s">
        <v>159</v>
      </c>
      <c r="C56" s="82"/>
      <c r="D56" s="82"/>
      <c r="E56" s="82"/>
    </row>
    <row r="57" spans="1:5" x14ac:dyDescent="0.25">
      <c r="A57" s="12" t="s">
        <v>365</v>
      </c>
      <c r="B57" s="26" t="s">
        <v>160</v>
      </c>
      <c r="C57" s="82"/>
      <c r="D57" s="82"/>
      <c r="E57" s="82"/>
    </row>
    <row r="58" spans="1:5" x14ac:dyDescent="0.25">
      <c r="A58" s="12" t="s">
        <v>366</v>
      </c>
      <c r="B58" s="26" t="s">
        <v>161</v>
      </c>
      <c r="C58" s="82"/>
      <c r="D58" s="82"/>
      <c r="E58" s="82"/>
    </row>
    <row r="59" spans="1:5" x14ac:dyDescent="0.25">
      <c r="A59" s="12" t="s">
        <v>367</v>
      </c>
      <c r="B59" s="26" t="s">
        <v>162</v>
      </c>
      <c r="C59" s="82"/>
      <c r="D59" s="82"/>
      <c r="E59" s="82"/>
    </row>
    <row r="60" spans="1:5" x14ac:dyDescent="0.25">
      <c r="A60" s="12" t="s">
        <v>163</v>
      </c>
      <c r="B60" s="26" t="s">
        <v>164</v>
      </c>
      <c r="C60" s="82"/>
      <c r="D60" s="82"/>
      <c r="E60" s="82"/>
    </row>
    <row r="61" spans="1:5" x14ac:dyDescent="0.25">
      <c r="A61" s="12" t="s">
        <v>368</v>
      </c>
      <c r="B61" s="26" t="s">
        <v>165</v>
      </c>
      <c r="C61" s="82"/>
      <c r="D61" s="82"/>
      <c r="E61" s="82"/>
    </row>
    <row r="62" spans="1:5" x14ac:dyDescent="0.25">
      <c r="A62" s="44" t="s">
        <v>337</v>
      </c>
      <c r="B62" s="47" t="s">
        <v>166</v>
      </c>
      <c r="C62" s="83">
        <f>SUM(C54:C61)</f>
        <v>0</v>
      </c>
      <c r="D62" s="83">
        <f>SUM(D54:D61)</f>
        <v>0</v>
      </c>
      <c r="E62" s="83">
        <v>0</v>
      </c>
    </row>
    <row r="63" spans="1:5" ht="15.75" x14ac:dyDescent="0.25">
      <c r="A63" s="55" t="s">
        <v>464</v>
      </c>
      <c r="B63" s="70"/>
      <c r="C63" s="83">
        <f>SUM(C48+C53+C62)</f>
        <v>13576494</v>
      </c>
      <c r="D63" s="83">
        <f>SUM(D48+D53+D62)</f>
        <v>13044591</v>
      </c>
      <c r="E63" s="83">
        <f>SUM(E48+E53+E62)</f>
        <v>33678987</v>
      </c>
    </row>
    <row r="64" spans="1:5" ht="15.75" x14ac:dyDescent="0.25">
      <c r="A64" s="31" t="s">
        <v>376</v>
      </c>
      <c r="B64" s="32" t="s">
        <v>167</v>
      </c>
      <c r="C64" s="83">
        <f>SUM(C40+C63)</f>
        <v>57276462</v>
      </c>
      <c r="D64" s="83">
        <f>SUM(D40+D63)</f>
        <v>63907158</v>
      </c>
      <c r="E64" s="83">
        <f>SUM(E40+E63)</f>
        <v>96304419</v>
      </c>
    </row>
    <row r="65" spans="1:5" x14ac:dyDescent="0.25">
      <c r="A65" s="14" t="s">
        <v>338</v>
      </c>
      <c r="B65" s="6" t="s">
        <v>173</v>
      </c>
      <c r="C65" s="85"/>
      <c r="D65" s="85"/>
      <c r="E65" s="85"/>
    </row>
    <row r="66" spans="1:5" x14ac:dyDescent="0.25">
      <c r="A66" s="13" t="s">
        <v>339</v>
      </c>
      <c r="B66" s="6" t="s">
        <v>181</v>
      </c>
      <c r="C66" s="87"/>
      <c r="D66" s="87"/>
      <c r="E66" s="87"/>
    </row>
    <row r="67" spans="1:5" x14ac:dyDescent="0.25">
      <c r="A67" s="33" t="s">
        <v>182</v>
      </c>
      <c r="B67" s="4" t="s">
        <v>183</v>
      </c>
      <c r="C67" s="86"/>
      <c r="D67" s="86"/>
      <c r="E67" s="86"/>
    </row>
    <row r="68" spans="1:5" x14ac:dyDescent="0.25">
      <c r="A68" s="33" t="s">
        <v>184</v>
      </c>
      <c r="B68" s="4" t="s">
        <v>185</v>
      </c>
      <c r="C68" s="86">
        <v>685187</v>
      </c>
      <c r="D68" s="86">
        <v>789345</v>
      </c>
      <c r="E68" s="86">
        <v>994097</v>
      </c>
    </row>
    <row r="69" spans="1:5" x14ac:dyDescent="0.25">
      <c r="A69" s="13" t="s">
        <v>186</v>
      </c>
      <c r="B69" s="6" t="s">
        <v>187</v>
      </c>
      <c r="C69" s="86"/>
      <c r="D69" s="86"/>
      <c r="E69" s="86"/>
    </row>
    <row r="70" spans="1:5" x14ac:dyDescent="0.25">
      <c r="A70" s="33" t="s">
        <v>188</v>
      </c>
      <c r="B70" s="4" t="s">
        <v>189</v>
      </c>
      <c r="C70" s="86"/>
      <c r="D70" s="86"/>
      <c r="E70" s="86"/>
    </row>
    <row r="71" spans="1:5" x14ac:dyDescent="0.25">
      <c r="A71" s="33" t="s">
        <v>190</v>
      </c>
      <c r="B71" s="4" t="s">
        <v>191</v>
      </c>
      <c r="C71" s="86"/>
      <c r="D71" s="86"/>
      <c r="E71" s="86"/>
    </row>
    <row r="72" spans="1:5" x14ac:dyDescent="0.25">
      <c r="A72" s="33" t="s">
        <v>192</v>
      </c>
      <c r="B72" s="4" t="s">
        <v>193</v>
      </c>
      <c r="C72" s="86"/>
      <c r="D72" s="86"/>
      <c r="E72" s="86"/>
    </row>
    <row r="73" spans="1:5" x14ac:dyDescent="0.25">
      <c r="A73" s="34" t="s">
        <v>340</v>
      </c>
      <c r="B73" s="35" t="s">
        <v>194</v>
      </c>
      <c r="C73" s="87"/>
      <c r="D73" s="87"/>
      <c r="E73" s="87"/>
    </row>
    <row r="74" spans="1:5" x14ac:dyDescent="0.25">
      <c r="A74" s="33" t="s">
        <v>195</v>
      </c>
      <c r="B74" s="4" t="s">
        <v>196</v>
      </c>
      <c r="C74" s="86"/>
      <c r="D74" s="86"/>
      <c r="E74" s="86"/>
    </row>
    <row r="75" spans="1:5" x14ac:dyDescent="0.25">
      <c r="A75" s="12" t="s">
        <v>197</v>
      </c>
      <c r="B75" s="4" t="s">
        <v>198</v>
      </c>
      <c r="C75" s="84"/>
      <c r="D75" s="84"/>
      <c r="E75" s="84"/>
    </row>
    <row r="76" spans="1:5" x14ac:dyDescent="0.25">
      <c r="A76" s="33" t="s">
        <v>373</v>
      </c>
      <c r="B76" s="4" t="s">
        <v>199</v>
      </c>
      <c r="C76" s="86"/>
      <c r="D76" s="86"/>
      <c r="E76" s="86"/>
    </row>
    <row r="77" spans="1:5" x14ac:dyDescent="0.25">
      <c r="A77" s="33" t="s">
        <v>342</v>
      </c>
      <c r="B77" s="4" t="s">
        <v>200</v>
      </c>
      <c r="C77" s="86"/>
      <c r="D77" s="86"/>
      <c r="E77" s="86"/>
    </row>
    <row r="78" spans="1:5" x14ac:dyDescent="0.25">
      <c r="A78" s="34" t="s">
        <v>343</v>
      </c>
      <c r="B78" s="35" t="s">
        <v>204</v>
      </c>
      <c r="C78" s="87"/>
      <c r="D78" s="87"/>
      <c r="E78" s="87"/>
    </row>
    <row r="79" spans="1:5" x14ac:dyDescent="0.25">
      <c r="A79" s="12" t="s">
        <v>205</v>
      </c>
      <c r="B79" s="4" t="s">
        <v>206</v>
      </c>
      <c r="C79" s="84"/>
      <c r="D79" s="84"/>
      <c r="E79" s="84"/>
    </row>
    <row r="80" spans="1:5" ht="15.75" x14ac:dyDescent="0.25">
      <c r="A80" s="36" t="s">
        <v>377</v>
      </c>
      <c r="B80" s="37" t="s">
        <v>207</v>
      </c>
      <c r="C80" s="87">
        <f>SUM(C65:C79)</f>
        <v>685187</v>
      </c>
      <c r="D80" s="87">
        <f>SUM(D65:D79)</f>
        <v>789345</v>
      </c>
      <c r="E80" s="87">
        <f>SUM(E65:E79)</f>
        <v>994097</v>
      </c>
    </row>
    <row r="81" spans="1:5" ht="15.75" x14ac:dyDescent="0.25">
      <c r="A81" s="40" t="s">
        <v>413</v>
      </c>
      <c r="B81" s="41"/>
      <c r="C81" s="83">
        <f>SUM(C64+C80)</f>
        <v>57961649</v>
      </c>
      <c r="D81" s="83">
        <f>SUM(D64+D80)</f>
        <v>64696503</v>
      </c>
      <c r="E81" s="83">
        <f>SUM(E64+E80)</f>
        <v>97298516</v>
      </c>
    </row>
    <row r="82" spans="1:5" ht="51.75" customHeight="1" x14ac:dyDescent="0.3">
      <c r="A82" s="1" t="s">
        <v>30</v>
      </c>
      <c r="B82" s="2" t="s">
        <v>20</v>
      </c>
      <c r="C82" s="92" t="s">
        <v>494</v>
      </c>
      <c r="D82" s="92" t="s">
        <v>511</v>
      </c>
      <c r="E82" s="92" t="s">
        <v>522</v>
      </c>
    </row>
    <row r="83" spans="1:5" x14ac:dyDescent="0.25">
      <c r="A83" s="4" t="s">
        <v>415</v>
      </c>
      <c r="B83" s="5" t="s">
        <v>220</v>
      </c>
      <c r="C83" s="89">
        <v>23019703</v>
      </c>
      <c r="D83" s="89">
        <v>23465357</v>
      </c>
      <c r="E83" s="89">
        <v>29462363</v>
      </c>
    </row>
    <row r="84" spans="1:5" x14ac:dyDescent="0.25">
      <c r="A84" s="4" t="s">
        <v>221</v>
      </c>
      <c r="B84" s="5" t="s">
        <v>222</v>
      </c>
      <c r="C84" s="89"/>
      <c r="D84" s="89"/>
      <c r="E84" s="89"/>
    </row>
    <row r="85" spans="1:5" x14ac:dyDescent="0.25">
      <c r="A85" s="4" t="s">
        <v>223</v>
      </c>
      <c r="B85" s="5" t="s">
        <v>224</v>
      </c>
      <c r="C85" s="89"/>
      <c r="D85" s="89"/>
      <c r="E85" s="89"/>
    </row>
    <row r="86" spans="1:5" x14ac:dyDescent="0.25">
      <c r="A86" s="4" t="s">
        <v>378</v>
      </c>
      <c r="B86" s="5" t="s">
        <v>225</v>
      </c>
      <c r="C86" s="89"/>
      <c r="D86" s="89"/>
      <c r="E86" s="89"/>
    </row>
    <row r="87" spans="1:5" x14ac:dyDescent="0.25">
      <c r="A87" s="4" t="s">
        <v>379</v>
      </c>
      <c r="B87" s="5" t="s">
        <v>226</v>
      </c>
      <c r="C87" s="89"/>
      <c r="D87" s="89"/>
      <c r="E87" s="89"/>
    </row>
    <row r="88" spans="1:5" x14ac:dyDescent="0.25">
      <c r="A88" s="4" t="s">
        <v>380</v>
      </c>
      <c r="B88" s="5" t="s">
        <v>227</v>
      </c>
      <c r="C88" s="89">
        <v>8897836</v>
      </c>
      <c r="D88" s="89">
        <v>22486498</v>
      </c>
      <c r="E88" s="89">
        <v>12120185</v>
      </c>
    </row>
    <row r="89" spans="1:5" x14ac:dyDescent="0.25">
      <c r="A89" s="35" t="s">
        <v>416</v>
      </c>
      <c r="B89" s="45" t="s">
        <v>228</v>
      </c>
      <c r="C89" s="83">
        <f>SUM(C83:C88)</f>
        <v>31917539</v>
      </c>
      <c r="D89" s="83">
        <f>SUM(D83:D88)</f>
        <v>45951855</v>
      </c>
      <c r="E89" s="83">
        <f>SUM(E83:E88)</f>
        <v>41582548</v>
      </c>
    </row>
    <row r="90" spans="1:5" x14ac:dyDescent="0.25">
      <c r="A90" s="4" t="s">
        <v>418</v>
      </c>
      <c r="B90" s="5" t="s">
        <v>239</v>
      </c>
      <c r="C90" s="89"/>
      <c r="D90" s="89"/>
      <c r="E90" s="89"/>
    </row>
    <row r="91" spans="1:5" x14ac:dyDescent="0.25">
      <c r="A91" s="4" t="s">
        <v>386</v>
      </c>
      <c r="B91" s="5" t="s">
        <v>240</v>
      </c>
      <c r="C91" s="89"/>
      <c r="D91" s="89"/>
      <c r="E91" s="89"/>
    </row>
    <row r="92" spans="1:5" x14ac:dyDescent="0.25">
      <c r="A92" s="4" t="s">
        <v>387</v>
      </c>
      <c r="B92" s="5" t="s">
        <v>241</v>
      </c>
      <c r="C92" s="89"/>
      <c r="D92" s="89"/>
      <c r="E92" s="89"/>
    </row>
    <row r="93" spans="1:5" x14ac:dyDescent="0.25">
      <c r="A93" s="4" t="s">
        <v>388</v>
      </c>
      <c r="B93" s="5" t="s">
        <v>242</v>
      </c>
      <c r="C93" s="89">
        <v>2731215</v>
      </c>
      <c r="D93" s="89">
        <v>2488976</v>
      </c>
      <c r="E93" s="89">
        <v>2400000</v>
      </c>
    </row>
    <row r="94" spans="1:5" x14ac:dyDescent="0.25">
      <c r="A94" s="4" t="s">
        <v>419</v>
      </c>
      <c r="B94" s="5" t="s">
        <v>249</v>
      </c>
      <c r="C94" s="89">
        <v>4297655</v>
      </c>
      <c r="D94" s="89">
        <v>3783127</v>
      </c>
      <c r="E94" s="89">
        <v>3700000</v>
      </c>
    </row>
    <row r="95" spans="1:5" x14ac:dyDescent="0.25">
      <c r="A95" s="4" t="s">
        <v>393</v>
      </c>
      <c r="B95" s="5" t="s">
        <v>250</v>
      </c>
      <c r="C95" s="89">
        <v>171953</v>
      </c>
      <c r="D95" s="89">
        <v>335440</v>
      </c>
      <c r="E95" s="89">
        <v>300000</v>
      </c>
    </row>
    <row r="96" spans="1:5" x14ac:dyDescent="0.25">
      <c r="A96" s="35" t="s">
        <v>420</v>
      </c>
      <c r="B96" s="45" t="s">
        <v>251</v>
      </c>
      <c r="C96" s="83">
        <f>SUM(C90:C95)</f>
        <v>7200823</v>
      </c>
      <c r="D96" s="83">
        <f>SUM(D90:D95)</f>
        <v>6607543</v>
      </c>
      <c r="E96" s="83">
        <f>SUM(E90:E95)</f>
        <v>6400000</v>
      </c>
    </row>
    <row r="97" spans="1:5" x14ac:dyDescent="0.25">
      <c r="A97" s="12" t="s">
        <v>252</v>
      </c>
      <c r="B97" s="5" t="s">
        <v>253</v>
      </c>
      <c r="C97" s="89"/>
      <c r="D97" s="89"/>
      <c r="E97" s="89"/>
    </row>
    <row r="98" spans="1:5" x14ac:dyDescent="0.25">
      <c r="A98" s="12" t="s">
        <v>394</v>
      </c>
      <c r="B98" s="5" t="s">
        <v>254</v>
      </c>
      <c r="C98" s="89">
        <v>147957</v>
      </c>
      <c r="D98" s="89">
        <v>206190</v>
      </c>
      <c r="E98" s="89">
        <v>3200</v>
      </c>
    </row>
    <row r="99" spans="1:5" x14ac:dyDescent="0.25">
      <c r="A99" s="12" t="s">
        <v>395</v>
      </c>
      <c r="B99" s="5" t="s">
        <v>255</v>
      </c>
      <c r="C99" s="89"/>
      <c r="D99" s="89"/>
      <c r="E99" s="89"/>
    </row>
    <row r="100" spans="1:5" x14ac:dyDescent="0.25">
      <c r="A100" s="12" t="s">
        <v>396</v>
      </c>
      <c r="B100" s="5" t="s">
        <v>256</v>
      </c>
      <c r="C100" s="89">
        <v>2189319</v>
      </c>
      <c r="D100" s="89">
        <v>930317</v>
      </c>
      <c r="E100" s="89">
        <v>733314</v>
      </c>
    </row>
    <row r="101" spans="1:5" x14ac:dyDescent="0.25">
      <c r="A101" s="12" t="s">
        <v>257</v>
      </c>
      <c r="B101" s="5" t="s">
        <v>258</v>
      </c>
      <c r="C101" s="89"/>
      <c r="D101" s="89"/>
      <c r="E101" s="89"/>
    </row>
    <row r="102" spans="1:5" x14ac:dyDescent="0.25">
      <c r="A102" s="12" t="s">
        <v>259</v>
      </c>
      <c r="B102" s="5" t="s">
        <v>260</v>
      </c>
      <c r="C102" s="89">
        <v>23468</v>
      </c>
      <c r="D102" s="89">
        <v>73477</v>
      </c>
      <c r="E102" s="89">
        <v>865</v>
      </c>
    </row>
    <row r="103" spans="1:5" x14ac:dyDescent="0.25">
      <c r="A103" s="12" t="s">
        <v>261</v>
      </c>
      <c r="B103" s="5" t="s">
        <v>262</v>
      </c>
      <c r="C103" s="89"/>
      <c r="D103" s="89"/>
      <c r="E103" s="89"/>
    </row>
    <row r="104" spans="1:5" x14ac:dyDescent="0.25">
      <c r="A104" s="12" t="s">
        <v>397</v>
      </c>
      <c r="B104" s="5" t="s">
        <v>263</v>
      </c>
      <c r="C104" s="89">
        <v>1246</v>
      </c>
      <c r="D104" s="89">
        <v>28</v>
      </c>
      <c r="E104" s="89">
        <v>20</v>
      </c>
    </row>
    <row r="105" spans="1:5" x14ac:dyDescent="0.25">
      <c r="A105" s="12" t="s">
        <v>398</v>
      </c>
      <c r="B105" s="5" t="s">
        <v>264</v>
      </c>
      <c r="C105" s="89"/>
      <c r="D105" s="89"/>
      <c r="E105" s="89"/>
    </row>
    <row r="106" spans="1:5" x14ac:dyDescent="0.25">
      <c r="A106" s="12" t="s">
        <v>512</v>
      </c>
      <c r="B106" s="5" t="s">
        <v>265</v>
      </c>
      <c r="C106" s="89"/>
      <c r="D106" s="89"/>
      <c r="E106" s="89"/>
    </row>
    <row r="107" spans="1:5" x14ac:dyDescent="0.25">
      <c r="A107" s="12" t="s">
        <v>399</v>
      </c>
      <c r="B107" s="5" t="s">
        <v>500</v>
      </c>
      <c r="C107" s="89">
        <v>652863</v>
      </c>
      <c r="D107" s="89">
        <v>14251</v>
      </c>
      <c r="E107" s="89">
        <v>1000</v>
      </c>
    </row>
    <row r="108" spans="1:5" x14ac:dyDescent="0.25">
      <c r="A108" s="44" t="s">
        <v>421</v>
      </c>
      <c r="B108" s="45" t="s">
        <v>266</v>
      </c>
      <c r="C108" s="83">
        <f>SUM(C97:C107)</f>
        <v>3014853</v>
      </c>
      <c r="D108" s="83">
        <f>SUM(D97:D107)</f>
        <v>1224263</v>
      </c>
      <c r="E108" s="83">
        <f>SUM(E97:E107)</f>
        <v>738399</v>
      </c>
    </row>
    <row r="109" spans="1:5" x14ac:dyDescent="0.25">
      <c r="A109" s="12" t="s">
        <v>275</v>
      </c>
      <c r="B109" s="5" t="s">
        <v>276</v>
      </c>
      <c r="C109" s="89"/>
      <c r="D109" s="89"/>
      <c r="E109" s="89"/>
    </row>
    <row r="110" spans="1:5" x14ac:dyDescent="0.25">
      <c r="A110" s="12" t="s">
        <v>503</v>
      </c>
      <c r="B110" s="5" t="s">
        <v>277</v>
      </c>
      <c r="C110" s="89"/>
      <c r="D110" s="89"/>
      <c r="E110" s="89"/>
    </row>
    <row r="111" spans="1:5" ht="30" x14ac:dyDescent="0.25">
      <c r="A111" s="12" t="s">
        <v>513</v>
      </c>
      <c r="B111" s="5" t="s">
        <v>278</v>
      </c>
      <c r="C111" s="89"/>
      <c r="D111" s="89"/>
      <c r="E111" s="89"/>
    </row>
    <row r="112" spans="1:5" x14ac:dyDescent="0.25">
      <c r="A112" s="4" t="s">
        <v>403</v>
      </c>
      <c r="B112" s="5" t="s">
        <v>502</v>
      </c>
      <c r="C112" s="89">
        <v>295000</v>
      </c>
      <c r="D112" s="89">
        <v>80000</v>
      </c>
      <c r="E112" s="89">
        <v>24000</v>
      </c>
    </row>
    <row r="113" spans="1:5" x14ac:dyDescent="0.25">
      <c r="A113" s="12" t="s">
        <v>404</v>
      </c>
      <c r="B113" s="5" t="s">
        <v>501</v>
      </c>
      <c r="C113" s="89">
        <v>930800</v>
      </c>
      <c r="D113" s="89">
        <v>2505727</v>
      </c>
      <c r="E113" s="89"/>
    </row>
    <row r="114" spans="1:5" x14ac:dyDescent="0.25">
      <c r="A114" s="35" t="s">
        <v>423</v>
      </c>
      <c r="B114" s="45" t="s">
        <v>279</v>
      </c>
      <c r="C114" s="83">
        <f>SUM(C109:C113)</f>
        <v>1225800</v>
      </c>
      <c r="D114" s="83">
        <f>SUM(D109:D113)</f>
        <v>2585727</v>
      </c>
      <c r="E114" s="83">
        <f>SUM(E109:E113)</f>
        <v>24000</v>
      </c>
    </row>
    <row r="115" spans="1:5" ht="15.75" x14ac:dyDescent="0.25">
      <c r="A115" s="55" t="s">
        <v>465</v>
      </c>
      <c r="B115" s="60"/>
      <c r="C115" s="83">
        <f>SUM(C89+C96+C108+C114)</f>
        <v>43359015</v>
      </c>
      <c r="D115" s="83">
        <f>SUM(D89+D96+D108+D114)</f>
        <v>56369388</v>
      </c>
      <c r="E115" s="83">
        <f>SUM(E89+E96+E108+E114)</f>
        <v>48744947</v>
      </c>
    </row>
    <row r="116" spans="1:5" x14ac:dyDescent="0.25">
      <c r="A116" s="4" t="s">
        <v>229</v>
      </c>
      <c r="B116" s="5" t="s">
        <v>230</v>
      </c>
      <c r="C116" s="89">
        <v>1000000</v>
      </c>
      <c r="D116" s="89"/>
      <c r="E116" s="89"/>
    </row>
    <row r="117" spans="1:5" x14ac:dyDescent="0.25">
      <c r="A117" s="4" t="s">
        <v>231</v>
      </c>
      <c r="B117" s="5" t="s">
        <v>232</v>
      </c>
      <c r="C117" s="89"/>
      <c r="D117" s="89"/>
      <c r="E117" s="89"/>
    </row>
    <row r="118" spans="1:5" x14ac:dyDescent="0.25">
      <c r="A118" s="4" t="s">
        <v>381</v>
      </c>
      <c r="B118" s="5" t="s">
        <v>233</v>
      </c>
      <c r="C118" s="89"/>
      <c r="D118" s="89"/>
      <c r="E118" s="89"/>
    </row>
    <row r="119" spans="1:5" x14ac:dyDescent="0.25">
      <c r="A119" s="4" t="s">
        <v>382</v>
      </c>
      <c r="B119" s="5" t="s">
        <v>234</v>
      </c>
      <c r="C119" s="89"/>
      <c r="D119" s="89"/>
      <c r="E119" s="89"/>
    </row>
    <row r="120" spans="1:5" x14ac:dyDescent="0.25">
      <c r="A120" s="4" t="s">
        <v>383</v>
      </c>
      <c r="B120" s="5" t="s">
        <v>235</v>
      </c>
      <c r="C120" s="89">
        <v>1921564</v>
      </c>
      <c r="D120" s="89">
        <v>2161123</v>
      </c>
      <c r="E120" s="89">
        <v>18783475</v>
      </c>
    </row>
    <row r="121" spans="1:5" x14ac:dyDescent="0.25">
      <c r="A121" s="35" t="s">
        <v>417</v>
      </c>
      <c r="B121" s="45" t="s">
        <v>236</v>
      </c>
      <c r="C121" s="83">
        <f>SUM(C116:C120)</f>
        <v>2921564</v>
      </c>
      <c r="D121" s="83">
        <f>SUM(D116:D120)</f>
        <v>2161123</v>
      </c>
      <c r="E121" s="83">
        <f>SUM(E116:E120)</f>
        <v>18783475</v>
      </c>
    </row>
    <row r="122" spans="1:5" x14ac:dyDescent="0.25">
      <c r="A122" s="12" t="s">
        <v>400</v>
      </c>
      <c r="B122" s="5" t="s">
        <v>267</v>
      </c>
      <c r="C122" s="89"/>
      <c r="D122" s="89"/>
      <c r="E122" s="89"/>
    </row>
    <row r="123" spans="1:5" x14ac:dyDescent="0.25">
      <c r="A123" s="12" t="s">
        <v>401</v>
      </c>
      <c r="B123" s="5" t="s">
        <v>268</v>
      </c>
      <c r="C123" s="89">
        <v>450000</v>
      </c>
      <c r="D123" s="89"/>
      <c r="E123" s="89"/>
    </row>
    <row r="124" spans="1:5" x14ac:dyDescent="0.25">
      <c r="A124" s="12" t="s">
        <v>269</v>
      </c>
      <c r="B124" s="5" t="s">
        <v>270</v>
      </c>
      <c r="C124" s="89"/>
      <c r="D124" s="89"/>
      <c r="E124" s="89">
        <v>1500000</v>
      </c>
    </row>
    <row r="125" spans="1:5" x14ac:dyDescent="0.25">
      <c r="A125" s="12" t="s">
        <v>402</v>
      </c>
      <c r="B125" s="5" t="s">
        <v>271</v>
      </c>
      <c r="C125" s="89"/>
      <c r="D125" s="89"/>
      <c r="E125" s="89"/>
    </row>
    <row r="126" spans="1:5" x14ac:dyDescent="0.25">
      <c r="A126" s="12" t="s">
        <v>272</v>
      </c>
      <c r="B126" s="5" t="s">
        <v>273</v>
      </c>
      <c r="C126" s="89"/>
      <c r="D126" s="89"/>
      <c r="E126" s="89"/>
    </row>
    <row r="127" spans="1:5" x14ac:dyDescent="0.25">
      <c r="A127" s="35" t="s">
        <v>422</v>
      </c>
      <c r="B127" s="45" t="s">
        <v>274</v>
      </c>
      <c r="C127" s="83">
        <f>SUM(C122:C126)</f>
        <v>450000</v>
      </c>
      <c r="D127" s="83">
        <f>SUM(D122:D126)</f>
        <v>0</v>
      </c>
      <c r="E127" s="83">
        <f>SUM(E122:E126)</f>
        <v>1500000</v>
      </c>
    </row>
    <row r="128" spans="1:5" x14ac:dyDescent="0.25">
      <c r="A128" s="12" t="s">
        <v>280</v>
      </c>
      <c r="B128" s="5" t="s">
        <v>281</v>
      </c>
      <c r="C128" s="89"/>
      <c r="D128" s="89"/>
      <c r="E128" s="89"/>
    </row>
    <row r="129" spans="1:5" x14ac:dyDescent="0.25">
      <c r="A129" s="4" t="s">
        <v>405</v>
      </c>
      <c r="B129" s="5" t="s">
        <v>282</v>
      </c>
      <c r="C129" s="89"/>
      <c r="D129" s="89"/>
      <c r="E129" s="89"/>
    </row>
    <row r="130" spans="1:5" x14ac:dyDescent="0.25">
      <c r="A130" s="12" t="s">
        <v>406</v>
      </c>
      <c r="B130" s="5" t="s">
        <v>283</v>
      </c>
      <c r="C130" s="89"/>
      <c r="D130" s="89"/>
      <c r="E130" s="89"/>
    </row>
    <row r="131" spans="1:5" x14ac:dyDescent="0.25">
      <c r="A131" s="35" t="s">
        <v>425</v>
      </c>
      <c r="B131" s="45" t="s">
        <v>284</v>
      </c>
      <c r="C131" s="83">
        <f>SUM(C128:C130)</f>
        <v>0</v>
      </c>
      <c r="D131" s="83">
        <f>SUM(D128:D130)</f>
        <v>0</v>
      </c>
      <c r="E131" s="83">
        <f>SUM(E128:E130)</f>
        <v>0</v>
      </c>
    </row>
    <row r="132" spans="1:5" ht="15.75" x14ac:dyDescent="0.25">
      <c r="A132" s="55" t="s">
        <v>464</v>
      </c>
      <c r="B132" s="60"/>
      <c r="C132" s="83">
        <f>SUM(C121+C127+C131)</f>
        <v>3371564</v>
      </c>
      <c r="D132" s="83">
        <f>SUM(D121+D127+D131)</f>
        <v>2161123</v>
      </c>
      <c r="E132" s="83">
        <f>SUM(E121+E127+E131)</f>
        <v>20283475</v>
      </c>
    </row>
    <row r="133" spans="1:5" ht="15.75" x14ac:dyDescent="0.25">
      <c r="A133" s="42" t="s">
        <v>424</v>
      </c>
      <c r="B133" s="31" t="s">
        <v>285</v>
      </c>
      <c r="C133" s="83">
        <f>SUM(C115+C132)</f>
        <v>46730579</v>
      </c>
      <c r="D133" s="83">
        <f>SUM(D115+D132)</f>
        <v>58530511</v>
      </c>
      <c r="E133" s="83">
        <f>SUM(E115+E132)</f>
        <v>69028422</v>
      </c>
    </row>
    <row r="134" spans="1:5" ht="15.75" x14ac:dyDescent="0.25">
      <c r="A134" s="59" t="s">
        <v>474</v>
      </c>
      <c r="B134" s="58"/>
      <c r="C134" s="89"/>
      <c r="D134" s="89"/>
      <c r="E134" s="89"/>
    </row>
    <row r="135" spans="1:5" ht="15.75" x14ac:dyDescent="0.25">
      <c r="A135" s="59" t="s">
        <v>475</v>
      </c>
      <c r="B135" s="58"/>
      <c r="C135" s="89"/>
      <c r="D135" s="89"/>
      <c r="E135" s="89"/>
    </row>
    <row r="136" spans="1:5" x14ac:dyDescent="0.25">
      <c r="A136" s="14" t="s">
        <v>426</v>
      </c>
      <c r="B136" s="6" t="s">
        <v>290</v>
      </c>
      <c r="C136" s="89"/>
      <c r="D136" s="89"/>
      <c r="E136" s="89"/>
    </row>
    <row r="137" spans="1:5" x14ac:dyDescent="0.25">
      <c r="A137" s="13" t="s">
        <v>427</v>
      </c>
      <c r="B137" s="6" t="s">
        <v>297</v>
      </c>
      <c r="C137" s="89"/>
      <c r="D137" s="89"/>
      <c r="E137" s="89"/>
    </row>
    <row r="138" spans="1:5" x14ac:dyDescent="0.25">
      <c r="A138" s="4" t="s">
        <v>472</v>
      </c>
      <c r="B138" s="4" t="s">
        <v>298</v>
      </c>
      <c r="C138" s="89">
        <v>43883714</v>
      </c>
      <c r="D138" s="89">
        <v>33441989</v>
      </c>
      <c r="E138" s="89">
        <v>28270094</v>
      </c>
    </row>
    <row r="139" spans="1:5" x14ac:dyDescent="0.25">
      <c r="A139" s="4" t="s">
        <v>473</v>
      </c>
      <c r="B139" s="4" t="s">
        <v>298</v>
      </c>
      <c r="C139" s="89"/>
      <c r="D139" s="89"/>
      <c r="E139" s="89"/>
    </row>
    <row r="140" spans="1:5" x14ac:dyDescent="0.25">
      <c r="A140" s="4" t="s">
        <v>470</v>
      </c>
      <c r="B140" s="4" t="s">
        <v>299</v>
      </c>
      <c r="C140" s="89"/>
      <c r="D140" s="89"/>
      <c r="E140" s="89"/>
    </row>
    <row r="141" spans="1:5" x14ac:dyDescent="0.25">
      <c r="A141" s="4" t="s">
        <v>471</v>
      </c>
      <c r="B141" s="4" t="s">
        <v>299</v>
      </c>
      <c r="C141" s="89"/>
      <c r="D141" s="89"/>
      <c r="E141" s="89"/>
    </row>
    <row r="142" spans="1:5" x14ac:dyDescent="0.25">
      <c r="A142" s="6" t="s">
        <v>428</v>
      </c>
      <c r="B142" s="6" t="s">
        <v>300</v>
      </c>
      <c r="C142" s="89">
        <f t="shared" ref="C142" si="0">SUM(C138:C141)</f>
        <v>43883714</v>
      </c>
      <c r="D142" s="89">
        <f t="shared" ref="D142:E142" si="1">SUM(D138:D141)</f>
        <v>33441989</v>
      </c>
      <c r="E142" s="89">
        <f t="shared" si="1"/>
        <v>28270094</v>
      </c>
    </row>
    <row r="143" spans="1:5" x14ac:dyDescent="0.25">
      <c r="A143" s="33" t="s">
        <v>301</v>
      </c>
      <c r="B143" s="4" t="s">
        <v>302</v>
      </c>
      <c r="C143" s="89">
        <v>789345</v>
      </c>
      <c r="D143" s="89">
        <v>994097</v>
      </c>
      <c r="E143" s="89"/>
    </row>
    <row r="144" spans="1:5" x14ac:dyDescent="0.25">
      <c r="A144" s="33" t="s">
        <v>303</v>
      </c>
      <c r="B144" s="4" t="s">
        <v>304</v>
      </c>
      <c r="C144" s="89"/>
      <c r="D144" s="89"/>
      <c r="E144" s="89"/>
    </row>
    <row r="145" spans="1:5" x14ac:dyDescent="0.25">
      <c r="A145" s="33" t="s">
        <v>305</v>
      </c>
      <c r="B145" s="4" t="s">
        <v>306</v>
      </c>
      <c r="C145" s="89"/>
      <c r="D145" s="89"/>
      <c r="E145" s="89"/>
    </row>
    <row r="146" spans="1:5" x14ac:dyDescent="0.25">
      <c r="A146" s="33" t="s">
        <v>307</v>
      </c>
      <c r="B146" s="4" t="s">
        <v>308</v>
      </c>
      <c r="C146" s="89"/>
      <c r="D146" s="89"/>
      <c r="E146" s="89"/>
    </row>
    <row r="147" spans="1:5" x14ac:dyDescent="0.25">
      <c r="A147" s="12" t="s">
        <v>411</v>
      </c>
      <c r="B147" s="4" t="s">
        <v>309</v>
      </c>
      <c r="C147" s="89"/>
      <c r="D147" s="89"/>
      <c r="E147" s="89"/>
    </row>
    <row r="148" spans="1:5" x14ac:dyDescent="0.25">
      <c r="A148" s="14" t="s">
        <v>429</v>
      </c>
      <c r="B148" s="6" t="s">
        <v>310</v>
      </c>
      <c r="C148" s="89"/>
      <c r="D148" s="89"/>
      <c r="E148" s="89"/>
    </row>
    <row r="149" spans="1:5" x14ac:dyDescent="0.25">
      <c r="A149" s="12" t="s">
        <v>311</v>
      </c>
      <c r="B149" s="4" t="s">
        <v>312</v>
      </c>
      <c r="C149" s="89"/>
      <c r="D149" s="89"/>
      <c r="E149" s="89"/>
    </row>
    <row r="150" spans="1:5" x14ac:dyDescent="0.25">
      <c r="A150" s="12" t="s">
        <v>313</v>
      </c>
      <c r="B150" s="4" t="s">
        <v>314</v>
      </c>
      <c r="C150" s="89"/>
      <c r="D150" s="89"/>
      <c r="E150" s="89"/>
    </row>
    <row r="151" spans="1:5" x14ac:dyDescent="0.25">
      <c r="A151" s="33" t="s">
        <v>315</v>
      </c>
      <c r="B151" s="4" t="s">
        <v>316</v>
      </c>
      <c r="C151" s="89"/>
      <c r="D151" s="89"/>
      <c r="E151" s="89"/>
    </row>
    <row r="152" spans="1:5" x14ac:dyDescent="0.25">
      <c r="A152" s="33" t="s">
        <v>412</v>
      </c>
      <c r="B152" s="4" t="s">
        <v>317</v>
      </c>
      <c r="C152" s="89"/>
      <c r="D152" s="89"/>
      <c r="E152" s="89"/>
    </row>
    <row r="153" spans="1:5" x14ac:dyDescent="0.25">
      <c r="A153" s="13" t="s">
        <v>430</v>
      </c>
      <c r="B153" s="6" t="s">
        <v>318</v>
      </c>
      <c r="C153" s="89"/>
      <c r="D153" s="89"/>
      <c r="E153" s="89"/>
    </row>
    <row r="154" spans="1:5" x14ac:dyDescent="0.25">
      <c r="A154" s="14" t="s">
        <v>319</v>
      </c>
      <c r="B154" s="6" t="s">
        <v>320</v>
      </c>
      <c r="C154" s="89"/>
      <c r="D154" s="89"/>
      <c r="E154" s="89"/>
    </row>
    <row r="155" spans="1:5" ht="15.75" x14ac:dyDescent="0.25">
      <c r="A155" s="36" t="s">
        <v>431</v>
      </c>
      <c r="B155" s="37" t="s">
        <v>321</v>
      </c>
      <c r="C155" s="83">
        <f>SUM(C136+C137+C142+C143+C148+C153+C154)</f>
        <v>44673059</v>
      </c>
      <c r="D155" s="83">
        <f>SUM(D136+D137+D142+D143+D148+D153+D154)</f>
        <v>34436086</v>
      </c>
      <c r="E155" s="83">
        <f>SUM(E136+E137+E142+E143+E148+E153+E154)</f>
        <v>28270094</v>
      </c>
    </row>
    <row r="156" spans="1:5" ht="15.75" x14ac:dyDescent="0.25">
      <c r="A156" s="40" t="s">
        <v>414</v>
      </c>
      <c r="B156" s="41"/>
      <c r="C156" s="83">
        <f>SUM(C133+C155)</f>
        <v>91403638</v>
      </c>
      <c r="D156" s="83">
        <f>SUM(D133+D155)</f>
        <v>92966597</v>
      </c>
      <c r="E156" s="83">
        <f>SUM(E133+E155)</f>
        <v>97298516</v>
      </c>
    </row>
  </sheetData>
  <mergeCells count="3">
    <mergeCell ref="A2:E2"/>
    <mergeCell ref="A3:E3"/>
    <mergeCell ref="B5:E5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scale="53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34"/>
  <sheetViews>
    <sheetView workbookViewId="0">
      <selection activeCell="A4" sqref="A4:C4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ht="25.5" customHeight="1" x14ac:dyDescent="0.25">
      <c r="A1" s="105" t="s">
        <v>498</v>
      </c>
      <c r="B1" s="106"/>
      <c r="C1" s="106"/>
    </row>
    <row r="2" spans="1:3" ht="23.25" customHeight="1" x14ac:dyDescent="0.25">
      <c r="A2" s="113" t="s">
        <v>463</v>
      </c>
      <c r="B2" s="114"/>
      <c r="C2" s="114"/>
    </row>
    <row r="4" spans="1:3" x14ac:dyDescent="0.25">
      <c r="A4" s="110" t="s">
        <v>532</v>
      </c>
      <c r="B4" s="110"/>
      <c r="C4" s="110"/>
    </row>
    <row r="5" spans="1:3" ht="51" customHeight="1" x14ac:dyDescent="0.25">
      <c r="A5" s="52" t="s">
        <v>462</v>
      </c>
      <c r="B5" s="53" t="s">
        <v>469</v>
      </c>
      <c r="C5" s="69" t="s">
        <v>17</v>
      </c>
    </row>
    <row r="6" spans="1:3" ht="15" customHeight="1" x14ac:dyDescent="0.25">
      <c r="A6" s="53" t="s">
        <v>435</v>
      </c>
      <c r="B6" s="78"/>
      <c r="C6" s="24">
        <f t="shared" ref="C6:C32" si="0">SUM(B6:B6)</f>
        <v>0</v>
      </c>
    </row>
    <row r="7" spans="1:3" ht="15" customHeight="1" x14ac:dyDescent="0.25">
      <c r="A7" s="53" t="s">
        <v>436</v>
      </c>
      <c r="B7" s="78"/>
      <c r="C7" s="24">
        <f t="shared" si="0"/>
        <v>0</v>
      </c>
    </row>
    <row r="8" spans="1:3" ht="15" customHeight="1" x14ac:dyDescent="0.25">
      <c r="A8" s="53" t="s">
        <v>437</v>
      </c>
      <c r="B8" s="78"/>
      <c r="C8" s="24">
        <f t="shared" si="0"/>
        <v>0</v>
      </c>
    </row>
    <row r="9" spans="1:3" ht="15" customHeight="1" x14ac:dyDescent="0.25">
      <c r="A9" s="53" t="s">
        <v>438</v>
      </c>
      <c r="B9" s="78"/>
      <c r="C9" s="24">
        <f t="shared" si="0"/>
        <v>0</v>
      </c>
    </row>
    <row r="10" spans="1:3" ht="15" customHeight="1" x14ac:dyDescent="0.25">
      <c r="A10" s="52" t="s">
        <v>457</v>
      </c>
      <c r="B10" s="78">
        <f>SUM(B6:B9)</f>
        <v>0</v>
      </c>
      <c r="C10" s="24">
        <f t="shared" si="0"/>
        <v>0</v>
      </c>
    </row>
    <row r="11" spans="1:3" ht="15" customHeight="1" x14ac:dyDescent="0.25">
      <c r="A11" s="53" t="s">
        <v>439</v>
      </c>
      <c r="B11" s="78"/>
      <c r="C11" s="24">
        <f t="shared" si="0"/>
        <v>0</v>
      </c>
    </row>
    <row r="12" spans="1:3" ht="15" customHeight="1" x14ac:dyDescent="0.25">
      <c r="A12" s="53" t="s">
        <v>440</v>
      </c>
      <c r="B12" s="78"/>
      <c r="C12" s="24">
        <f t="shared" si="0"/>
        <v>0</v>
      </c>
    </row>
    <row r="13" spans="1:3" ht="15" customHeight="1" x14ac:dyDescent="0.25">
      <c r="A13" s="53" t="s">
        <v>441</v>
      </c>
      <c r="B13" s="78"/>
      <c r="C13" s="24">
        <f t="shared" si="0"/>
        <v>0</v>
      </c>
    </row>
    <row r="14" spans="1:3" ht="15" customHeight="1" x14ac:dyDescent="0.25">
      <c r="A14" s="53" t="s">
        <v>442</v>
      </c>
      <c r="B14" s="78">
        <v>1</v>
      </c>
      <c r="C14" s="24">
        <f t="shared" si="0"/>
        <v>1</v>
      </c>
    </row>
    <row r="15" spans="1:3" ht="15" customHeight="1" x14ac:dyDescent="0.25">
      <c r="A15" s="53" t="s">
        <v>443</v>
      </c>
      <c r="B15" s="78"/>
      <c r="C15" s="24">
        <f t="shared" si="0"/>
        <v>0</v>
      </c>
    </row>
    <row r="16" spans="1:3" ht="15" customHeight="1" x14ac:dyDescent="0.25">
      <c r="A16" s="53" t="s">
        <v>444</v>
      </c>
      <c r="B16" s="78"/>
      <c r="C16" s="24">
        <f t="shared" si="0"/>
        <v>0</v>
      </c>
    </row>
    <row r="17" spans="1:3" ht="15" customHeight="1" x14ac:dyDescent="0.25">
      <c r="A17" s="53" t="s">
        <v>445</v>
      </c>
      <c r="B17" s="78"/>
      <c r="C17" s="24">
        <f t="shared" si="0"/>
        <v>0</v>
      </c>
    </row>
    <row r="18" spans="1:3" ht="15" customHeight="1" x14ac:dyDescent="0.25">
      <c r="A18" s="52" t="s">
        <v>458</v>
      </c>
      <c r="B18" s="78">
        <v>1</v>
      </c>
      <c r="C18" s="24">
        <f t="shared" si="0"/>
        <v>1</v>
      </c>
    </row>
    <row r="19" spans="1:3" ht="25.5" customHeight="1" x14ac:dyDescent="0.25">
      <c r="A19" s="53" t="s">
        <v>446</v>
      </c>
      <c r="B19" s="78">
        <v>1</v>
      </c>
      <c r="C19" s="24">
        <f t="shared" si="0"/>
        <v>1</v>
      </c>
    </row>
    <row r="20" spans="1:3" ht="15" customHeight="1" x14ac:dyDescent="0.25">
      <c r="A20" s="53" t="s">
        <v>447</v>
      </c>
      <c r="B20" s="78"/>
      <c r="C20" s="24">
        <f t="shared" si="0"/>
        <v>0</v>
      </c>
    </row>
    <row r="21" spans="1:3" ht="15" customHeight="1" x14ac:dyDescent="0.25">
      <c r="A21" s="53" t="s">
        <v>448</v>
      </c>
      <c r="B21" s="78">
        <v>7</v>
      </c>
      <c r="C21" s="24">
        <f t="shared" si="0"/>
        <v>7</v>
      </c>
    </row>
    <row r="22" spans="1:3" ht="15" customHeight="1" x14ac:dyDescent="0.25">
      <c r="A22" s="52" t="s">
        <v>459</v>
      </c>
      <c r="B22" s="78">
        <f>SUM(B19:B21)</f>
        <v>8</v>
      </c>
      <c r="C22" s="24">
        <f t="shared" si="0"/>
        <v>8</v>
      </c>
    </row>
    <row r="23" spans="1:3" ht="15" customHeight="1" x14ac:dyDescent="0.25">
      <c r="A23" s="53" t="s">
        <v>449</v>
      </c>
      <c r="B23" s="78">
        <v>1</v>
      </c>
      <c r="C23" s="24">
        <f t="shared" si="0"/>
        <v>1</v>
      </c>
    </row>
    <row r="24" spans="1:3" ht="15" customHeight="1" x14ac:dyDescent="0.25">
      <c r="A24" s="53" t="s">
        <v>450</v>
      </c>
      <c r="B24" s="78">
        <v>3</v>
      </c>
      <c r="C24" s="24">
        <f t="shared" si="0"/>
        <v>3</v>
      </c>
    </row>
    <row r="25" spans="1:3" ht="27" customHeight="1" x14ac:dyDescent="0.25">
      <c r="A25" s="53" t="s">
        <v>451</v>
      </c>
      <c r="B25" s="78">
        <v>1</v>
      </c>
      <c r="C25" s="24">
        <f t="shared" si="0"/>
        <v>1</v>
      </c>
    </row>
    <row r="26" spans="1:3" ht="15" customHeight="1" x14ac:dyDescent="0.25">
      <c r="A26" s="52" t="s">
        <v>460</v>
      </c>
      <c r="B26" s="78">
        <v>5</v>
      </c>
      <c r="C26" s="24">
        <f t="shared" si="0"/>
        <v>5</v>
      </c>
    </row>
    <row r="27" spans="1:3" ht="37.5" customHeight="1" x14ac:dyDescent="0.25">
      <c r="A27" s="52" t="s">
        <v>461</v>
      </c>
      <c r="B27" s="93">
        <f>SUM(B10+B18+B22+B26)</f>
        <v>14</v>
      </c>
      <c r="C27" s="94">
        <f t="shared" si="0"/>
        <v>14</v>
      </c>
    </row>
    <row r="28" spans="1:3" ht="24" customHeight="1" x14ac:dyDescent="0.25">
      <c r="A28" s="53" t="s">
        <v>452</v>
      </c>
      <c r="B28" s="54"/>
      <c r="C28" s="24">
        <f t="shared" si="0"/>
        <v>0</v>
      </c>
    </row>
    <row r="29" spans="1:3" ht="27.75" customHeight="1" x14ac:dyDescent="0.25">
      <c r="A29" s="53" t="s">
        <v>453</v>
      </c>
      <c r="B29" s="54"/>
      <c r="C29" s="24">
        <f t="shared" si="0"/>
        <v>0</v>
      </c>
    </row>
    <row r="30" spans="1:3" ht="26.25" customHeight="1" x14ac:dyDescent="0.25">
      <c r="A30" s="53" t="s">
        <v>454</v>
      </c>
      <c r="B30" s="54"/>
      <c r="C30" s="24">
        <f t="shared" si="0"/>
        <v>0</v>
      </c>
    </row>
    <row r="31" spans="1:3" ht="15" customHeight="1" x14ac:dyDescent="0.25">
      <c r="A31" s="53" t="s">
        <v>455</v>
      </c>
      <c r="B31" s="54"/>
      <c r="C31" s="24">
        <f t="shared" si="0"/>
        <v>0</v>
      </c>
    </row>
    <row r="32" spans="1:3" ht="22.5" customHeight="1" x14ac:dyDescent="0.25">
      <c r="A32" s="52" t="s">
        <v>456</v>
      </c>
      <c r="B32" s="54"/>
      <c r="C32" s="24">
        <f t="shared" si="0"/>
        <v>0</v>
      </c>
    </row>
    <row r="33" spans="1:2" x14ac:dyDescent="0.25">
      <c r="A33" s="111"/>
      <c r="B33" s="112"/>
    </row>
    <row r="34" spans="1:2" x14ac:dyDescent="0.25">
      <c r="A34" s="112"/>
      <c r="B34" s="112"/>
    </row>
  </sheetData>
  <mergeCells count="5">
    <mergeCell ref="A33:B33"/>
    <mergeCell ref="A34:B34"/>
    <mergeCell ref="A1:C1"/>
    <mergeCell ref="A2:C2"/>
    <mergeCell ref="A4:C4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06"/>
  <sheetViews>
    <sheetView tabSelected="1" topLeftCell="A73" zoomScale="90" zoomScaleNormal="90" workbookViewId="0">
      <selection activeCell="H27" sqref="H27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.7109375" customWidth="1"/>
    <col min="6" max="6" width="18.28515625" customWidth="1"/>
    <col min="7" max="7" width="18" customWidth="1"/>
    <col min="8" max="8" width="18.7109375" customWidth="1"/>
  </cols>
  <sheetData>
    <row r="1" spans="1:8" ht="21.75" customHeight="1" x14ac:dyDescent="0.25">
      <c r="A1" s="105" t="s">
        <v>498</v>
      </c>
      <c r="B1" s="106"/>
      <c r="C1" s="106"/>
      <c r="D1" s="106"/>
      <c r="E1" s="106"/>
      <c r="F1" s="106"/>
      <c r="G1" s="106"/>
      <c r="H1" s="106"/>
    </row>
    <row r="2" spans="1:8" ht="26.25" customHeight="1" x14ac:dyDescent="0.25">
      <c r="A2" s="108" t="s">
        <v>517</v>
      </c>
      <c r="B2" s="106"/>
      <c r="C2" s="106"/>
      <c r="D2" s="106"/>
      <c r="E2" s="106"/>
      <c r="F2" s="106"/>
      <c r="G2" s="106"/>
      <c r="H2" s="106"/>
    </row>
    <row r="3" spans="1:8" x14ac:dyDescent="0.25">
      <c r="B3" s="109" t="s">
        <v>533</v>
      </c>
      <c r="C3" s="109"/>
      <c r="D3" s="109"/>
      <c r="E3" s="109"/>
      <c r="G3" s="79"/>
    </row>
    <row r="4" spans="1:8" ht="30" x14ac:dyDescent="0.3">
      <c r="A4" s="1" t="s">
        <v>30</v>
      </c>
      <c r="B4" s="2" t="s">
        <v>31</v>
      </c>
      <c r="C4" s="56" t="s">
        <v>16</v>
      </c>
      <c r="D4" s="80"/>
      <c r="E4" s="69" t="s">
        <v>17</v>
      </c>
    </row>
    <row r="5" spans="1:8" x14ac:dyDescent="0.25">
      <c r="A5" s="24"/>
      <c r="B5" s="24"/>
      <c r="C5" s="89"/>
      <c r="D5" s="89"/>
      <c r="E5" s="89">
        <f t="shared" ref="E5:E54" si="0">SUM(C5:D5)</f>
        <v>0</v>
      </c>
    </row>
    <row r="6" spans="1:8" x14ac:dyDescent="0.25">
      <c r="A6" s="24"/>
      <c r="B6" s="24"/>
      <c r="C6" s="89"/>
      <c r="D6" s="89"/>
      <c r="E6" s="89">
        <f t="shared" si="0"/>
        <v>0</v>
      </c>
    </row>
    <row r="7" spans="1:8" x14ac:dyDescent="0.25">
      <c r="A7" s="24"/>
      <c r="B7" s="24"/>
      <c r="C7" s="89"/>
      <c r="D7" s="89"/>
      <c r="E7" s="89">
        <f t="shared" si="0"/>
        <v>0</v>
      </c>
    </row>
    <row r="8" spans="1:8" x14ac:dyDescent="0.25">
      <c r="A8" s="24"/>
      <c r="B8" s="24"/>
      <c r="C8" s="89"/>
      <c r="D8" s="89"/>
      <c r="E8" s="89">
        <f t="shared" si="0"/>
        <v>0</v>
      </c>
    </row>
    <row r="9" spans="1:8" x14ac:dyDescent="0.25">
      <c r="A9" s="12" t="s">
        <v>133</v>
      </c>
      <c r="B9" s="5" t="s">
        <v>134</v>
      </c>
      <c r="C9" s="89">
        <f>SUM(C5:C8)</f>
        <v>0</v>
      </c>
      <c r="D9" s="89"/>
      <c r="E9" s="89">
        <f t="shared" si="0"/>
        <v>0</v>
      </c>
    </row>
    <row r="10" spans="1:8" x14ac:dyDescent="0.25">
      <c r="A10" s="12" t="s">
        <v>523</v>
      </c>
      <c r="B10" s="5"/>
      <c r="C10" s="89">
        <v>3084947</v>
      </c>
      <c r="D10" s="89"/>
      <c r="E10" s="89">
        <f t="shared" si="0"/>
        <v>3084947</v>
      </c>
    </row>
    <row r="11" spans="1:8" x14ac:dyDescent="0.25">
      <c r="A11" s="12"/>
      <c r="B11" s="5"/>
      <c r="C11" s="89"/>
      <c r="D11" s="89"/>
      <c r="E11" s="89">
        <f t="shared" si="0"/>
        <v>0</v>
      </c>
    </row>
    <row r="12" spans="1:8" x14ac:dyDescent="0.25">
      <c r="A12" s="12"/>
      <c r="B12" s="5"/>
      <c r="C12" s="89"/>
      <c r="D12" s="89"/>
      <c r="E12" s="89">
        <f t="shared" si="0"/>
        <v>0</v>
      </c>
    </row>
    <row r="13" spans="1:8" x14ac:dyDescent="0.25">
      <c r="A13" s="12"/>
      <c r="B13" s="5"/>
      <c r="C13" s="89"/>
      <c r="D13" s="89"/>
      <c r="E13" s="89">
        <f t="shared" si="0"/>
        <v>0</v>
      </c>
    </row>
    <row r="14" spans="1:8" x14ac:dyDescent="0.25">
      <c r="A14" s="12" t="s">
        <v>334</v>
      </c>
      <c r="B14" s="5" t="s">
        <v>135</v>
      </c>
      <c r="C14" s="89">
        <f>SUM(C10:C13)</f>
        <v>3084947</v>
      </c>
      <c r="D14" s="89"/>
      <c r="E14" s="89">
        <f t="shared" si="0"/>
        <v>3084947</v>
      </c>
    </row>
    <row r="15" spans="1:8" x14ac:dyDescent="0.25">
      <c r="A15" s="12"/>
      <c r="B15" s="5"/>
      <c r="C15" s="89"/>
      <c r="D15" s="89"/>
      <c r="E15" s="89">
        <f t="shared" si="0"/>
        <v>0</v>
      </c>
    </row>
    <row r="16" spans="1:8" x14ac:dyDescent="0.25">
      <c r="A16" s="12"/>
      <c r="B16" s="5"/>
      <c r="C16" s="89"/>
      <c r="D16" s="89"/>
      <c r="E16" s="89">
        <f t="shared" si="0"/>
        <v>0</v>
      </c>
    </row>
    <row r="17" spans="1:5" x14ac:dyDescent="0.25">
      <c r="A17" s="12"/>
      <c r="B17" s="5"/>
      <c r="C17" s="89"/>
      <c r="D17" s="89"/>
      <c r="E17" s="89">
        <f t="shared" si="0"/>
        <v>0</v>
      </c>
    </row>
    <row r="18" spans="1:5" x14ac:dyDescent="0.25">
      <c r="A18" s="12"/>
      <c r="B18" s="5"/>
      <c r="C18" s="89"/>
      <c r="D18" s="89"/>
      <c r="E18" s="89">
        <f t="shared" si="0"/>
        <v>0</v>
      </c>
    </row>
    <row r="19" spans="1:5" x14ac:dyDescent="0.25">
      <c r="A19" s="4" t="s">
        <v>136</v>
      </c>
      <c r="B19" s="5" t="s">
        <v>137</v>
      </c>
      <c r="C19" s="89">
        <f>SUM(C15:C18)</f>
        <v>0</v>
      </c>
      <c r="D19" s="89"/>
      <c r="E19" s="89">
        <f t="shared" si="0"/>
        <v>0</v>
      </c>
    </row>
    <row r="20" spans="1:5" x14ac:dyDescent="0.25">
      <c r="A20" s="12" t="s">
        <v>514</v>
      </c>
      <c r="B20" s="5"/>
      <c r="C20" s="89">
        <v>5576850</v>
      </c>
      <c r="D20" s="89"/>
      <c r="E20" s="89">
        <f t="shared" si="0"/>
        <v>5576850</v>
      </c>
    </row>
    <row r="21" spans="1:5" x14ac:dyDescent="0.25">
      <c r="A21" s="12" t="s">
        <v>495</v>
      </c>
      <c r="B21" s="5"/>
      <c r="C21" s="89">
        <v>2500000</v>
      </c>
      <c r="D21" s="89"/>
      <c r="E21" s="89">
        <f t="shared" si="0"/>
        <v>2500000</v>
      </c>
    </row>
    <row r="22" spans="1:5" x14ac:dyDescent="0.25">
      <c r="A22" s="12" t="s">
        <v>527</v>
      </c>
      <c r="B22" s="5"/>
      <c r="C22" s="89">
        <v>441732</v>
      </c>
      <c r="D22" s="89"/>
      <c r="E22" s="89">
        <f t="shared" si="0"/>
        <v>441732</v>
      </c>
    </row>
    <row r="23" spans="1:5" x14ac:dyDescent="0.25">
      <c r="A23" s="12" t="s">
        <v>528</v>
      </c>
      <c r="B23" s="5"/>
      <c r="C23" s="89">
        <v>221063</v>
      </c>
      <c r="D23" s="89"/>
      <c r="E23" s="89">
        <f t="shared" si="0"/>
        <v>221063</v>
      </c>
    </row>
    <row r="24" spans="1:5" x14ac:dyDescent="0.25">
      <c r="A24" s="12" t="s">
        <v>529</v>
      </c>
      <c r="B24" s="5"/>
      <c r="C24" s="89">
        <v>275000</v>
      </c>
      <c r="D24" s="89"/>
      <c r="E24" s="89">
        <f t="shared" si="0"/>
        <v>275000</v>
      </c>
    </row>
    <row r="25" spans="1:5" ht="30" x14ac:dyDescent="0.25">
      <c r="A25" s="12" t="s">
        <v>524</v>
      </c>
      <c r="B25" s="5"/>
      <c r="C25" s="89">
        <v>11651535</v>
      </c>
      <c r="D25" s="89"/>
      <c r="E25" s="89">
        <f t="shared" si="0"/>
        <v>11651535</v>
      </c>
    </row>
    <row r="26" spans="1:5" x14ac:dyDescent="0.25">
      <c r="A26" s="12" t="s">
        <v>138</v>
      </c>
      <c r="B26" s="5" t="s">
        <v>139</v>
      </c>
      <c r="C26" s="89">
        <f>SUM(C20:C25)</f>
        <v>20666180</v>
      </c>
      <c r="D26" s="89"/>
      <c r="E26" s="89">
        <f t="shared" si="0"/>
        <v>20666180</v>
      </c>
    </row>
    <row r="27" spans="1:5" x14ac:dyDescent="0.25">
      <c r="A27" s="12"/>
      <c r="B27" s="5"/>
      <c r="C27" s="89"/>
      <c r="D27" s="89"/>
      <c r="E27" s="89">
        <f t="shared" si="0"/>
        <v>0</v>
      </c>
    </row>
    <row r="28" spans="1:5" x14ac:dyDescent="0.25">
      <c r="A28" s="12"/>
      <c r="B28" s="5"/>
      <c r="C28" s="89"/>
      <c r="D28" s="89"/>
      <c r="E28" s="89">
        <f t="shared" si="0"/>
        <v>0</v>
      </c>
    </row>
    <row r="29" spans="1:5" x14ac:dyDescent="0.25">
      <c r="A29" s="12"/>
      <c r="B29" s="5"/>
      <c r="C29" s="89"/>
      <c r="D29" s="89"/>
      <c r="E29" s="89">
        <f t="shared" si="0"/>
        <v>0</v>
      </c>
    </row>
    <row r="30" spans="1:5" x14ac:dyDescent="0.25">
      <c r="A30" s="12"/>
      <c r="B30" s="5"/>
      <c r="C30" s="89"/>
      <c r="D30" s="89"/>
      <c r="E30" s="89">
        <f t="shared" si="0"/>
        <v>0</v>
      </c>
    </row>
    <row r="31" spans="1:5" x14ac:dyDescent="0.25">
      <c r="A31" s="12"/>
      <c r="B31" s="5"/>
      <c r="C31" s="89"/>
      <c r="D31" s="89"/>
      <c r="E31" s="89">
        <f t="shared" si="0"/>
        <v>0</v>
      </c>
    </row>
    <row r="32" spans="1:5" x14ac:dyDescent="0.25">
      <c r="A32" s="12" t="s">
        <v>140</v>
      </c>
      <c r="B32" s="5" t="s">
        <v>141</v>
      </c>
      <c r="C32" s="89">
        <v>0</v>
      </c>
      <c r="D32" s="89"/>
      <c r="E32" s="89">
        <f t="shared" si="0"/>
        <v>0</v>
      </c>
    </row>
    <row r="33" spans="1:5" x14ac:dyDescent="0.25">
      <c r="A33" s="12"/>
      <c r="B33" s="5"/>
      <c r="C33" s="89"/>
      <c r="D33" s="89"/>
      <c r="E33" s="89">
        <f t="shared" si="0"/>
        <v>0</v>
      </c>
    </row>
    <row r="34" spans="1:5" x14ac:dyDescent="0.25">
      <c r="A34" s="12"/>
      <c r="B34" s="5"/>
      <c r="C34" s="89"/>
      <c r="D34" s="89"/>
      <c r="E34" s="89">
        <f t="shared" si="0"/>
        <v>0</v>
      </c>
    </row>
    <row r="35" spans="1:5" x14ac:dyDescent="0.25">
      <c r="A35" s="4" t="s">
        <v>142</v>
      </c>
      <c r="B35" s="5" t="s">
        <v>143</v>
      </c>
      <c r="C35" s="89">
        <v>0</v>
      </c>
      <c r="D35" s="89"/>
      <c r="E35" s="89">
        <f t="shared" si="0"/>
        <v>0</v>
      </c>
    </row>
    <row r="36" spans="1:5" x14ac:dyDescent="0.25">
      <c r="A36" s="4" t="s">
        <v>144</v>
      </c>
      <c r="B36" s="5" t="s">
        <v>145</v>
      </c>
      <c r="C36" s="89">
        <v>6376356</v>
      </c>
      <c r="D36" s="89"/>
      <c r="E36" s="89">
        <f t="shared" si="0"/>
        <v>6376356</v>
      </c>
    </row>
    <row r="37" spans="1:5" ht="15.75" x14ac:dyDescent="0.25">
      <c r="A37" s="16" t="s">
        <v>335</v>
      </c>
      <c r="B37" s="99" t="s">
        <v>146</v>
      </c>
      <c r="C37" s="91">
        <f>SUM(C9+C14+C19+C26+C32+C35+C36)</f>
        <v>30127483</v>
      </c>
      <c r="D37" s="91"/>
      <c r="E37" s="91">
        <f t="shared" si="0"/>
        <v>30127483</v>
      </c>
    </row>
    <row r="38" spans="1:5" x14ac:dyDescent="0.25">
      <c r="A38" s="12" t="s">
        <v>515</v>
      </c>
      <c r="B38" s="7"/>
      <c r="C38" s="89">
        <v>1945031</v>
      </c>
      <c r="D38" s="89"/>
      <c r="E38" s="89">
        <f t="shared" si="0"/>
        <v>1945031</v>
      </c>
    </row>
    <row r="39" spans="1:5" x14ac:dyDescent="0.25">
      <c r="A39" s="12" t="s">
        <v>525</v>
      </c>
      <c r="B39" s="7"/>
      <c r="C39" s="89">
        <v>348000</v>
      </c>
      <c r="D39" s="89"/>
      <c r="E39" s="89">
        <f t="shared" si="0"/>
        <v>348000</v>
      </c>
    </row>
    <row r="40" spans="1:5" x14ac:dyDescent="0.25">
      <c r="A40" s="12" t="s">
        <v>526</v>
      </c>
      <c r="B40" s="7"/>
      <c r="C40" s="89">
        <v>577412</v>
      </c>
      <c r="D40" s="89"/>
      <c r="E40" s="89">
        <f t="shared" si="0"/>
        <v>577412</v>
      </c>
    </row>
    <row r="41" spans="1:5" x14ac:dyDescent="0.25">
      <c r="A41" s="12"/>
      <c r="B41" s="7"/>
      <c r="C41" s="89"/>
      <c r="D41" s="89"/>
      <c r="E41" s="89">
        <f t="shared" si="0"/>
        <v>0</v>
      </c>
    </row>
    <row r="42" spans="1:5" x14ac:dyDescent="0.25">
      <c r="A42" s="12" t="s">
        <v>147</v>
      </c>
      <c r="B42" s="5" t="s">
        <v>148</v>
      </c>
      <c r="C42" s="89">
        <f>SUM(C38:C41)</f>
        <v>2870443</v>
      </c>
      <c r="D42" s="89"/>
      <c r="E42" s="89">
        <f t="shared" si="0"/>
        <v>2870443</v>
      </c>
    </row>
    <row r="43" spans="1:5" x14ac:dyDescent="0.25">
      <c r="A43" s="12"/>
      <c r="B43" s="5"/>
      <c r="C43" s="89"/>
      <c r="D43" s="89"/>
      <c r="E43" s="89">
        <f t="shared" si="0"/>
        <v>0</v>
      </c>
    </row>
    <row r="44" spans="1:5" x14ac:dyDescent="0.25">
      <c r="A44" s="12"/>
      <c r="B44" s="5"/>
      <c r="C44" s="89"/>
      <c r="D44" s="89"/>
      <c r="E44" s="89">
        <f t="shared" si="0"/>
        <v>0</v>
      </c>
    </row>
    <row r="45" spans="1:5" x14ac:dyDescent="0.25">
      <c r="A45" s="12"/>
      <c r="B45" s="5"/>
      <c r="C45" s="89"/>
      <c r="D45" s="89"/>
      <c r="E45" s="89">
        <f t="shared" si="0"/>
        <v>0</v>
      </c>
    </row>
    <row r="46" spans="1:5" x14ac:dyDescent="0.25">
      <c r="A46" s="12"/>
      <c r="B46" s="5"/>
      <c r="C46" s="89"/>
      <c r="D46" s="89"/>
      <c r="E46" s="89">
        <f t="shared" si="0"/>
        <v>0</v>
      </c>
    </row>
    <row r="47" spans="1:5" x14ac:dyDescent="0.25">
      <c r="A47" s="12" t="s">
        <v>149</v>
      </c>
      <c r="B47" s="5" t="s">
        <v>150</v>
      </c>
      <c r="C47" s="89">
        <f>SUM(C43:C46)</f>
        <v>0</v>
      </c>
      <c r="D47" s="89"/>
      <c r="E47" s="89">
        <f t="shared" si="0"/>
        <v>0</v>
      </c>
    </row>
    <row r="48" spans="1:5" x14ac:dyDescent="0.25">
      <c r="A48" s="12"/>
      <c r="B48" s="5"/>
      <c r="C48" s="89"/>
      <c r="D48" s="89"/>
      <c r="E48" s="89">
        <f t="shared" si="0"/>
        <v>0</v>
      </c>
    </row>
    <row r="49" spans="1:7" x14ac:dyDescent="0.25">
      <c r="A49" s="12"/>
      <c r="B49" s="5"/>
      <c r="C49" s="89"/>
      <c r="D49" s="89"/>
      <c r="E49" s="89">
        <f t="shared" si="0"/>
        <v>0</v>
      </c>
    </row>
    <row r="50" spans="1:7" x14ac:dyDescent="0.25">
      <c r="A50" s="12"/>
      <c r="B50" s="5"/>
      <c r="C50" s="89"/>
      <c r="D50" s="89"/>
      <c r="E50" s="89">
        <f t="shared" si="0"/>
        <v>0</v>
      </c>
    </row>
    <row r="51" spans="1:7" x14ac:dyDescent="0.25">
      <c r="A51" s="12"/>
      <c r="B51" s="5"/>
      <c r="C51" s="89"/>
      <c r="D51" s="89"/>
      <c r="E51" s="89">
        <f t="shared" si="0"/>
        <v>0</v>
      </c>
    </row>
    <row r="52" spans="1:7" x14ac:dyDescent="0.25">
      <c r="A52" s="12" t="s">
        <v>151</v>
      </c>
      <c r="B52" s="5" t="s">
        <v>152</v>
      </c>
      <c r="C52" s="89">
        <f>SUM(C48:C51)</f>
        <v>0</v>
      </c>
      <c r="D52" s="89"/>
      <c r="E52" s="89">
        <f t="shared" si="0"/>
        <v>0</v>
      </c>
    </row>
    <row r="53" spans="1:7" x14ac:dyDescent="0.25">
      <c r="A53" s="12" t="s">
        <v>153</v>
      </c>
      <c r="B53" s="5" t="s">
        <v>154</v>
      </c>
      <c r="C53" s="89">
        <v>681061</v>
      </c>
      <c r="D53" s="89"/>
      <c r="E53" s="89">
        <f t="shared" si="0"/>
        <v>681061</v>
      </c>
    </row>
    <row r="54" spans="1:7" ht="15.75" x14ac:dyDescent="0.25">
      <c r="A54" s="16" t="s">
        <v>336</v>
      </c>
      <c r="B54" s="8" t="s">
        <v>155</v>
      </c>
      <c r="C54" s="91">
        <f>SUM(C42+C47+C52+C53)</f>
        <v>3551504</v>
      </c>
      <c r="D54" s="91"/>
      <c r="E54" s="91">
        <f t="shared" si="0"/>
        <v>3551504</v>
      </c>
    </row>
    <row r="57" spans="1:7" x14ac:dyDescent="0.25">
      <c r="A57" s="39" t="s">
        <v>476</v>
      </c>
      <c r="B57" s="39"/>
      <c r="C57" s="77" t="s">
        <v>477</v>
      </c>
      <c r="D57" s="77" t="s">
        <v>478</v>
      </c>
      <c r="E57" s="77" t="s">
        <v>490</v>
      </c>
      <c r="F57" s="3"/>
      <c r="G57" s="3"/>
    </row>
    <row r="58" spans="1:7" x14ac:dyDescent="0.25">
      <c r="A58" s="97"/>
      <c r="B58" s="38"/>
      <c r="C58" s="82"/>
      <c r="D58" s="82"/>
      <c r="E58" s="96">
        <f>C58+D58</f>
        <v>0</v>
      </c>
      <c r="F58" s="3"/>
      <c r="G58" s="3"/>
    </row>
    <row r="59" spans="1:7" x14ac:dyDescent="0.25">
      <c r="A59" s="38"/>
      <c r="B59" s="38"/>
      <c r="C59" s="82"/>
      <c r="D59" s="82"/>
      <c r="E59" s="96">
        <f t="shared" ref="E59:E100" si="1">C59+D59</f>
        <v>0</v>
      </c>
      <c r="F59" s="3"/>
      <c r="G59" s="3"/>
    </row>
    <row r="60" spans="1:7" x14ac:dyDescent="0.25">
      <c r="A60" s="38"/>
      <c r="B60" s="38"/>
      <c r="C60" s="82"/>
      <c r="D60" s="82"/>
      <c r="E60" s="96">
        <f t="shared" si="1"/>
        <v>0</v>
      </c>
      <c r="F60" s="3"/>
      <c r="G60" s="3"/>
    </row>
    <row r="61" spans="1:7" x14ac:dyDescent="0.25">
      <c r="A61" s="38"/>
      <c r="B61" s="38"/>
      <c r="C61" s="82"/>
      <c r="D61" s="82"/>
      <c r="E61" s="96">
        <f t="shared" si="1"/>
        <v>0</v>
      </c>
      <c r="F61" s="3"/>
      <c r="G61" s="3"/>
    </row>
    <row r="62" spans="1:7" x14ac:dyDescent="0.25">
      <c r="A62" s="12" t="s">
        <v>133</v>
      </c>
      <c r="B62" s="5" t="s">
        <v>134</v>
      </c>
      <c r="C62" s="82">
        <f>SUM(C58:C61)</f>
        <v>0</v>
      </c>
      <c r="D62" s="82">
        <f>SUM(D58:D61)</f>
        <v>0</v>
      </c>
      <c r="E62" s="96">
        <f t="shared" si="1"/>
        <v>0</v>
      </c>
      <c r="F62" s="3"/>
      <c r="G62" s="3"/>
    </row>
    <row r="63" spans="1:7" x14ac:dyDescent="0.25">
      <c r="A63" s="12" t="s">
        <v>523</v>
      </c>
      <c r="B63" s="5"/>
      <c r="C63" s="89">
        <v>3084947</v>
      </c>
      <c r="D63" s="82">
        <v>832936</v>
      </c>
      <c r="E63" s="96">
        <f t="shared" si="1"/>
        <v>3917883</v>
      </c>
      <c r="F63" s="3"/>
      <c r="G63" s="3"/>
    </row>
    <row r="64" spans="1:7" x14ac:dyDescent="0.25">
      <c r="A64" s="12"/>
      <c r="B64" s="5"/>
      <c r="C64" s="82"/>
      <c r="D64" s="82"/>
      <c r="E64" s="96">
        <f t="shared" si="1"/>
        <v>0</v>
      </c>
      <c r="F64" s="3"/>
      <c r="G64" s="3"/>
    </row>
    <row r="65" spans="1:7" x14ac:dyDescent="0.25">
      <c r="A65" s="12"/>
      <c r="B65" s="5"/>
      <c r="C65" s="82"/>
      <c r="D65" s="82"/>
      <c r="E65" s="96">
        <f t="shared" si="1"/>
        <v>0</v>
      </c>
      <c r="F65" s="3"/>
      <c r="G65" s="3"/>
    </row>
    <row r="66" spans="1:7" x14ac:dyDescent="0.25">
      <c r="A66" s="12"/>
      <c r="B66" s="5"/>
      <c r="C66" s="82"/>
      <c r="D66" s="82"/>
      <c r="E66" s="96">
        <f t="shared" si="1"/>
        <v>0</v>
      </c>
      <c r="F66" s="3"/>
      <c r="G66" s="3"/>
    </row>
    <row r="67" spans="1:7" x14ac:dyDescent="0.25">
      <c r="A67" s="12" t="s">
        <v>334</v>
      </c>
      <c r="B67" s="5" t="s">
        <v>135</v>
      </c>
      <c r="C67" s="82">
        <f>SUM(C63:C66)</f>
        <v>3084947</v>
      </c>
      <c r="D67" s="82">
        <f>SUM(D63:D66)</f>
        <v>832936</v>
      </c>
      <c r="E67" s="96">
        <f t="shared" si="1"/>
        <v>3917883</v>
      </c>
      <c r="F67" s="3"/>
      <c r="G67" s="3"/>
    </row>
    <row r="68" spans="1:7" x14ac:dyDescent="0.25">
      <c r="A68" s="12"/>
      <c r="B68" s="5"/>
      <c r="C68" s="82"/>
      <c r="D68" s="82"/>
      <c r="E68" s="96">
        <f t="shared" si="1"/>
        <v>0</v>
      </c>
      <c r="F68" s="3"/>
      <c r="G68" s="3"/>
    </row>
    <row r="69" spans="1:7" x14ac:dyDescent="0.25">
      <c r="A69" s="12"/>
      <c r="B69" s="5"/>
      <c r="C69" s="82"/>
      <c r="D69" s="82"/>
      <c r="E69" s="96">
        <f t="shared" si="1"/>
        <v>0</v>
      </c>
      <c r="F69" s="3"/>
      <c r="G69" s="3"/>
    </row>
    <row r="70" spans="1:7" x14ac:dyDescent="0.25">
      <c r="A70" s="12"/>
      <c r="B70" s="5"/>
      <c r="C70" s="82"/>
      <c r="D70" s="82"/>
      <c r="E70" s="96">
        <f t="shared" si="1"/>
        <v>0</v>
      </c>
      <c r="F70" s="3"/>
      <c r="G70" s="3"/>
    </row>
    <row r="71" spans="1:7" x14ac:dyDescent="0.25">
      <c r="A71" s="12"/>
      <c r="B71" s="5"/>
      <c r="C71" s="82"/>
      <c r="D71" s="82"/>
      <c r="E71" s="96">
        <f t="shared" si="1"/>
        <v>0</v>
      </c>
      <c r="F71" s="3"/>
      <c r="G71" s="3"/>
    </row>
    <row r="72" spans="1:7" x14ac:dyDescent="0.25">
      <c r="A72" s="4" t="s">
        <v>136</v>
      </c>
      <c r="B72" s="5" t="s">
        <v>137</v>
      </c>
      <c r="C72" s="82">
        <f>SUM(C68:C71)</f>
        <v>0</v>
      </c>
      <c r="D72" s="82">
        <f>SUM(D68:D71)</f>
        <v>0</v>
      </c>
      <c r="E72" s="96">
        <f t="shared" si="1"/>
        <v>0</v>
      </c>
      <c r="F72" s="3"/>
      <c r="G72" s="3"/>
    </row>
    <row r="73" spans="1:7" x14ac:dyDescent="0.25">
      <c r="A73" s="12" t="s">
        <v>514</v>
      </c>
      <c r="B73" s="5"/>
      <c r="C73" s="89">
        <v>5576850</v>
      </c>
      <c r="D73" s="82">
        <v>1505750</v>
      </c>
      <c r="E73" s="96">
        <f t="shared" si="1"/>
        <v>7082600</v>
      </c>
      <c r="F73" s="3"/>
      <c r="G73" s="3"/>
    </row>
    <row r="74" spans="1:7" x14ac:dyDescent="0.25">
      <c r="A74" s="12" t="s">
        <v>495</v>
      </c>
      <c r="B74" s="5"/>
      <c r="C74" s="89">
        <v>2500000</v>
      </c>
      <c r="D74" s="82">
        <v>675000</v>
      </c>
      <c r="E74" s="96">
        <f t="shared" si="1"/>
        <v>3175000</v>
      </c>
      <c r="F74" s="3"/>
      <c r="G74" s="3"/>
    </row>
    <row r="75" spans="1:7" x14ac:dyDescent="0.25">
      <c r="A75" s="12" t="s">
        <v>527</v>
      </c>
      <c r="B75" s="5"/>
      <c r="C75" s="89">
        <v>441732</v>
      </c>
      <c r="D75" s="82">
        <v>119268</v>
      </c>
      <c r="E75" s="96">
        <f t="shared" si="1"/>
        <v>561000</v>
      </c>
      <c r="F75" s="3"/>
      <c r="G75" s="3"/>
    </row>
    <row r="76" spans="1:7" x14ac:dyDescent="0.25">
      <c r="A76" s="12" t="s">
        <v>528</v>
      </c>
      <c r="B76" s="5"/>
      <c r="C76" s="89">
        <v>221063</v>
      </c>
      <c r="D76" s="82">
        <v>59687</v>
      </c>
      <c r="E76" s="96">
        <f t="shared" si="1"/>
        <v>280750</v>
      </c>
      <c r="F76" s="3"/>
      <c r="G76" s="3"/>
    </row>
    <row r="77" spans="1:7" x14ac:dyDescent="0.25">
      <c r="A77" s="12" t="s">
        <v>529</v>
      </c>
      <c r="B77" s="5"/>
      <c r="C77" s="89">
        <v>275000</v>
      </c>
      <c r="D77" s="82">
        <v>74250</v>
      </c>
      <c r="E77" s="96">
        <f t="shared" si="1"/>
        <v>349250</v>
      </c>
      <c r="F77" s="3"/>
      <c r="G77" s="3"/>
    </row>
    <row r="78" spans="1:7" ht="30" x14ac:dyDescent="0.25">
      <c r="A78" s="12" t="s">
        <v>524</v>
      </c>
      <c r="B78" s="5"/>
      <c r="C78" s="89">
        <v>11651535</v>
      </c>
      <c r="D78" s="82">
        <v>3109465</v>
      </c>
      <c r="E78" s="96">
        <f t="shared" si="1"/>
        <v>14761000</v>
      </c>
      <c r="F78" s="3"/>
      <c r="G78" s="3"/>
    </row>
    <row r="79" spans="1:7" x14ac:dyDescent="0.25">
      <c r="A79" s="12"/>
      <c r="B79" s="5"/>
      <c r="C79" s="89"/>
      <c r="D79" s="82"/>
      <c r="E79" s="96">
        <f t="shared" si="1"/>
        <v>0</v>
      </c>
      <c r="F79" s="3"/>
      <c r="G79" s="3"/>
    </row>
    <row r="80" spans="1:7" x14ac:dyDescent="0.25">
      <c r="A80" s="12"/>
      <c r="B80" s="5"/>
      <c r="C80" s="89"/>
      <c r="D80" s="82"/>
      <c r="E80" s="96">
        <f t="shared" si="1"/>
        <v>0</v>
      </c>
      <c r="F80" s="3"/>
      <c r="G80" s="3"/>
    </row>
    <row r="81" spans="1:7" x14ac:dyDescent="0.25">
      <c r="A81" s="12"/>
      <c r="B81" s="5"/>
      <c r="C81" s="89"/>
      <c r="D81" s="82"/>
      <c r="E81" s="96">
        <f t="shared" si="1"/>
        <v>0</v>
      </c>
      <c r="F81" s="3"/>
      <c r="G81" s="3"/>
    </row>
    <row r="82" spans="1:7" x14ac:dyDescent="0.25">
      <c r="A82" s="12"/>
      <c r="B82" s="5"/>
      <c r="C82" s="89"/>
      <c r="D82" s="82"/>
      <c r="E82" s="96">
        <f>C82+D82</f>
        <v>0</v>
      </c>
      <c r="F82" s="3"/>
      <c r="G82" s="3"/>
    </row>
    <row r="83" spans="1:7" x14ac:dyDescent="0.25">
      <c r="A83" s="12" t="s">
        <v>138</v>
      </c>
      <c r="B83" s="5" t="s">
        <v>139</v>
      </c>
      <c r="C83" s="82">
        <f>SUM(C73:C82)</f>
        <v>20666180</v>
      </c>
      <c r="D83" s="82">
        <f>SUM(D73:D82)</f>
        <v>5543420</v>
      </c>
      <c r="E83" s="96">
        <f t="shared" si="1"/>
        <v>26209600</v>
      </c>
      <c r="F83" s="3"/>
      <c r="G83" s="3"/>
    </row>
    <row r="84" spans="1:7" ht="15.75" x14ac:dyDescent="0.25">
      <c r="A84" s="16" t="s">
        <v>335</v>
      </c>
      <c r="B84" s="8" t="s">
        <v>146</v>
      </c>
      <c r="C84" s="83">
        <f>SUM(C62+C67+C72+C83)</f>
        <v>23751127</v>
      </c>
      <c r="D84" s="83">
        <f>SUM(D62+D67+D72+D83)</f>
        <v>6376356</v>
      </c>
      <c r="E84" s="83">
        <f t="shared" si="1"/>
        <v>30127483</v>
      </c>
      <c r="F84" s="3"/>
      <c r="G84" s="3"/>
    </row>
    <row r="85" spans="1:7" x14ac:dyDescent="0.25">
      <c r="A85" s="12" t="s">
        <v>515</v>
      </c>
      <c r="B85" s="7"/>
      <c r="C85" s="82">
        <v>1945031</v>
      </c>
      <c r="D85" s="82">
        <v>525159</v>
      </c>
      <c r="E85" s="96">
        <f t="shared" si="1"/>
        <v>2470190</v>
      </c>
      <c r="F85" s="3"/>
      <c r="G85" s="3"/>
    </row>
    <row r="86" spans="1:7" x14ac:dyDescent="0.25">
      <c r="A86" s="12" t="s">
        <v>525</v>
      </c>
      <c r="B86" s="7"/>
      <c r="C86" s="89">
        <v>348000</v>
      </c>
      <c r="D86" s="82">
        <v>0</v>
      </c>
      <c r="E86" s="96">
        <f t="shared" si="1"/>
        <v>348000</v>
      </c>
      <c r="F86" s="3"/>
      <c r="G86" s="3"/>
    </row>
    <row r="87" spans="1:7" x14ac:dyDescent="0.25">
      <c r="A87" s="12" t="s">
        <v>526</v>
      </c>
      <c r="B87" s="7"/>
      <c r="C87" s="89">
        <v>577412</v>
      </c>
      <c r="D87" s="82">
        <v>155902</v>
      </c>
      <c r="E87" s="96">
        <f t="shared" si="1"/>
        <v>733314</v>
      </c>
      <c r="F87" s="3"/>
      <c r="G87" s="3"/>
    </row>
    <row r="88" spans="1:7" x14ac:dyDescent="0.25">
      <c r="A88" s="12"/>
      <c r="B88" s="7"/>
      <c r="C88" s="82"/>
      <c r="D88" s="82"/>
      <c r="E88" s="96">
        <f t="shared" si="1"/>
        <v>0</v>
      </c>
      <c r="F88" s="3"/>
      <c r="G88" s="3"/>
    </row>
    <row r="89" spans="1:7" x14ac:dyDescent="0.25">
      <c r="A89" s="12" t="s">
        <v>147</v>
      </c>
      <c r="B89" s="5" t="s">
        <v>148</v>
      </c>
      <c r="C89" s="82">
        <f>SUM(C85:C88)</f>
        <v>2870443</v>
      </c>
      <c r="D89" s="82">
        <f>SUM(D85:D88)</f>
        <v>681061</v>
      </c>
      <c r="E89" s="96">
        <f t="shared" si="1"/>
        <v>3551504</v>
      </c>
      <c r="F89" s="3"/>
      <c r="G89" s="3"/>
    </row>
    <row r="90" spans="1:7" x14ac:dyDescent="0.25">
      <c r="A90" s="12"/>
      <c r="B90" s="5"/>
      <c r="C90" s="82"/>
      <c r="D90" s="82"/>
      <c r="E90" s="96">
        <f t="shared" si="1"/>
        <v>0</v>
      </c>
      <c r="F90" s="3"/>
      <c r="G90" s="3"/>
    </row>
    <row r="91" spans="1:7" x14ac:dyDescent="0.25">
      <c r="A91" s="12"/>
      <c r="B91" s="5"/>
      <c r="C91" s="82"/>
      <c r="D91" s="82"/>
      <c r="E91" s="96">
        <f t="shared" si="1"/>
        <v>0</v>
      </c>
      <c r="F91" s="3"/>
      <c r="G91" s="3"/>
    </row>
    <row r="92" spans="1:7" x14ac:dyDescent="0.25">
      <c r="A92" s="12"/>
      <c r="B92" s="5"/>
      <c r="C92" s="82"/>
      <c r="D92" s="82"/>
      <c r="E92" s="96">
        <f t="shared" si="1"/>
        <v>0</v>
      </c>
      <c r="F92" s="3"/>
      <c r="G92" s="3"/>
    </row>
    <row r="93" spans="1:7" x14ac:dyDescent="0.25">
      <c r="A93" s="12"/>
      <c r="B93" s="5"/>
      <c r="C93" s="82"/>
      <c r="D93" s="82"/>
      <c r="E93" s="96">
        <f t="shared" si="1"/>
        <v>0</v>
      </c>
      <c r="F93" s="3"/>
      <c r="G93" s="3"/>
    </row>
    <row r="94" spans="1:7" x14ac:dyDescent="0.25">
      <c r="A94" s="12" t="s">
        <v>149</v>
      </c>
      <c r="B94" s="5" t="s">
        <v>150</v>
      </c>
      <c r="C94" s="82">
        <v>0</v>
      </c>
      <c r="D94" s="82">
        <v>0</v>
      </c>
      <c r="E94" s="96">
        <f t="shared" si="1"/>
        <v>0</v>
      </c>
      <c r="F94" s="3"/>
      <c r="G94" s="3"/>
    </row>
    <row r="95" spans="1:7" x14ac:dyDescent="0.25">
      <c r="A95" s="12"/>
      <c r="B95" s="5"/>
      <c r="C95" s="82"/>
      <c r="D95" s="82"/>
      <c r="E95" s="96">
        <f t="shared" si="1"/>
        <v>0</v>
      </c>
      <c r="F95" s="3"/>
      <c r="G95" s="3"/>
    </row>
    <row r="96" spans="1:7" x14ac:dyDescent="0.25">
      <c r="A96" s="12"/>
      <c r="B96" s="5"/>
      <c r="C96" s="82"/>
      <c r="D96" s="82"/>
      <c r="E96" s="96">
        <f t="shared" si="1"/>
        <v>0</v>
      </c>
      <c r="F96" s="3"/>
      <c r="G96" s="3"/>
    </row>
    <row r="97" spans="1:7" x14ac:dyDescent="0.25">
      <c r="A97" s="12"/>
      <c r="B97" s="5"/>
      <c r="C97" s="82"/>
      <c r="D97" s="82"/>
      <c r="E97" s="96">
        <f t="shared" si="1"/>
        <v>0</v>
      </c>
      <c r="F97" s="3"/>
      <c r="G97" s="3"/>
    </row>
    <row r="98" spans="1:7" x14ac:dyDescent="0.25">
      <c r="A98" s="12"/>
      <c r="B98" s="5"/>
      <c r="C98" s="82"/>
      <c r="D98" s="82"/>
      <c r="E98" s="96">
        <f t="shared" si="1"/>
        <v>0</v>
      </c>
      <c r="F98" s="3"/>
      <c r="G98" s="3"/>
    </row>
    <row r="99" spans="1:7" x14ac:dyDescent="0.25">
      <c r="A99" s="12" t="s">
        <v>151</v>
      </c>
      <c r="B99" s="5" t="s">
        <v>152</v>
      </c>
      <c r="C99" s="82">
        <v>0</v>
      </c>
      <c r="D99" s="82">
        <v>0</v>
      </c>
      <c r="E99" s="96">
        <f t="shared" si="1"/>
        <v>0</v>
      </c>
      <c r="F99" s="3"/>
      <c r="G99" s="3"/>
    </row>
    <row r="100" spans="1:7" ht="15.75" x14ac:dyDescent="0.25">
      <c r="A100" s="16" t="s">
        <v>336</v>
      </c>
      <c r="B100" s="8" t="s">
        <v>155</v>
      </c>
      <c r="C100" s="83">
        <f>SUM(C89+C94+C99)</f>
        <v>2870443</v>
      </c>
      <c r="D100" s="83">
        <f>SUM(D89+D94+D99)</f>
        <v>681061</v>
      </c>
      <c r="E100" s="83">
        <f t="shared" si="1"/>
        <v>3551504</v>
      </c>
      <c r="F100" s="3"/>
      <c r="G100" s="3"/>
    </row>
    <row r="101" spans="1:7" x14ac:dyDescent="0.25">
      <c r="A101" s="3"/>
      <c r="B101" s="3"/>
      <c r="C101" s="3"/>
      <c r="D101" s="3"/>
      <c r="E101" s="3"/>
      <c r="F101" s="3"/>
      <c r="G101" s="3"/>
    </row>
    <row r="102" spans="1:7" x14ac:dyDescent="0.25">
      <c r="A102" s="3"/>
      <c r="B102" s="3"/>
      <c r="C102" s="3"/>
      <c r="D102" s="3"/>
      <c r="E102" s="3"/>
      <c r="F102" s="3"/>
      <c r="G102" s="3"/>
    </row>
    <row r="103" spans="1:7" x14ac:dyDescent="0.25">
      <c r="A103" s="3"/>
      <c r="B103" s="3"/>
      <c r="C103" s="3"/>
      <c r="D103" s="3"/>
      <c r="E103" s="3"/>
      <c r="F103" s="3"/>
      <c r="G103" s="3"/>
    </row>
    <row r="104" spans="1:7" x14ac:dyDescent="0.25">
      <c r="A104" s="3"/>
      <c r="B104" s="3"/>
      <c r="C104" s="3"/>
      <c r="D104" s="3"/>
      <c r="E104" s="3"/>
      <c r="F104" s="3"/>
      <c r="G104" s="3"/>
    </row>
    <row r="105" spans="1:7" x14ac:dyDescent="0.25">
      <c r="A105" s="3"/>
      <c r="B105" s="3"/>
      <c r="C105" s="3"/>
      <c r="D105" s="3"/>
      <c r="E105" s="3"/>
      <c r="F105" s="3"/>
      <c r="G105" s="3"/>
    </row>
    <row r="106" spans="1:7" x14ac:dyDescent="0.25">
      <c r="A106" s="3"/>
      <c r="B106" s="3"/>
      <c r="C106" s="3"/>
      <c r="D106" s="3"/>
      <c r="E106" s="3"/>
      <c r="F106" s="3"/>
      <c r="G106" s="3"/>
    </row>
  </sheetData>
  <mergeCells count="3">
    <mergeCell ref="A1:H1"/>
    <mergeCell ref="A2:H2"/>
    <mergeCell ref="B3:E3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48"/>
  <sheetViews>
    <sheetView zoomScale="68" zoomScaleNormal="68" workbookViewId="0">
      <selection activeCell="G4" sqref="G4:J4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 x14ac:dyDescent="0.25">
      <c r="A1" s="105" t="s">
        <v>498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46.5" customHeight="1" x14ac:dyDescent="0.25">
      <c r="A2" s="108" t="s">
        <v>516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ht="16.5" customHeight="1" x14ac:dyDescent="0.25">
      <c r="A3" s="67"/>
      <c r="B3" s="68"/>
      <c r="C3" s="68"/>
      <c r="D3" s="68"/>
      <c r="E3" s="68"/>
      <c r="F3" s="68"/>
      <c r="G3" s="68"/>
      <c r="H3" s="68"/>
      <c r="I3" s="68"/>
      <c r="J3" s="68"/>
    </row>
    <row r="4" spans="1:10" x14ac:dyDescent="0.25">
      <c r="A4" s="3" t="s">
        <v>16</v>
      </c>
      <c r="G4" s="109" t="s">
        <v>534</v>
      </c>
      <c r="H4" s="109"/>
      <c r="I4" s="109"/>
      <c r="J4" s="109"/>
    </row>
    <row r="5" spans="1:10" ht="61.5" customHeight="1" x14ac:dyDescent="0.3">
      <c r="A5" s="1" t="s">
        <v>30</v>
      </c>
      <c r="B5" s="2" t="s">
        <v>31</v>
      </c>
      <c r="C5" s="56" t="s">
        <v>479</v>
      </c>
      <c r="D5" s="56" t="s">
        <v>482</v>
      </c>
      <c r="E5" s="56" t="s">
        <v>483</v>
      </c>
      <c r="F5" s="56" t="s">
        <v>484</v>
      </c>
      <c r="G5" s="56" t="s">
        <v>2</v>
      </c>
      <c r="H5" s="56" t="s">
        <v>480</v>
      </c>
      <c r="I5" s="56" t="s">
        <v>481</v>
      </c>
      <c r="J5" s="56" t="s">
        <v>485</v>
      </c>
    </row>
    <row r="6" spans="1:10" ht="25.5" x14ac:dyDescent="0.25">
      <c r="A6" s="38"/>
      <c r="B6" s="38"/>
      <c r="C6" s="38"/>
      <c r="D6" s="38"/>
      <c r="E6" s="38"/>
      <c r="F6" s="62" t="s">
        <v>3</v>
      </c>
      <c r="G6" s="61"/>
      <c r="H6" s="38"/>
      <c r="I6" s="38"/>
      <c r="J6" s="38"/>
    </row>
    <row r="7" spans="1:10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</row>
    <row r="8" spans="1:10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12" t="s">
        <v>133</v>
      </c>
      <c r="B10" s="5" t="s">
        <v>134</v>
      </c>
      <c r="C10" s="38"/>
      <c r="D10" s="38"/>
      <c r="E10" s="38"/>
      <c r="F10" s="38"/>
      <c r="G10" s="38"/>
      <c r="H10" s="38"/>
      <c r="I10" s="38"/>
      <c r="J10" s="38"/>
    </row>
    <row r="11" spans="1:10" x14ac:dyDescent="0.25">
      <c r="A11" s="12"/>
      <c r="B11" s="5"/>
      <c r="C11" s="38"/>
      <c r="D11" s="38"/>
      <c r="E11" s="38"/>
      <c r="F11" s="38"/>
      <c r="G11" s="38"/>
      <c r="H11" s="38"/>
      <c r="I11" s="38"/>
      <c r="J11" s="38"/>
    </row>
    <row r="12" spans="1:10" x14ac:dyDescent="0.25">
      <c r="A12" s="12"/>
      <c r="B12" s="5"/>
      <c r="C12" s="38"/>
      <c r="D12" s="38"/>
      <c r="E12" s="38"/>
      <c r="F12" s="38"/>
      <c r="G12" s="38"/>
      <c r="H12" s="38"/>
      <c r="I12" s="38"/>
      <c r="J12" s="38"/>
    </row>
    <row r="13" spans="1:10" x14ac:dyDescent="0.25">
      <c r="A13" s="12"/>
      <c r="B13" s="5"/>
      <c r="C13" s="38"/>
      <c r="D13" s="38"/>
      <c r="E13" s="38"/>
      <c r="F13" s="38"/>
      <c r="G13" s="38"/>
      <c r="H13" s="38"/>
      <c r="I13" s="38"/>
      <c r="J13" s="38"/>
    </row>
    <row r="14" spans="1:10" x14ac:dyDescent="0.25">
      <c r="A14" s="12"/>
      <c r="B14" s="5"/>
      <c r="C14" s="38"/>
      <c r="D14" s="38"/>
      <c r="E14" s="38"/>
      <c r="F14" s="38"/>
      <c r="G14" s="38"/>
      <c r="H14" s="38"/>
      <c r="I14" s="38"/>
      <c r="J14" s="38"/>
    </row>
    <row r="15" spans="1:10" x14ac:dyDescent="0.25">
      <c r="A15" s="12" t="s">
        <v>334</v>
      </c>
      <c r="B15" s="5" t="s">
        <v>135</v>
      </c>
      <c r="C15" s="38"/>
      <c r="D15" s="38"/>
      <c r="E15" s="38"/>
      <c r="F15" s="38"/>
      <c r="G15" s="38"/>
      <c r="H15" s="38"/>
      <c r="I15" s="38"/>
      <c r="J15" s="38"/>
    </row>
    <row r="16" spans="1:10" x14ac:dyDescent="0.25">
      <c r="A16" s="12"/>
      <c r="B16" s="5"/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s="12"/>
      <c r="B17" s="5"/>
      <c r="C17" s="38"/>
      <c r="D17" s="38"/>
      <c r="E17" s="38"/>
      <c r="F17" s="38"/>
      <c r="G17" s="38"/>
      <c r="H17" s="38"/>
      <c r="I17" s="38"/>
      <c r="J17" s="38"/>
    </row>
    <row r="18" spans="1:10" x14ac:dyDescent="0.25">
      <c r="A18" s="12"/>
      <c r="B18" s="5"/>
      <c r="C18" s="38"/>
      <c r="D18" s="38"/>
      <c r="E18" s="38"/>
      <c r="F18" s="38"/>
      <c r="G18" s="38"/>
      <c r="H18" s="38"/>
      <c r="I18" s="38"/>
      <c r="J18" s="38"/>
    </row>
    <row r="19" spans="1:10" x14ac:dyDescent="0.25">
      <c r="A19" s="12"/>
      <c r="B19" s="5"/>
      <c r="C19" s="38"/>
      <c r="D19" s="38"/>
      <c r="E19" s="38"/>
      <c r="F19" s="38"/>
      <c r="G19" s="38"/>
      <c r="H19" s="38"/>
      <c r="I19" s="38"/>
      <c r="J19" s="38"/>
    </row>
    <row r="20" spans="1:10" x14ac:dyDescent="0.25">
      <c r="A20" s="4" t="s">
        <v>136</v>
      </c>
      <c r="B20" s="5" t="s">
        <v>137</v>
      </c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s="4"/>
      <c r="B21" s="5"/>
      <c r="C21" s="38"/>
      <c r="D21" s="38"/>
      <c r="E21" s="38"/>
      <c r="F21" s="38"/>
      <c r="G21" s="38"/>
      <c r="H21" s="38"/>
      <c r="I21" s="38"/>
      <c r="J21" s="38"/>
    </row>
    <row r="22" spans="1:10" x14ac:dyDescent="0.25">
      <c r="A22" s="4"/>
      <c r="B22" s="5"/>
      <c r="C22" s="38"/>
      <c r="D22" s="38"/>
      <c r="E22" s="38"/>
      <c r="F22" s="38"/>
      <c r="G22" s="38"/>
      <c r="H22" s="38"/>
      <c r="I22" s="38"/>
      <c r="J22" s="38"/>
    </row>
    <row r="23" spans="1:10" x14ac:dyDescent="0.25">
      <c r="A23" s="12" t="s">
        <v>138</v>
      </c>
      <c r="B23" s="5" t="s">
        <v>139</v>
      </c>
      <c r="C23" s="38"/>
      <c r="D23" s="38"/>
      <c r="E23" s="38"/>
      <c r="F23" s="38"/>
      <c r="G23" s="38"/>
      <c r="H23" s="38"/>
      <c r="I23" s="38"/>
      <c r="J23" s="38"/>
    </row>
    <row r="24" spans="1:10" x14ac:dyDescent="0.25">
      <c r="A24" s="12"/>
      <c r="B24" s="5"/>
      <c r="C24" s="38"/>
      <c r="D24" s="38"/>
      <c r="E24" s="38"/>
      <c r="F24" s="38"/>
      <c r="G24" s="38"/>
      <c r="H24" s="38"/>
      <c r="I24" s="38"/>
      <c r="J24" s="38"/>
    </row>
    <row r="25" spans="1:10" x14ac:dyDescent="0.25">
      <c r="A25" s="12"/>
      <c r="B25" s="5"/>
      <c r="C25" s="38"/>
      <c r="D25" s="38"/>
      <c r="E25" s="38"/>
      <c r="F25" s="38"/>
      <c r="G25" s="38"/>
      <c r="H25" s="38"/>
      <c r="I25" s="38"/>
      <c r="J25" s="38"/>
    </row>
    <row r="26" spans="1:10" x14ac:dyDescent="0.25">
      <c r="A26" s="12" t="s">
        <v>140</v>
      </c>
      <c r="B26" s="5" t="s">
        <v>141</v>
      </c>
      <c r="C26" s="38"/>
      <c r="D26" s="38"/>
      <c r="E26" s="38"/>
      <c r="F26" s="38"/>
      <c r="G26" s="38"/>
      <c r="H26" s="38"/>
      <c r="I26" s="38"/>
      <c r="J26" s="38"/>
    </row>
    <row r="27" spans="1:10" x14ac:dyDescent="0.25">
      <c r="A27" s="12"/>
      <c r="B27" s="5"/>
      <c r="C27" s="38"/>
      <c r="D27" s="38"/>
      <c r="E27" s="38"/>
      <c r="F27" s="38"/>
      <c r="G27" s="38"/>
      <c r="H27" s="38"/>
      <c r="I27" s="38"/>
      <c r="J27" s="38"/>
    </row>
    <row r="28" spans="1:10" x14ac:dyDescent="0.25">
      <c r="A28" s="12"/>
      <c r="B28" s="5"/>
      <c r="C28" s="38"/>
      <c r="D28" s="38"/>
      <c r="E28" s="38"/>
      <c r="F28" s="38"/>
      <c r="G28" s="38"/>
      <c r="H28" s="38"/>
      <c r="I28" s="38"/>
      <c r="J28" s="38"/>
    </row>
    <row r="29" spans="1:10" x14ac:dyDescent="0.25">
      <c r="A29" s="4" t="s">
        <v>142</v>
      </c>
      <c r="B29" s="5" t="s">
        <v>143</v>
      </c>
      <c r="C29" s="38"/>
      <c r="D29" s="38"/>
      <c r="E29" s="38"/>
      <c r="F29" s="38"/>
      <c r="G29" s="38"/>
      <c r="H29" s="38"/>
      <c r="I29" s="38"/>
      <c r="J29" s="38"/>
    </row>
    <row r="30" spans="1:10" x14ac:dyDescent="0.25">
      <c r="A30" s="4" t="s">
        <v>144</v>
      </c>
      <c r="B30" s="5" t="s">
        <v>145</v>
      </c>
      <c r="C30" s="38"/>
      <c r="D30" s="38"/>
      <c r="E30" s="38"/>
      <c r="F30" s="38"/>
      <c r="G30" s="38"/>
      <c r="H30" s="38"/>
      <c r="I30" s="38"/>
      <c r="J30" s="38"/>
    </row>
    <row r="31" spans="1:10" ht="15.75" x14ac:dyDescent="0.25">
      <c r="A31" s="16" t="s">
        <v>335</v>
      </c>
      <c r="B31" s="8" t="s">
        <v>146</v>
      </c>
      <c r="C31" s="38"/>
      <c r="D31" s="38"/>
      <c r="E31" s="38"/>
      <c r="F31" s="38"/>
      <c r="G31" s="38"/>
      <c r="H31" s="38"/>
      <c r="I31" s="38"/>
      <c r="J31" s="38"/>
    </row>
    <row r="32" spans="1:10" ht="15.75" x14ac:dyDescent="0.25">
      <c r="A32" s="19"/>
      <c r="B32" s="7"/>
      <c r="C32" s="38"/>
      <c r="D32" s="38"/>
      <c r="E32" s="38"/>
      <c r="F32" s="38"/>
      <c r="G32" s="38"/>
      <c r="H32" s="38"/>
      <c r="I32" s="38"/>
      <c r="J32" s="38"/>
    </row>
    <row r="33" spans="1:10" ht="15.75" x14ac:dyDescent="0.25">
      <c r="A33" s="19"/>
      <c r="B33" s="7"/>
      <c r="C33" s="38"/>
      <c r="D33" s="38"/>
      <c r="E33" s="38"/>
      <c r="F33" s="38"/>
      <c r="G33" s="38"/>
      <c r="H33" s="38"/>
      <c r="I33" s="38"/>
      <c r="J33" s="38"/>
    </row>
    <row r="34" spans="1:10" ht="15.75" x14ac:dyDescent="0.25">
      <c r="A34" s="19"/>
      <c r="B34" s="7"/>
      <c r="C34" s="38"/>
      <c r="D34" s="38"/>
      <c r="E34" s="38"/>
      <c r="F34" s="38"/>
      <c r="G34" s="38"/>
      <c r="H34" s="38"/>
      <c r="I34" s="38"/>
      <c r="J34" s="38"/>
    </row>
    <row r="35" spans="1:10" ht="15.75" x14ac:dyDescent="0.25">
      <c r="A35" s="19"/>
      <c r="B35" s="7"/>
      <c r="C35" s="38"/>
      <c r="D35" s="38"/>
      <c r="E35" s="38"/>
      <c r="F35" s="38"/>
      <c r="G35" s="38"/>
      <c r="H35" s="38"/>
      <c r="I35" s="38"/>
      <c r="J35" s="38"/>
    </row>
    <row r="36" spans="1:10" x14ac:dyDescent="0.25">
      <c r="A36" s="12" t="s">
        <v>147</v>
      </c>
      <c r="B36" s="5" t="s">
        <v>148</v>
      </c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s="12"/>
      <c r="B37" s="7"/>
      <c r="C37" s="24"/>
      <c r="D37" s="38"/>
      <c r="E37" s="38"/>
      <c r="F37" s="38"/>
      <c r="G37" s="38"/>
      <c r="H37" s="38"/>
      <c r="I37" s="38"/>
      <c r="J37" s="38"/>
    </row>
    <row r="38" spans="1:10" x14ac:dyDescent="0.25">
      <c r="A38" s="12"/>
      <c r="B38" s="5"/>
      <c r="C38" s="38"/>
      <c r="D38" s="38"/>
      <c r="E38" s="38"/>
      <c r="F38" s="38"/>
      <c r="G38" s="38"/>
      <c r="H38" s="38"/>
      <c r="I38" s="38"/>
      <c r="J38" s="38"/>
    </row>
    <row r="39" spans="1:10" x14ac:dyDescent="0.25">
      <c r="A39" s="12"/>
      <c r="B39" s="5"/>
      <c r="C39" s="38"/>
      <c r="D39" s="38"/>
      <c r="E39" s="38"/>
      <c r="F39" s="38"/>
      <c r="G39" s="38"/>
      <c r="H39" s="38"/>
      <c r="I39" s="38"/>
      <c r="J39" s="38"/>
    </row>
    <row r="40" spans="1:10" x14ac:dyDescent="0.25">
      <c r="A40" s="12"/>
      <c r="B40" s="5"/>
      <c r="C40" s="38"/>
      <c r="D40" s="38"/>
      <c r="E40" s="38"/>
      <c r="F40" s="38"/>
      <c r="G40" s="38"/>
      <c r="H40" s="38"/>
      <c r="I40" s="38"/>
      <c r="J40" s="38"/>
    </row>
    <row r="41" spans="1:10" x14ac:dyDescent="0.25">
      <c r="A41" s="12" t="s">
        <v>149</v>
      </c>
      <c r="B41" s="5" t="s">
        <v>150</v>
      </c>
      <c r="C41" s="38"/>
      <c r="D41" s="38"/>
      <c r="E41" s="38"/>
      <c r="F41" s="38"/>
      <c r="G41" s="38"/>
      <c r="H41" s="38"/>
      <c r="I41" s="38"/>
      <c r="J41" s="38"/>
    </row>
    <row r="42" spans="1:10" x14ac:dyDescent="0.25">
      <c r="A42" s="12"/>
      <c r="B42" s="5"/>
      <c r="C42" s="38"/>
      <c r="D42" s="38"/>
      <c r="E42" s="38"/>
      <c r="F42" s="38"/>
      <c r="G42" s="38"/>
      <c r="H42" s="38"/>
      <c r="I42" s="38"/>
      <c r="J42" s="38"/>
    </row>
    <row r="43" spans="1:10" x14ac:dyDescent="0.25">
      <c r="A43" s="12"/>
      <c r="B43" s="5"/>
      <c r="C43" s="38"/>
      <c r="D43" s="38"/>
      <c r="E43" s="38"/>
      <c r="F43" s="38"/>
      <c r="G43" s="38"/>
      <c r="H43" s="38"/>
      <c r="I43" s="38"/>
      <c r="J43" s="38"/>
    </row>
    <row r="44" spans="1:10" x14ac:dyDescent="0.25">
      <c r="A44" s="12"/>
      <c r="B44" s="5"/>
      <c r="C44" s="38"/>
      <c r="D44" s="38"/>
      <c r="E44" s="38"/>
      <c r="F44" s="38"/>
      <c r="G44" s="38"/>
      <c r="H44" s="38"/>
      <c r="I44" s="38"/>
      <c r="J44" s="38"/>
    </row>
    <row r="45" spans="1:10" x14ac:dyDescent="0.25">
      <c r="A45" s="12"/>
      <c r="B45" s="5"/>
      <c r="C45" s="38"/>
      <c r="D45" s="38"/>
      <c r="E45" s="38"/>
      <c r="F45" s="38"/>
      <c r="G45" s="38"/>
      <c r="H45" s="38"/>
      <c r="I45" s="38"/>
      <c r="J45" s="38"/>
    </row>
    <row r="46" spans="1:10" x14ac:dyDescent="0.25">
      <c r="A46" s="12" t="s">
        <v>151</v>
      </c>
      <c r="B46" s="5" t="s">
        <v>152</v>
      </c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s="12" t="s">
        <v>153</v>
      </c>
      <c r="B47" s="5" t="s">
        <v>154</v>
      </c>
      <c r="C47" s="38"/>
      <c r="D47" s="38"/>
      <c r="E47" s="38"/>
      <c r="F47" s="38"/>
      <c r="G47" s="38"/>
      <c r="H47" s="38"/>
      <c r="I47" s="38"/>
      <c r="J47" s="38"/>
    </row>
    <row r="48" spans="1:10" ht="15.75" x14ac:dyDescent="0.25">
      <c r="A48" s="16" t="s">
        <v>336</v>
      </c>
      <c r="B48" s="8" t="s">
        <v>155</v>
      </c>
      <c r="C48" s="38"/>
      <c r="D48" s="38"/>
      <c r="E48" s="38"/>
      <c r="F48" s="38"/>
      <c r="G48" s="38"/>
      <c r="H48" s="38"/>
      <c r="I48" s="38"/>
      <c r="J48" s="38"/>
    </row>
  </sheetData>
  <mergeCells count="3">
    <mergeCell ref="A2:J2"/>
    <mergeCell ref="A1:J1"/>
    <mergeCell ref="G4:J4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65"/>
  <sheetViews>
    <sheetView view="pageBreakPreview" topLeftCell="A19" zoomScale="60" zoomScaleNormal="78" workbookViewId="0">
      <selection activeCell="A41" sqref="A4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 x14ac:dyDescent="0.25">
      <c r="A1" s="105" t="s">
        <v>498</v>
      </c>
      <c r="B1" s="106"/>
      <c r="C1" s="106"/>
      <c r="D1" s="106"/>
      <c r="E1" s="106"/>
      <c r="F1" s="106"/>
      <c r="G1" s="106"/>
      <c r="H1" s="106"/>
    </row>
    <row r="2" spans="1:9" ht="82.5" customHeight="1" x14ac:dyDescent="0.25">
      <c r="A2" s="108" t="s">
        <v>519</v>
      </c>
      <c r="B2" s="113"/>
      <c r="C2" s="113"/>
      <c r="D2" s="113"/>
      <c r="E2" s="113"/>
      <c r="F2" s="113"/>
      <c r="G2" s="113"/>
      <c r="H2" s="113"/>
    </row>
    <row r="3" spans="1:9" ht="20.25" customHeight="1" x14ac:dyDescent="0.25">
      <c r="A3" s="65"/>
      <c r="B3" s="66"/>
      <c r="C3" s="66"/>
      <c r="D3" s="66"/>
      <c r="E3" s="66"/>
      <c r="F3" s="66"/>
      <c r="G3" s="66"/>
      <c r="H3" s="66"/>
    </row>
    <row r="4" spans="1:9" x14ac:dyDescent="0.25">
      <c r="A4" s="3" t="s">
        <v>16</v>
      </c>
      <c r="E4" s="109" t="s">
        <v>535</v>
      </c>
      <c r="F4" s="109"/>
      <c r="G4" s="109"/>
      <c r="H4" s="109"/>
      <c r="I4" s="109"/>
    </row>
    <row r="5" spans="1:9" ht="86.25" customHeight="1" x14ac:dyDescent="0.3">
      <c r="A5" s="1" t="s">
        <v>30</v>
      </c>
      <c r="B5" s="2" t="s">
        <v>31</v>
      </c>
      <c r="C5" s="56" t="s">
        <v>480</v>
      </c>
      <c r="D5" s="56" t="s">
        <v>481</v>
      </c>
      <c r="E5" s="56" t="s">
        <v>486</v>
      </c>
      <c r="F5" s="80" t="s">
        <v>489</v>
      </c>
      <c r="G5" s="80" t="s">
        <v>492</v>
      </c>
      <c r="H5" s="80" t="s">
        <v>497</v>
      </c>
      <c r="I5" s="80" t="s">
        <v>518</v>
      </c>
    </row>
    <row r="6" spans="1:9" x14ac:dyDescent="0.25">
      <c r="A6" s="17" t="s">
        <v>407</v>
      </c>
      <c r="B6" s="4" t="s">
        <v>286</v>
      </c>
      <c r="C6" s="38"/>
      <c r="D6" s="38"/>
      <c r="E6" s="61"/>
      <c r="F6" s="97"/>
      <c r="G6" s="97"/>
      <c r="H6" s="97"/>
      <c r="I6" s="97"/>
    </row>
    <row r="7" spans="1:9" x14ac:dyDescent="0.25">
      <c r="A7" s="48" t="s">
        <v>169</v>
      </c>
      <c r="B7" s="48" t="s">
        <v>286</v>
      </c>
      <c r="C7" s="38"/>
      <c r="D7" s="38"/>
      <c r="E7" s="38"/>
      <c r="F7" s="97"/>
      <c r="G7" s="97"/>
      <c r="H7" s="97"/>
      <c r="I7" s="97"/>
    </row>
    <row r="8" spans="1:9" ht="30" x14ac:dyDescent="0.25">
      <c r="A8" s="11" t="s">
        <v>287</v>
      </c>
      <c r="B8" s="4" t="s">
        <v>288</v>
      </c>
      <c r="C8" s="38"/>
      <c r="D8" s="38"/>
      <c r="E8" s="38"/>
      <c r="F8" s="97"/>
      <c r="G8" s="97"/>
      <c r="H8" s="97"/>
      <c r="I8" s="97"/>
    </row>
    <row r="9" spans="1:9" x14ac:dyDescent="0.25">
      <c r="A9" s="17" t="s">
        <v>432</v>
      </c>
      <c r="B9" s="4" t="s">
        <v>289</v>
      </c>
      <c r="C9" s="38"/>
      <c r="D9" s="38"/>
      <c r="E9" s="38"/>
      <c r="F9" s="97"/>
      <c r="G9" s="97"/>
      <c r="H9" s="97"/>
      <c r="I9" s="97"/>
    </row>
    <row r="10" spans="1:9" x14ac:dyDescent="0.25">
      <c r="A10" s="48" t="s">
        <v>169</v>
      </c>
      <c r="B10" s="48" t="s">
        <v>289</v>
      </c>
      <c r="C10" s="38"/>
      <c r="D10" s="38"/>
      <c r="E10" s="38"/>
      <c r="F10" s="97"/>
      <c r="G10" s="97"/>
      <c r="H10" s="97"/>
      <c r="I10" s="97"/>
    </row>
    <row r="11" spans="1:9" x14ac:dyDescent="0.25">
      <c r="A11" s="10" t="s">
        <v>426</v>
      </c>
      <c r="B11" s="6" t="s">
        <v>290</v>
      </c>
      <c r="C11" s="38"/>
      <c r="D11" s="38"/>
      <c r="E11" s="38"/>
      <c r="F11" s="97"/>
      <c r="G11" s="97"/>
      <c r="H11" s="97"/>
      <c r="I11" s="97"/>
    </row>
    <row r="12" spans="1:9" x14ac:dyDescent="0.25">
      <c r="A12" s="11" t="s">
        <v>433</v>
      </c>
      <c r="B12" s="4" t="s">
        <v>291</v>
      </c>
      <c r="C12" s="38"/>
      <c r="D12" s="38"/>
      <c r="E12" s="38"/>
      <c r="F12" s="97"/>
      <c r="G12" s="97"/>
      <c r="H12" s="97"/>
      <c r="I12" s="97"/>
    </row>
    <row r="13" spans="1:9" x14ac:dyDescent="0.25">
      <c r="A13" s="48" t="s">
        <v>175</v>
      </c>
      <c r="B13" s="48" t="s">
        <v>291</v>
      </c>
      <c r="C13" s="38"/>
      <c r="D13" s="38"/>
      <c r="E13" s="38"/>
      <c r="F13" s="97"/>
      <c r="G13" s="97"/>
      <c r="H13" s="97"/>
      <c r="I13" s="97"/>
    </row>
    <row r="14" spans="1:9" x14ac:dyDescent="0.25">
      <c r="A14" s="17" t="s">
        <v>292</v>
      </c>
      <c r="B14" s="4" t="s">
        <v>293</v>
      </c>
      <c r="C14" s="38"/>
      <c r="D14" s="38"/>
      <c r="E14" s="38"/>
      <c r="F14" s="97"/>
      <c r="G14" s="97"/>
      <c r="H14" s="97"/>
      <c r="I14" s="97"/>
    </row>
    <row r="15" spans="1:9" x14ac:dyDescent="0.25">
      <c r="A15" s="12" t="s">
        <v>434</v>
      </c>
      <c r="B15" s="4" t="s">
        <v>294</v>
      </c>
      <c r="C15" s="24"/>
      <c r="D15" s="24"/>
      <c r="E15" s="24"/>
      <c r="F15" s="24"/>
      <c r="G15" s="24"/>
      <c r="H15" s="24"/>
      <c r="I15" s="24"/>
    </row>
    <row r="16" spans="1:9" x14ac:dyDescent="0.25">
      <c r="A16" s="48" t="s">
        <v>176</v>
      </c>
      <c r="B16" s="48" t="s">
        <v>294</v>
      </c>
      <c r="C16" s="24"/>
      <c r="D16" s="24"/>
      <c r="E16" s="24"/>
      <c r="F16" s="24"/>
      <c r="G16" s="24"/>
      <c r="H16" s="24"/>
      <c r="I16" s="24"/>
    </row>
    <row r="17" spans="1:9" x14ac:dyDescent="0.25">
      <c r="A17" s="17" t="s">
        <v>295</v>
      </c>
      <c r="B17" s="4" t="s">
        <v>296</v>
      </c>
      <c r="C17" s="24"/>
      <c r="D17" s="24"/>
      <c r="E17" s="24"/>
      <c r="F17" s="24"/>
      <c r="G17" s="24"/>
      <c r="H17" s="24"/>
      <c r="I17" s="24"/>
    </row>
    <row r="18" spans="1:9" x14ac:dyDescent="0.25">
      <c r="A18" s="18" t="s">
        <v>427</v>
      </c>
      <c r="B18" s="6" t="s">
        <v>297</v>
      </c>
      <c r="C18" s="24"/>
      <c r="D18" s="24"/>
      <c r="E18" s="24"/>
      <c r="F18" s="24"/>
      <c r="G18" s="24"/>
      <c r="H18" s="24"/>
      <c r="I18" s="24"/>
    </row>
    <row r="19" spans="1:9" x14ac:dyDescent="0.25">
      <c r="A19" s="11" t="s">
        <v>311</v>
      </c>
      <c r="B19" s="4" t="s">
        <v>312</v>
      </c>
      <c r="C19" s="24"/>
      <c r="D19" s="24"/>
      <c r="E19" s="24"/>
      <c r="F19" s="24"/>
      <c r="G19" s="24"/>
      <c r="H19" s="24"/>
      <c r="I19" s="24"/>
    </row>
    <row r="20" spans="1:9" x14ac:dyDescent="0.25">
      <c r="A20" s="12" t="s">
        <v>313</v>
      </c>
      <c r="B20" s="4" t="s">
        <v>314</v>
      </c>
      <c r="C20" s="24"/>
      <c r="D20" s="24"/>
      <c r="E20" s="24"/>
      <c r="F20" s="24"/>
      <c r="G20" s="24"/>
      <c r="H20" s="24"/>
      <c r="I20" s="24"/>
    </row>
    <row r="21" spans="1:9" x14ac:dyDescent="0.25">
      <c r="A21" s="17" t="s">
        <v>315</v>
      </c>
      <c r="B21" s="4" t="s">
        <v>316</v>
      </c>
      <c r="C21" s="24"/>
      <c r="D21" s="24"/>
      <c r="E21" s="24"/>
      <c r="F21" s="24"/>
      <c r="G21" s="24"/>
      <c r="H21" s="24"/>
      <c r="I21" s="24"/>
    </row>
    <row r="22" spans="1:9" x14ac:dyDescent="0.25">
      <c r="A22" s="17" t="s">
        <v>412</v>
      </c>
      <c r="B22" s="4" t="s">
        <v>317</v>
      </c>
      <c r="C22" s="24"/>
      <c r="D22" s="24"/>
      <c r="E22" s="24"/>
      <c r="F22" s="24"/>
      <c r="G22" s="24"/>
      <c r="H22" s="24"/>
      <c r="I22" s="24"/>
    </row>
    <row r="23" spans="1:9" x14ac:dyDescent="0.25">
      <c r="A23" s="48" t="s">
        <v>201</v>
      </c>
      <c r="B23" s="48" t="s">
        <v>317</v>
      </c>
      <c r="C23" s="24"/>
      <c r="D23" s="24"/>
      <c r="E23" s="24"/>
      <c r="F23" s="24"/>
      <c r="G23" s="24"/>
      <c r="H23" s="24"/>
      <c r="I23" s="24"/>
    </row>
    <row r="24" spans="1:9" x14ac:dyDescent="0.25">
      <c r="A24" s="48" t="s">
        <v>202</v>
      </c>
      <c r="B24" s="48" t="s">
        <v>317</v>
      </c>
      <c r="C24" s="24"/>
      <c r="D24" s="24"/>
      <c r="E24" s="24"/>
      <c r="F24" s="24"/>
      <c r="G24" s="24"/>
      <c r="H24" s="24"/>
      <c r="I24" s="24"/>
    </row>
    <row r="25" spans="1:9" x14ac:dyDescent="0.25">
      <c r="A25" s="49" t="s">
        <v>203</v>
      </c>
      <c r="B25" s="49" t="s">
        <v>317</v>
      </c>
      <c r="C25" s="24"/>
      <c r="D25" s="24"/>
      <c r="E25" s="24"/>
      <c r="F25" s="24"/>
      <c r="G25" s="24"/>
      <c r="H25" s="24"/>
      <c r="I25" s="24"/>
    </row>
    <row r="26" spans="1:9" x14ac:dyDescent="0.25">
      <c r="A26" s="50" t="s">
        <v>430</v>
      </c>
      <c r="B26" s="35" t="s">
        <v>318</v>
      </c>
      <c r="C26" s="24"/>
      <c r="D26" s="24"/>
      <c r="E26" s="24"/>
      <c r="F26" s="24"/>
      <c r="G26" s="24"/>
      <c r="H26" s="24"/>
      <c r="I26" s="24"/>
    </row>
    <row r="27" spans="1:9" x14ac:dyDescent="0.25">
      <c r="A27" s="73"/>
      <c r="B27" s="74"/>
    </row>
    <row r="28" spans="1:9" ht="24.75" customHeight="1" x14ac:dyDescent="0.25">
      <c r="A28" s="1" t="s">
        <v>30</v>
      </c>
      <c r="B28" s="2" t="s">
        <v>31</v>
      </c>
      <c r="C28" s="24" t="s">
        <v>488</v>
      </c>
      <c r="D28" s="24" t="s">
        <v>491</v>
      </c>
      <c r="E28" s="24" t="s">
        <v>496</v>
      </c>
      <c r="F28" s="24" t="s">
        <v>520</v>
      </c>
    </row>
    <row r="29" spans="1:9" ht="26.25" x14ac:dyDescent="0.25">
      <c r="A29" s="76" t="s">
        <v>29</v>
      </c>
      <c r="B29" s="95"/>
      <c r="C29" s="89"/>
      <c r="D29" s="89"/>
      <c r="E29" s="89"/>
      <c r="F29" s="89"/>
    </row>
    <row r="30" spans="1:9" ht="15.75" x14ac:dyDescent="0.25">
      <c r="A30" s="75" t="s">
        <v>23</v>
      </c>
      <c r="B30" s="95"/>
      <c r="C30" s="89">
        <v>4700000</v>
      </c>
      <c r="D30" s="89">
        <v>4700000</v>
      </c>
      <c r="E30" s="89">
        <v>4700000</v>
      </c>
      <c r="F30" s="89">
        <v>4700000</v>
      </c>
    </row>
    <row r="31" spans="1:9" ht="31.5" x14ac:dyDescent="0.25">
      <c r="A31" s="75" t="s">
        <v>24</v>
      </c>
      <c r="B31" s="95"/>
      <c r="C31" s="89"/>
      <c r="D31" s="89"/>
      <c r="E31" s="89"/>
      <c r="F31" s="89"/>
    </row>
    <row r="32" spans="1:9" ht="15.75" x14ac:dyDescent="0.25">
      <c r="A32" s="75" t="s">
        <v>25</v>
      </c>
      <c r="B32" s="95"/>
      <c r="C32" s="89"/>
      <c r="D32" s="89"/>
      <c r="E32" s="89"/>
      <c r="F32" s="89"/>
    </row>
    <row r="33" spans="1:8" ht="31.5" x14ac:dyDescent="0.25">
      <c r="A33" s="75" t="s">
        <v>26</v>
      </c>
      <c r="B33" s="95"/>
      <c r="C33" s="89"/>
      <c r="D33" s="89"/>
      <c r="E33" s="89"/>
      <c r="F33" s="89"/>
    </row>
    <row r="34" spans="1:8" ht="15.75" x14ac:dyDescent="0.25">
      <c r="A34" s="75" t="s">
        <v>27</v>
      </c>
      <c r="B34" s="95"/>
      <c r="C34" s="89"/>
      <c r="D34" s="89"/>
      <c r="E34" s="89"/>
      <c r="F34" s="89"/>
    </row>
    <row r="35" spans="1:8" ht="15.75" x14ac:dyDescent="0.25">
      <c r="A35" s="75" t="s">
        <v>28</v>
      </c>
      <c r="B35" s="95"/>
      <c r="C35" s="89"/>
      <c r="D35" s="89"/>
      <c r="E35" s="89"/>
      <c r="F35" s="89"/>
    </row>
    <row r="36" spans="1:8" x14ac:dyDescent="0.25">
      <c r="A36" s="50" t="s">
        <v>19</v>
      </c>
      <c r="B36" s="95"/>
      <c r="C36" s="89">
        <f>SUM(C30:C35)</f>
        <v>4700000</v>
      </c>
      <c r="D36" s="89">
        <f>SUM(D30:D35)</f>
        <v>4700000</v>
      </c>
      <c r="E36" s="89">
        <f>SUM(E30:E35)</f>
        <v>4700000</v>
      </c>
      <c r="F36" s="89">
        <f>SUM(F30:F35)</f>
        <v>4700000</v>
      </c>
    </row>
    <row r="37" spans="1:8" x14ac:dyDescent="0.25">
      <c r="A37" s="73"/>
      <c r="B37" s="74"/>
    </row>
    <row r="38" spans="1:8" x14ac:dyDescent="0.25">
      <c r="A38" s="73"/>
      <c r="B38" s="74"/>
    </row>
    <row r="39" spans="1:8" s="103" customFormat="1" x14ac:dyDescent="0.25">
      <c r="A39" s="102"/>
      <c r="B39" s="102"/>
      <c r="C39" s="102"/>
      <c r="D39" s="102"/>
      <c r="E39" s="102"/>
      <c r="F39" s="102"/>
      <c r="G39" s="102"/>
    </row>
    <row r="40" spans="1:8" s="103" customFormat="1" x14ac:dyDescent="0.25">
      <c r="A40" s="63" t="s">
        <v>0</v>
      </c>
      <c r="B40" s="102"/>
      <c r="C40" s="102"/>
      <c r="D40" s="102"/>
      <c r="E40" s="102"/>
      <c r="F40" s="102"/>
      <c r="G40" s="102"/>
    </row>
    <row r="41" spans="1:8" s="103" customFormat="1" ht="15.75" x14ac:dyDescent="0.25">
      <c r="A41" s="104" t="s">
        <v>4</v>
      </c>
      <c r="B41" s="102"/>
      <c r="C41" s="102"/>
      <c r="D41" s="102"/>
      <c r="E41" s="102"/>
      <c r="F41" s="102"/>
      <c r="G41" s="102"/>
    </row>
    <row r="42" spans="1:8" s="103" customFormat="1" ht="15.75" x14ac:dyDescent="0.25">
      <c r="A42" s="104" t="s">
        <v>5</v>
      </c>
      <c r="B42" s="102"/>
      <c r="C42" s="102"/>
      <c r="D42" s="102"/>
      <c r="E42" s="102"/>
      <c r="F42" s="102"/>
      <c r="G42" s="102"/>
    </row>
    <row r="43" spans="1:8" s="103" customFormat="1" ht="15.75" x14ac:dyDescent="0.25">
      <c r="A43" s="104" t="s">
        <v>6</v>
      </c>
      <c r="B43" s="102"/>
      <c r="C43" s="102"/>
      <c r="D43" s="102"/>
      <c r="E43" s="102"/>
      <c r="F43" s="102"/>
      <c r="G43" s="102"/>
    </row>
    <row r="44" spans="1:8" s="103" customFormat="1" ht="15.75" x14ac:dyDescent="0.25">
      <c r="A44" s="104" t="s">
        <v>7</v>
      </c>
      <c r="B44" s="102"/>
      <c r="C44" s="102"/>
      <c r="D44" s="102"/>
      <c r="E44" s="102"/>
      <c r="F44" s="102"/>
      <c r="G44" s="102"/>
    </row>
    <row r="45" spans="1:8" s="103" customFormat="1" ht="15.75" x14ac:dyDescent="0.25">
      <c r="A45" s="104" t="s">
        <v>8</v>
      </c>
      <c r="B45" s="102"/>
      <c r="C45" s="102"/>
      <c r="D45" s="102"/>
      <c r="E45" s="102"/>
      <c r="F45" s="102"/>
      <c r="G45" s="102"/>
    </row>
    <row r="46" spans="1:8" s="103" customFormat="1" x14ac:dyDescent="0.25">
      <c r="A46" s="63" t="s">
        <v>1</v>
      </c>
      <c r="B46" s="102"/>
      <c r="C46" s="102"/>
      <c r="D46" s="102"/>
      <c r="E46" s="102"/>
      <c r="F46" s="102"/>
      <c r="G46" s="102"/>
    </row>
    <row r="47" spans="1:8" x14ac:dyDescent="0.25">
      <c r="A47" s="3"/>
      <c r="B47" s="3"/>
      <c r="C47" s="3"/>
      <c r="D47" s="3"/>
      <c r="E47" s="3"/>
      <c r="F47" s="3"/>
      <c r="G47" s="3"/>
    </row>
    <row r="48" spans="1:8" ht="45.75" customHeight="1" x14ac:dyDescent="0.25">
      <c r="A48" s="115" t="s">
        <v>9</v>
      </c>
      <c r="B48" s="116"/>
      <c r="C48" s="116"/>
      <c r="D48" s="116"/>
      <c r="E48" s="116"/>
      <c r="F48" s="116"/>
      <c r="G48" s="116"/>
      <c r="H48" s="116"/>
    </row>
    <row r="51" spans="1:1" ht="15.75" x14ac:dyDescent="0.25">
      <c r="A51" s="51" t="s">
        <v>11</v>
      </c>
    </row>
    <row r="52" spans="1:1" ht="15.75" x14ac:dyDescent="0.25">
      <c r="A52" s="64" t="s">
        <v>12</v>
      </c>
    </row>
    <row r="53" spans="1:1" ht="15.75" x14ac:dyDescent="0.25">
      <c r="A53" s="64" t="s">
        <v>13</v>
      </c>
    </row>
    <row r="54" spans="1:1" ht="15.75" x14ac:dyDescent="0.25">
      <c r="A54" s="64" t="s">
        <v>14</v>
      </c>
    </row>
    <row r="55" spans="1:1" x14ac:dyDescent="0.25">
      <c r="A55" s="63" t="s">
        <v>10</v>
      </c>
    </row>
    <row r="56" spans="1:1" ht="15.75" x14ac:dyDescent="0.25">
      <c r="A56" s="64" t="s">
        <v>15</v>
      </c>
    </row>
    <row r="58" spans="1:1" ht="15.75" x14ac:dyDescent="0.25">
      <c r="A58" s="71" t="s">
        <v>21</v>
      </c>
    </row>
    <row r="59" spans="1:1" ht="15.75" x14ac:dyDescent="0.25">
      <c r="A59" s="71" t="s">
        <v>22</v>
      </c>
    </row>
    <row r="60" spans="1:1" ht="15.75" x14ac:dyDescent="0.25">
      <c r="A60" s="72" t="s">
        <v>23</v>
      </c>
    </row>
    <row r="61" spans="1:1" ht="15.75" x14ac:dyDescent="0.25">
      <c r="A61" s="72" t="s">
        <v>24</v>
      </c>
    </row>
    <row r="62" spans="1:1" ht="15.75" x14ac:dyDescent="0.25">
      <c r="A62" s="72" t="s">
        <v>25</v>
      </c>
    </row>
    <row r="63" spans="1:1" ht="15.75" x14ac:dyDescent="0.25">
      <c r="A63" s="72" t="s">
        <v>26</v>
      </c>
    </row>
    <row r="64" spans="1:1" ht="15.75" x14ac:dyDescent="0.25">
      <c r="A64" s="72" t="s">
        <v>27</v>
      </c>
    </row>
    <row r="65" spans="1:1" ht="15.75" x14ac:dyDescent="0.25">
      <c r="A65" s="72" t="s">
        <v>28</v>
      </c>
    </row>
  </sheetData>
  <mergeCells count="4">
    <mergeCell ref="A2:H2"/>
    <mergeCell ref="A48:H48"/>
    <mergeCell ref="A1:H1"/>
    <mergeCell ref="E4:I4"/>
  </mergeCells>
  <phoneticPr fontId="33" type="noConversion"/>
  <hyperlinks>
    <hyperlink ref="A18" r:id="rId1" location="foot4" display="http://njt.hu/cgi_bin/njt_doc.cgi?docid=142896.245143 - foot4" xr:uid="{00000000-0004-0000-0600-000000000000}"/>
    <hyperlink ref="A40" r:id="rId2" location="foot4" display="http://njt.hu/cgi_bin/njt_doc.cgi?docid=142896.245143 - foot4" xr:uid="{00000000-0004-0000-0600-000001000000}"/>
    <hyperlink ref="A46" r:id="rId3" location="foot5" display="http://njt.hu/cgi_bin/njt_doc.cgi?docid=142896.245143 - foot5" xr:uid="{00000000-0004-0000-0600-000002000000}"/>
    <hyperlink ref="A55" r:id="rId4" location="foot53" display="http://njt.hu/cgi_bin/njt_doc.cgi?docid=139876.243471 - foot53" xr:uid="{00000000-0004-0000-0600-000003000000}"/>
  </hyperlinks>
  <pageMargins left="0.70866141732283472" right="0.70866141732283472" top="0.74803149606299213" bottom="0.74803149606299213" header="0.31496062992125984" footer="0.31496062992125984"/>
  <pageSetup paperSize="9" scale="42" fitToHeight="0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18</vt:i4>
      </vt:variant>
    </vt:vector>
  </HeadingPairs>
  <TitlesOfParts>
    <vt:vector size="25" baseType="lpstr">
      <vt:lpstr>bevételek</vt:lpstr>
      <vt:lpstr>kiadások működés felhalmozás</vt:lpstr>
      <vt:lpstr>MÉRLEG (2)</vt:lpstr>
      <vt:lpstr>létszám</vt:lpstr>
      <vt:lpstr>beruházások felújítások</vt:lpstr>
      <vt:lpstr>stabilitási 1</vt:lpstr>
      <vt:lpstr>stabilitási 2</vt:lpstr>
      <vt:lpstr>'MÉRLEG (2)'!_pr232</vt:lpstr>
      <vt:lpstr>'MÉRLEG (2)'!_pr233</vt:lpstr>
      <vt:lpstr>'MÉRLEG (2)'!_pr234</vt:lpstr>
      <vt:lpstr>'MÉRLEG (2)'!_pr235</vt:lpstr>
      <vt:lpstr>'MÉRLEG (2)'!_pr236</vt:lpstr>
      <vt:lpstr>'MÉRLEG (2)'!_pr312</vt:lpstr>
      <vt:lpstr>'MÉRLEG (2)'!_pr313</vt:lpstr>
      <vt:lpstr>'MÉRLEG (2)'!_pr314</vt:lpstr>
      <vt:lpstr>'MÉRLEG (2)'!_pr315</vt:lpstr>
      <vt:lpstr>'stabilitási 2'!foot_4_place</vt:lpstr>
      <vt:lpstr>'stabilitási 2'!foot_53_place</vt:lpstr>
      <vt:lpstr>'beruházások felújítások'!Nyomtatási_terület</vt:lpstr>
      <vt:lpstr>bevételek!Nyomtatási_terület</vt:lpstr>
      <vt:lpstr>'kiadások működés felhalmozás'!Nyomtatási_terület</vt:lpstr>
      <vt:lpstr>létszám!Nyomtatási_terület</vt:lpstr>
      <vt:lpstr>'MÉRLEG (2)'!Nyomtatási_terület</vt:lpstr>
      <vt:lpstr>'stabilitási 1'!Nyomtatási_terület</vt:lpstr>
      <vt:lpstr>'stabilitási 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2020-06-18T07:10:33Z</cp:lastPrinted>
  <dcterms:created xsi:type="dcterms:W3CDTF">2014-01-03T21:48:14Z</dcterms:created>
  <dcterms:modified xsi:type="dcterms:W3CDTF">2020-06-18T07:34:16Z</dcterms:modified>
</cp:coreProperties>
</file>