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6345" tabRatio="931" activeTab="0"/>
  </bookViews>
  <sheets>
    <sheet name=" 2" sheetId="1" r:id="rId1"/>
    <sheet name="3" sheetId="2" r:id="rId2"/>
    <sheet name="4" sheetId="3" r:id="rId3"/>
    <sheet name="5" sheetId="4" r:id="rId4"/>
    <sheet name="6 a" sheetId="5" r:id="rId5"/>
    <sheet name="6 b" sheetId="6" r:id="rId6"/>
    <sheet name="6 c" sheetId="7" r:id="rId7"/>
    <sheet name="7a" sheetId="8" r:id="rId8"/>
    <sheet name="7b " sheetId="9" r:id="rId9"/>
    <sheet name="8 mell" sheetId="10" r:id="rId10"/>
    <sheet name="Munka1" sheetId="11" r:id="rId11"/>
  </sheets>
  <definedNames>
    <definedName name="_xlnm.Print_Area" localSheetId="7">'7a'!$A$1:$E$69</definedName>
    <definedName name="_xlnm.Print_Area" localSheetId="8">'7b '!$A$1:$E$70</definedName>
    <definedName name="_xlnm.Print_Area" localSheetId="9">'8 mell'!$A$1:$I$31</definedName>
  </definedNames>
  <calcPr fullCalcOnLoad="1"/>
</workbook>
</file>

<file path=xl/sharedStrings.xml><?xml version="1.0" encoding="utf-8"?>
<sst xmlns="http://schemas.openxmlformats.org/spreadsheetml/2006/main" count="573" uniqueCount="415">
  <si>
    <t>Sor-</t>
  </si>
  <si>
    <t>szám</t>
  </si>
  <si>
    <t>Teljesítés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</si>
  <si>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</si>
  <si>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</si>
  <si>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</si>
  <si>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</si>
  <si>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</si>
  <si>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</si>
  <si>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</si>
  <si>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</si>
  <si>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</si>
  <si>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</si>
  <si>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</si>
  <si>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</si>
  <si>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</si>
  <si>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</si>
  <si>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</si>
  <si>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</si>
  <si>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</si>
  <si>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</si>
  <si>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</si>
  <si>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</si>
  <si>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</si>
  <si>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</si>
  <si>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</si>
  <si>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</si>
  <si>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</si>
  <si>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</si>
  <si>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</si>
  <si>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</si>
  <si>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</si>
  <si>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</si>
  <si>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</si>
  <si>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</si>
  <si>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Eredeti</t>
  </si>
  <si>
    <t>Módosított</t>
  </si>
  <si>
    <t>előirányzat</t>
  </si>
  <si>
    <t>Bevételek</t>
  </si>
  <si>
    <t>Saját bevételek</t>
  </si>
  <si>
    <t>Átvett pénzeszközök</t>
  </si>
  <si>
    <t>Kiadások</t>
  </si>
  <si>
    <t>Ellátottak pénzbeni juttatása</t>
  </si>
  <si>
    <t>Beruházás megnevezése</t>
  </si>
  <si>
    <t>Teljes költség</t>
  </si>
  <si>
    <t>Kivitelezés kezdési és befejezési éve</t>
  </si>
  <si>
    <t>Összesen:</t>
  </si>
  <si>
    <t>Felújítás megnevezése</t>
  </si>
  <si>
    <t>I. Működési célú (folyó) bevételek, működési célú (folyó) kiadások mérlege
(Önkormányzati szinten)</t>
  </si>
  <si>
    <t>Megnevezés</t>
  </si>
  <si>
    <t>Személyi juttatások</t>
  </si>
  <si>
    <t>Átengedett bevételek</t>
  </si>
  <si>
    <t>Járulékok</t>
  </si>
  <si>
    <t>Dologi kiadások</t>
  </si>
  <si>
    <t>Állami hozzájárulás</t>
  </si>
  <si>
    <t>Előző évi pénzmaradvány</t>
  </si>
  <si>
    <t>Társ. és szociálpol. juttatások</t>
  </si>
  <si>
    <t>Egyéb(átfutó)</t>
  </si>
  <si>
    <t>Pénzeszköz átadás</t>
  </si>
  <si>
    <t>Működési célú hiteltörlesztés
(tőke + kamat)</t>
  </si>
  <si>
    <t>Tartalék</t>
  </si>
  <si>
    <t>ÖSSZESEN:</t>
  </si>
  <si>
    <t>II. Tőkejellegű bevételek és kiadások mérlege
(Önkormányzati szinten)</t>
  </si>
  <si>
    <t>Önkormányzat felhalm és tőkejellegű bevételei</t>
  </si>
  <si>
    <t>Beruházási kiadások, fel-halmozási célú alapátadások</t>
  </si>
  <si>
    <t>Fejlesztési célú támogatások
 (cél-címzett, egyéb)</t>
  </si>
  <si>
    <t>Felhalmozási célú 
pénzeszköz átadás</t>
  </si>
  <si>
    <t>Értékpapír eladás</t>
  </si>
  <si>
    <t>Felújítások</t>
  </si>
  <si>
    <t>Pénzügyi befektetések</t>
  </si>
  <si>
    <t>Felhalmozási célú hitel</t>
  </si>
  <si>
    <t>Felhalmozási célú tartalék</t>
  </si>
  <si>
    <t>Felhalmozási célú hiteltörlesztés
(tőke + kamat)</t>
  </si>
  <si>
    <t>Kötelezettség</t>
  </si>
  <si>
    <t>Köt. váll.</t>
  </si>
  <si>
    <t>Kötelezettségek a következő években</t>
  </si>
  <si>
    <t>Összesen</t>
  </si>
  <si>
    <t>Sor-
szám</t>
  </si>
  <si>
    <t>jogcíme</t>
  </si>
  <si>
    <t xml:space="preserve"> éve</t>
  </si>
  <si>
    <t>teljesítés</t>
  </si>
  <si>
    <t xml:space="preserve"> (6+7+8+9)</t>
  </si>
  <si>
    <t>Felhalmozási célú hiteltörlesztés
 (tőke+kamat)</t>
  </si>
  <si>
    <t>Beruházás célonként</t>
  </si>
  <si>
    <t>Felújítás feladatonként</t>
  </si>
  <si>
    <t>Sor-szám</t>
  </si>
  <si>
    <t>HEJŐKÜRT KÖZSÉG ÖNKORMÁNYZATA</t>
  </si>
  <si>
    <t>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</si>
  <si>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</si>
  <si>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</si>
  <si>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</si>
  <si>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</si>
  <si>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</si>
  <si>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</si>
  <si>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l.   Immateriális javak</t>
  </si>
  <si>
    <t>ll.  Tárgyi eszközök</t>
  </si>
  <si>
    <t>lll. Befektett pénzügyi eszközök</t>
  </si>
  <si>
    <t>lV.Üzemeltetésre, kezelésre átadott eszközök</t>
  </si>
  <si>
    <t>A) BEFEKTETT ESZKÖZÖK ÖSSZESEN</t>
  </si>
  <si>
    <t>l.   Készletek</t>
  </si>
  <si>
    <t>ll.  Követelések</t>
  </si>
  <si>
    <t>lll. Értékpapírok</t>
  </si>
  <si>
    <t>IV.Pénzeszközök</t>
  </si>
  <si>
    <t>V. Egyéb aktív pénzügyi elszámolások</t>
  </si>
  <si>
    <t>B) FORGÓESZKÖZÖK ÖSSZESEN</t>
  </si>
  <si>
    <t>ESZKÖZÖK ÖSSZESEN</t>
  </si>
  <si>
    <t>F O R R Á S O K</t>
  </si>
  <si>
    <t>1. Induló tőke</t>
  </si>
  <si>
    <t>2. Tőkeváltozások</t>
  </si>
  <si>
    <t>D) SAJÁT TŐKE ÖSSZESEN</t>
  </si>
  <si>
    <t>l. Költségvetési tartalékok</t>
  </si>
  <si>
    <t>ll. Vállalkozási tartalékok</t>
  </si>
  <si>
    <t>E) TARTALÉKOK ÖSSZESEN</t>
  </si>
  <si>
    <t>l. Hosszú lejáratú kötelezettségek</t>
  </si>
  <si>
    <t>ll. Rövid lejáratú kötelezettségek</t>
  </si>
  <si>
    <t>lll. Egyéb passzív pénzügyi elszámolások</t>
  </si>
  <si>
    <t>F) KÖTELEZETTSÉGEK ÖSSZESEN</t>
  </si>
  <si>
    <t>FORRÁSOK ÖSSZESEN</t>
  </si>
  <si>
    <t>EGYSZERŰSÍTETT PÉNZFORGALMI JELENTÉS</t>
  </si>
  <si>
    <t>Felújítás</t>
  </si>
  <si>
    <t>Felhalmozási kiadások</t>
  </si>
  <si>
    <t>Pénzforgalom nélküli kiadások</t>
  </si>
  <si>
    <t>Kiegyenlítő, függő, átfutó kiadások összesen</t>
  </si>
  <si>
    <t>Intézményi működési bevételek</t>
  </si>
  <si>
    <t>Önkormányzatok sajátos működési bevételei</t>
  </si>
  <si>
    <t>Felhalmozási és tőke jellegű bevételek</t>
  </si>
  <si>
    <t>Pénzforgalom nélküli bevételek</t>
  </si>
  <si>
    <t>Kiegyenlítő,függő, átfutó bevételek összesen</t>
  </si>
  <si>
    <t>EGYSZERŰSÍTETT PÉNZMARADVÁNY-KIMUTATÁS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</si>
  <si>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</si>
  <si>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</si>
  <si>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</si>
  <si>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</si>
  <si>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</si>
  <si>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Finanszirozásból származó korrekciók ( ± )</t>
  </si>
  <si>
    <t>Pénzmaradványt terhelő elvonások ( ± )</t>
  </si>
  <si>
    <t>Költségvetési pénzmaradványt külön jogszabály alapján módosító tétel ( ± )</t>
  </si>
  <si>
    <t>Sorszám</t>
  </si>
  <si>
    <t>Tárgyév</t>
  </si>
  <si>
    <t>Egyéb (átfutó)</t>
  </si>
  <si>
    <t>Rövid lejáratú ért. papír</t>
  </si>
  <si>
    <t>Rövid lejáratú ért papír</t>
  </si>
  <si>
    <t>Munkadókat terhelő járulék</t>
  </si>
  <si>
    <t>Dologi és egyéb folyó kiadások</t>
  </si>
  <si>
    <t>Ellátottak pénzbeli juttatásai</t>
  </si>
  <si>
    <t>3. Értékelési tartalék</t>
  </si>
  <si>
    <t>Eszközök</t>
  </si>
  <si>
    <t>Előző év</t>
  </si>
  <si>
    <t>Változás (%)</t>
  </si>
  <si>
    <t>Alapítás-átszervezés aktivált értéke</t>
  </si>
  <si>
    <t xml:space="preserve"> Kisérleti fejlesztés aktivált értéke</t>
  </si>
  <si>
    <t>Vagyoni értékű jogok</t>
  </si>
  <si>
    <t>Szellemi termékek</t>
  </si>
  <si>
    <t xml:space="preserve"> Immateriális javakra adott előlegek</t>
  </si>
  <si>
    <t>Ingatlanok és a kapcsolódó vagyoni értékű jogok</t>
  </si>
  <si>
    <t xml:space="preserve">Gépek, berendezések és felszerelések 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</si>
  <si>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</si>
  <si>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</si>
  <si>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</si>
  <si>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</si>
  <si>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</si>
  <si>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</si>
  <si>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</si>
  <si>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</si>
  <si>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</si>
  <si>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</si>
  <si>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Anyagok</t>
  </si>
  <si>
    <t>Befejezelen termelés és félkész termékek</t>
  </si>
  <si>
    <t>Növendék-, hízó és egyéb állatok</t>
  </si>
  <si>
    <t>Késztermékek</t>
  </si>
  <si>
    <t>Áruk, betétdíjas göngyölegek, közvetített szolg…….</t>
  </si>
  <si>
    <t>Követelések áruszállításból, szolgáltatásból (vevők)</t>
  </si>
  <si>
    <t>Adósok</t>
  </si>
  <si>
    <t>Rövid lejáratú kölcsönök</t>
  </si>
  <si>
    <t>Egyéb követelések</t>
  </si>
  <si>
    <t>Pénztárak, csekkek, betétkönyvek</t>
  </si>
  <si>
    <t>Elszámolási számlák</t>
  </si>
  <si>
    <t>Idegen pénzeszközök számlái</t>
  </si>
  <si>
    <t>Költségvetési aktív függő elszámolások</t>
  </si>
  <si>
    <t>Költségvetési aktív átfutó elszámolások</t>
  </si>
  <si>
    <t>Költségvetési aktív kiegyenlítő elszámolások</t>
  </si>
  <si>
    <t>Költségvetésen kívüli aktív pézügyi elszámolások</t>
  </si>
  <si>
    <t>Immateriális javak értékhelyesbítése</t>
  </si>
  <si>
    <t>Források</t>
  </si>
  <si>
    <t>Tartozások fejlesztési célú kötvénykibocsátásból</t>
  </si>
  <si>
    <t>Beruházási és fejlesztési hitelek</t>
  </si>
  <si>
    <t>Egyéb hosszú lejáratú kötelezettségek</t>
  </si>
  <si>
    <t>Rövid lejáratú hitelek</t>
  </si>
  <si>
    <t xml:space="preserve">  - tárgyévi költségvetést terhelő szállítói kötelezettségek</t>
  </si>
  <si>
    <t xml:space="preserve">  - tárgyévet követő évet terhelő szállítói kötelezettségek</t>
  </si>
  <si>
    <t>Egyéb rövid  lejáratú kötelezettségek</t>
  </si>
  <si>
    <t xml:space="preserve">  - tárgyévi költségvetést terhelő egyéb rövid lejáratú kötelezettségek</t>
  </si>
  <si>
    <t>Költségvetési passzív függő elszámolások</t>
  </si>
  <si>
    <t>Költségvetési passzív átfutó elszámolások</t>
  </si>
  <si>
    <t>Költségvetési passzív kiegyenlítő elszámolások</t>
  </si>
  <si>
    <t>Költségvetésen kívüli passzív pénzügyi elszámolások</t>
  </si>
  <si>
    <t xml:space="preserve">  - költségvetésen kívüli letéti elszámolások</t>
  </si>
  <si>
    <t xml:space="preserve">  - nemzetközi támogatási programok deviza elszámolása</t>
  </si>
  <si>
    <t>Állami készletek, tartalékok</t>
  </si>
  <si>
    <t>Tartozások működési célú kötvénykibocsátásból</t>
  </si>
  <si>
    <t>Működési célú hosszú lejáratú hitelek</t>
  </si>
  <si>
    <t xml:space="preserve">  - váltótartozások</t>
  </si>
  <si>
    <t xml:space="preserve">  - munkavállalókkal szembeni különféle kötelezettségek</t>
  </si>
  <si>
    <t xml:space="preserve">  - költségvetéssel szembeni kötelezettségek</t>
  </si>
  <si>
    <t xml:space="preserve">  - szabálytalan kifizetések miatti kötelezettségek</t>
  </si>
  <si>
    <t xml:space="preserve">  - mük.célú hosszú lej.hitelek következő évet terhelő törl.</t>
  </si>
  <si>
    <t xml:space="preserve">  - egyéb különféle kötelezettségek</t>
  </si>
  <si>
    <t xml:space="preserve">  - felh.célú kötvénykibocs.ból számazó tartozások követk.</t>
  </si>
  <si>
    <t xml:space="preserve">  -működ. célú kötvénykib.ból származó tartozások követk</t>
  </si>
  <si>
    <t>I. Rászorultságtól függő pénzbeli  szociális, gyermekvédelmi ellátások</t>
  </si>
  <si>
    <t>Időskorúak járadéka</t>
  </si>
  <si>
    <t>Lakásfenntarási támogatás (normatív)</t>
  </si>
  <si>
    <t>Ápolási díj (normatív)</t>
  </si>
  <si>
    <t>Ápolási díj (helyi megállapítás)</t>
  </si>
  <si>
    <t>Átmeneti segély</t>
  </si>
  <si>
    <t>Temetési segély</t>
  </si>
  <si>
    <t>Rendszeres gyermekvédelmi támogatás (normatív)</t>
  </si>
  <si>
    <t>Rendkívüli gyermekvédelmi támogatás (helyi megállapítás)</t>
  </si>
  <si>
    <t>Egyéb az önkormányzat rendeletében megállapítható juttatás</t>
  </si>
  <si>
    <t>Rászorultságtól függő pénzbeli  szociális, gyermekvédelmi ellátások összesen:</t>
  </si>
  <si>
    <t>II. Természetben nyújtott szociális ellátások</t>
  </si>
  <si>
    <t>Természetben nyújtott lakásfenntartási támogatás</t>
  </si>
  <si>
    <t>Közgyógyellátás</t>
  </si>
  <si>
    <t>Rászorultságtól függő normatív kedvezmények (Gyvt. 148. § (5) bek., Közokt. Tv 10. § (4) bek., Tpr. Tv. 8. § (4) bek.)</t>
  </si>
  <si>
    <t>Étkeztetés</t>
  </si>
  <si>
    <t>Természetben nyújtott szociális ellátások összesen:</t>
  </si>
  <si>
    <t>Egészségügyi szolgáltatásra való jogosultság Szt. 54. §.</t>
  </si>
  <si>
    <t>Címrend</t>
  </si>
  <si>
    <t>Az önkormányzat által folyósított szociális ellátások teljesítése</t>
  </si>
  <si>
    <t>Szabad pénzmaradvány</t>
  </si>
  <si>
    <t>Forgatási célú pénügyi műveletek erdeménye</t>
  </si>
  <si>
    <t xml:space="preserve">Összesen </t>
  </si>
  <si>
    <t>2013.</t>
  </si>
  <si>
    <t>Rendszeres szociális segély</t>
  </si>
  <si>
    <t>Költségvetési pénzmaravány (6+7+8)</t>
  </si>
  <si>
    <t xml:space="preserve">A vállalkozási maradványból alaptev.ellátására felhaszn. összeg </t>
  </si>
  <si>
    <t>Módosított pénzmaradvány (   6 ± 7 +- 8 ± 9+-10 )</t>
  </si>
  <si>
    <t>12. sorból az egészségbiztosítási alapból folyósított pénzmaradvány</t>
  </si>
  <si>
    <t>12 sorból Kötelezettséggel terhelt pénzmaradvány</t>
  </si>
  <si>
    <t>Működési célú tám.értékű kiadások, egyéb támog.</t>
  </si>
  <si>
    <t>Államházt. kívülre végleges működési pénzeszk.átadások</t>
  </si>
  <si>
    <t>Felhalmozási célú tám. értékű kiadások, egyéb támog.</t>
  </si>
  <si>
    <t>Államházt. kívülre végleges felhalmozási pénzeszk.átadások</t>
  </si>
  <si>
    <t>Hosszú lejáratú  kölcsönöük nyújtása</t>
  </si>
  <si>
    <t>Rövid lejáratú kölcsönök nyújtása</t>
  </si>
  <si>
    <t>Költségvetési pézforgalmi kiadások összesen (01+…+12)</t>
  </si>
  <si>
    <t xml:space="preserve">Hosszú lejáratú hitelek </t>
  </si>
  <si>
    <t>Forgatási célú hitelviszonyt megt. értékpapírok kiadásai</t>
  </si>
  <si>
    <t>Finanszírozási kiadások ( 14+...+17 )</t>
  </si>
  <si>
    <t>Működési célú tám.értékű bevételek, egyéb támog.</t>
  </si>
  <si>
    <t>Államházt. kívülről végleges működési pénzeszk. átvétel</t>
  </si>
  <si>
    <t>28-ból önkormányzatok sajátos felhalmozási és tőkebevételei</t>
  </si>
  <si>
    <t>Felhalmozási célú tám. értékű bevételek, egyéb támog.</t>
  </si>
  <si>
    <t>Államházt. kívülről végleges felhalmozási pénzeszk. átvétel</t>
  </si>
  <si>
    <t>33.</t>
  </si>
  <si>
    <t>34.</t>
  </si>
  <si>
    <t>35.</t>
  </si>
  <si>
    <t>36.</t>
  </si>
  <si>
    <t xml:space="preserve">Támogatások, kiegészítések </t>
  </si>
  <si>
    <t>32-ből önkormányzatok költségvetési támogatása</t>
  </si>
  <si>
    <t>Hosszú lejáratű kölcsönök visszatérülése</t>
  </si>
  <si>
    <t>Rövid lejáratú kölcsönök visszatérülése</t>
  </si>
  <si>
    <t>37.</t>
  </si>
  <si>
    <t>38.</t>
  </si>
  <si>
    <t>Költségvetési pénzforgalmi bevételek összesen (24+…+28+30+31+32+34+35)</t>
  </si>
  <si>
    <t>Hosszú lejáratú hitelek felvétele</t>
  </si>
  <si>
    <t>Rövid lejáratú hitelek felvétele</t>
  </si>
  <si>
    <t>Forgatási célú hitelviszonyt megt. értékpapírok bevételei</t>
  </si>
  <si>
    <t>39.</t>
  </si>
  <si>
    <t>40.</t>
  </si>
  <si>
    <t>41.</t>
  </si>
  <si>
    <t>42.</t>
  </si>
  <si>
    <t>Finanszírozási bevételek  összesen( 37+…+40)</t>
  </si>
  <si>
    <t>Pénzforgalmi bevételek ( 36+41 )</t>
  </si>
  <si>
    <t>43.</t>
  </si>
  <si>
    <t>44.</t>
  </si>
  <si>
    <t>45.</t>
  </si>
  <si>
    <t>46.</t>
  </si>
  <si>
    <t>47.</t>
  </si>
  <si>
    <t>Továbbadási (lebonyolítási) célú bevételek</t>
  </si>
  <si>
    <t>Bevételek összesen ( 42+…+45 )</t>
  </si>
  <si>
    <t xml:space="preserve">Költségvetési bevételek és kadások különbsége </t>
  </si>
  <si>
    <t>48.</t>
  </si>
  <si>
    <t>49.</t>
  </si>
  <si>
    <t>Finanszírozási műveletek eredménye (41-18)</t>
  </si>
  <si>
    <t>Továbbadási célú bevételek és kiadások különb. (44-21)</t>
  </si>
  <si>
    <t>50.</t>
  </si>
  <si>
    <t>Aktív és passzív pénzügyi műveletek egyenlege(45-22)</t>
  </si>
  <si>
    <t>Ezer Ft</t>
  </si>
  <si>
    <t xml:space="preserve">Ezer Ft </t>
  </si>
  <si>
    <t>Tartós részesedés</t>
  </si>
  <si>
    <t xml:space="preserve">   - egyéb h lej. köv.-ből mérlegf.napot köv. évbeni részlet</t>
  </si>
  <si>
    <t xml:space="preserve">   - kölcsönökből a mérlef.napot követő évbeni belül  részlet</t>
  </si>
  <si>
    <t xml:space="preserve">   - nemz.támogatási prog. miatti követelés</t>
  </si>
  <si>
    <t xml:space="preserve">   - támogatási program előlegek</t>
  </si>
  <si>
    <t xml:space="preserve">   - előfinansz. miatti követelések</t>
  </si>
  <si>
    <t xml:space="preserve">   - tám. progr. szabálytalan kif. miatti követelés</t>
  </si>
  <si>
    <t xml:space="preserve">   - garancia-és kezességváll.ból szárm. követelések</t>
  </si>
  <si>
    <t>Forgatási célú részesedés</t>
  </si>
  <si>
    <t>1/a</t>
  </si>
  <si>
    <t>Forgatási célú részesedés bekerülési (könyv szerinti) értéke</t>
  </si>
  <si>
    <t>1/b</t>
  </si>
  <si>
    <t>Forgatási célú részesedéselszámolt értékvesztése</t>
  </si>
  <si>
    <t xml:space="preserve">Forgatási célú hitelviszonyt megtestesítő értékpapírok </t>
  </si>
  <si>
    <t>2/a</t>
  </si>
  <si>
    <t>Forgatási célú hitv. megt.értékpapírok bekerülési értéke</t>
  </si>
  <si>
    <t>Forgatási célú hitelv megt. értékpapírok elsz. értékvesztése</t>
  </si>
  <si>
    <t>2/b</t>
  </si>
  <si>
    <t xml:space="preserve"> I.Immateriális javak összesen:</t>
  </si>
  <si>
    <t>II.Tárgyi eszközök összesen:</t>
  </si>
  <si>
    <t xml:space="preserve">III.Befektetett pénzügyi eszközök összesen: </t>
  </si>
  <si>
    <t>Üzemeltetésre, kezelésre átadott eszközök</t>
  </si>
  <si>
    <t>Koncesszióba adott eszközök</t>
  </si>
  <si>
    <t>Vagyonkezelésbe adott eszközök</t>
  </si>
  <si>
    <t>Vagyonkezelésbe vett eszközök</t>
  </si>
  <si>
    <t xml:space="preserve"> Üzem-re, kez-re, koncesszióba, vagyonk-be eszk.értékh.</t>
  </si>
  <si>
    <t xml:space="preserve">IV/A. Üzem-re,kez-re, koncesszióba, vagyonkez-ben lévő eszközök </t>
  </si>
  <si>
    <t>A) BEFEKTETETT ESZKÖZÖK ÖSSZESEN:</t>
  </si>
  <si>
    <t xml:space="preserve"> I. Készletek összesen:</t>
  </si>
  <si>
    <t>II. Követelések összesen:</t>
  </si>
  <si>
    <t>III. Értékpapírok összesen:</t>
  </si>
  <si>
    <t>IV. Pénzeszközök összesen:</t>
  </si>
  <si>
    <t>V. Egyéb aktív pézügyi elszámolások összesen:</t>
  </si>
  <si>
    <t>B) FORGÓESZKÖZÖK ÖSSZESEN:</t>
  </si>
  <si>
    <t>E SZ K Ö Z Ö K  Ö S S Z E S E N:</t>
  </si>
  <si>
    <t>Kezelésbe vett eszközök tartós tőkéje (4111)</t>
  </si>
  <si>
    <t>I. Tartós tőke</t>
  </si>
  <si>
    <t>Kezelésbe vett eszközök tőkeváltozása(412)</t>
  </si>
  <si>
    <t>Saját tulajdonban lévő eszközök tőkeváltozása (413)</t>
  </si>
  <si>
    <t>Saját tulajdonban lévő eszközök tartós tőkéje (4112)</t>
  </si>
  <si>
    <t>II. Tőkeváltozások</t>
  </si>
  <si>
    <t>Kezelésbe vett eszközök értékelési tartaléka</t>
  </si>
  <si>
    <t xml:space="preserve">2. </t>
  </si>
  <si>
    <t>Saját tulajdonba vett eszközök értékelése tartaléka</t>
  </si>
  <si>
    <t>III. Értékelési tartalék</t>
  </si>
  <si>
    <t>D) Saját tőke összesen:</t>
  </si>
  <si>
    <t>Költségvetési tartalék elszámolása (4211,4214)</t>
  </si>
  <si>
    <t xml:space="preserve">   - tárgyévi költségvetési tartalék elszámolása (4211)</t>
  </si>
  <si>
    <t xml:space="preserve">   - előző év(ek) költsévet.tartalékának elszámolása (4214)</t>
  </si>
  <si>
    <t>Költségvetési pénzmaradvány (4212)</t>
  </si>
  <si>
    <t xml:space="preserve">3. </t>
  </si>
  <si>
    <t>Költségvetési kiadási megtakarítás (425)</t>
  </si>
  <si>
    <t>Költségvetési bevételi lemaradás (426)</t>
  </si>
  <si>
    <t>Előirányzat-maradvány (424)</t>
  </si>
  <si>
    <t>I. Költségvetési tartalék összesen:</t>
  </si>
  <si>
    <t>Vállalkozási tartalék elszámolása (4221, 4224)</t>
  </si>
  <si>
    <t xml:space="preserve">  - tárgyévi váll. tartalék elszámolása</t>
  </si>
  <si>
    <t xml:space="preserve">  - előző év(ek) váll. tartalék elszámolása</t>
  </si>
  <si>
    <t>Vállalkozási maradvány (4222, 4223)</t>
  </si>
  <si>
    <t>Vállalkozási kiadási megtakarítás (427)</t>
  </si>
  <si>
    <t>Vállalkozási bevételi lemaradása (428)</t>
  </si>
  <si>
    <t>II.Vállalkozási tartalék összesen:</t>
  </si>
  <si>
    <t>E) Tartalékok összesen:</t>
  </si>
  <si>
    <t>Hosszú lejáratra kapott kölcsönök (43512..43612)</t>
  </si>
  <si>
    <t xml:space="preserve"> I. Hosszú lejáratú kötelezettségek összesen:</t>
  </si>
  <si>
    <t>Rövid lejáratú kölcsönök (4531..4541)</t>
  </si>
  <si>
    <t>Rövid lejáratú hitelek (4511,4521,4551,4561,4571)</t>
  </si>
  <si>
    <t xml:space="preserve">  - likvid hitelek és a rövid lej.műk.c.kötvénykibocs.</t>
  </si>
  <si>
    <t xml:space="preserve">  - helyi  adó túlfizetése miatt kötelezettség</t>
  </si>
  <si>
    <t xml:space="preserve">  - nemzetközi támogatási programok miatti köt.</t>
  </si>
  <si>
    <t xml:space="preserve">  - támogatási pr.előlege miatti kötellezettség</t>
  </si>
  <si>
    <t xml:space="preserve">  - előfinanszírozás miatti kötelezettségek</t>
  </si>
  <si>
    <t xml:space="preserve">  - garancia és kezességv-ból származó kötelezettség</t>
  </si>
  <si>
    <t xml:space="preserve">  - hosszú lej. kapott kölcsönök következő évet terhelő </t>
  </si>
  <si>
    <t xml:space="preserve">  - beruházási, fejlesztési hitelek köv. évet terhelő részletei</t>
  </si>
  <si>
    <t xml:space="preserve">  - egyéb hosszú lejáratú hitelek köv. évet terhelő részletei</t>
  </si>
  <si>
    <t xml:space="preserve">  - tárgyévet köv. évet terhelő egyéb röv.lej.köt.</t>
  </si>
  <si>
    <t>II. Rövid lejáratú kötelezettségek összesen:</t>
  </si>
  <si>
    <t xml:space="preserve"> III. Egyéb passzív pénzügyi elszámolások összesen:</t>
  </si>
  <si>
    <t>F) Kötelezettségek összesen:</t>
  </si>
  <si>
    <t>F O R R Á S O K   Ö S S Z E S E N:</t>
  </si>
  <si>
    <t>Kötelezettségek árusz-ból és szolg-ból (szállítók)</t>
  </si>
  <si>
    <t xml:space="preserve"> Ezer forintban</t>
  </si>
  <si>
    <t xml:space="preserve"> Ezer forintban </t>
  </si>
  <si>
    <t>Többcélú Kistérségi Társulástól</t>
  </si>
  <si>
    <t>2014.</t>
  </si>
  <si>
    <t>Sportpálya kialakítása</t>
  </si>
  <si>
    <t>2011-2013</t>
  </si>
  <si>
    <t>Ravatalozó felújítása</t>
  </si>
  <si>
    <t>2006-2013</t>
  </si>
  <si>
    <t>Támogatási kölcsön</t>
  </si>
  <si>
    <t>Támogatási kölcsön törl.</t>
  </si>
  <si>
    <t>Költségvetési  pénzforgalmi számlák</t>
  </si>
  <si>
    <t>15-ből likvidhitelek kiadása</t>
  </si>
  <si>
    <t>Tartós hitelviszonyt megt. értékpapírok kiadásai</t>
  </si>
  <si>
    <t>51.</t>
  </si>
  <si>
    <t>Pézforgalmi kiadások (13+19)</t>
  </si>
  <si>
    <t>38-ból likvid hitelek felvétele</t>
  </si>
  <si>
    <t>Tartós hitelviszonyt megt. értékpapírok bevételei</t>
  </si>
  <si>
    <t>Működési célú kölcsöntörlesztés
 (tőke+kamat)</t>
  </si>
  <si>
    <t>Többcélú Kistérs. Társulástól</t>
  </si>
  <si>
    <t>2011. évi 
tény</t>
  </si>
  <si>
    <t>2012. évi 
mód. ei.</t>
  </si>
  <si>
    <t>2012. évi 
teljesítés</t>
  </si>
  <si>
    <t>2 évi 
teljesítés</t>
  </si>
  <si>
    <t>2012. elötti</t>
  </si>
  <si>
    <t>2012. évi</t>
  </si>
  <si>
    <t>2015.</t>
  </si>
  <si>
    <t>2016. 
után</t>
  </si>
  <si>
    <t xml:space="preserve">                2012. ÉV</t>
  </si>
  <si>
    <t>2012. ÉV</t>
  </si>
  <si>
    <t xml:space="preserve">2012. évi
eredeti
előirányzat
</t>
  </si>
  <si>
    <t xml:space="preserve">2012. évi
módosított
előirányzat 
</t>
  </si>
  <si>
    <t>2012. évi teljesítés</t>
  </si>
  <si>
    <t>2012. évi mód.ei.</t>
  </si>
  <si>
    <t>Felhasználás
2012. XII.31-ig</t>
  </si>
  <si>
    <t>Napelemes rendszer</t>
  </si>
  <si>
    <t>2012-2013</t>
  </si>
  <si>
    <t>Telekvásárlás /sportpálya kial./</t>
  </si>
  <si>
    <t>Monitor vásárlás</t>
  </si>
  <si>
    <t>Nyílászáró csere / óvoda</t>
  </si>
  <si>
    <t>Kiadások összesen ( 20+21+22)</t>
  </si>
  <si>
    <t>Foglalkozást helyettesítő támogatás</t>
  </si>
  <si>
    <t>Természetben nyújtott egyéb támogatás-Rendszeres gyermekvéd kedv.</t>
  </si>
  <si>
    <t>Önkormányzat általsaját hatáskörben nyújtott termbeni ell.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</si>
</sst>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0"/>
    <numFmt numFmtId="166" formatCode="#,###__;\-\ #,###__"/>
    <numFmt numFmtId="167" formatCode="#,##0;[Red]#,##0"/>
  </numFmts>
  <fonts count="66">
    <font>
      <sz val="10"/>
      <name val="Times New Roman CE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i/>
      <sz val="12"/>
      <name val="Times New Roman CE"/>
      <family val="0"/>
    </font>
    <font>
      <b/>
      <sz val="18"/>
      <name val="Times New Roman CE"/>
      <family val="1"/>
    </font>
    <font>
      <b/>
      <sz val="8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i/>
      <sz val="9"/>
      <name val="Times New Roman CE"/>
      <family val="0"/>
    </font>
    <font>
      <sz val="8"/>
      <name val="Times New Roman CE"/>
      <family val="1"/>
    </font>
    <font>
      <sz val="11"/>
      <name val="Arial CE"/>
      <family val="0"/>
    </font>
    <font>
      <b/>
      <u val="single"/>
      <sz val="11"/>
      <name val="Times New Roman CE"/>
      <family val="1"/>
    </font>
    <font>
      <sz val="10"/>
      <name val="MS Sans Serif"/>
      <family val="2"/>
    </font>
    <font>
      <sz val="8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ck"/>
      <bottom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thick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ck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6" fillId="0" borderId="0" xfId="0" applyNumberFormat="1" applyFont="1" applyAlignment="1">
      <alignment horizontal="right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Continuous" vertical="center"/>
    </xf>
    <xf numFmtId="164" fontId="6" fillId="0" borderId="0" xfId="0" applyNumberFormat="1" applyFont="1" applyAlignment="1">
      <alignment horizontal="right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29" xfId="0" applyNumberFormat="1" applyBorder="1" applyAlignment="1" applyProtection="1">
      <alignment horizontal="center" vertical="center" wrapText="1"/>
      <protection locked="0"/>
    </xf>
    <xf numFmtId="164" fontId="0" fillId="0" borderId="30" xfId="0" applyNumberFormat="1" applyBorder="1" applyAlignment="1" applyProtection="1">
      <alignment horizontal="center" vertical="center" wrapText="1"/>
      <protection locked="0"/>
    </xf>
    <xf numFmtId="164" fontId="0" fillId="0" borderId="31" xfId="0" applyNumberFormat="1" applyBorder="1" applyAlignment="1" applyProtection="1">
      <alignment vertical="center" wrapText="1"/>
      <protection locked="0"/>
    </xf>
    <xf numFmtId="164" fontId="0" fillId="0" borderId="32" xfId="0" applyNumberFormat="1" applyBorder="1" applyAlignment="1" applyProtection="1">
      <alignment vertical="center" wrapText="1"/>
      <protection locked="0"/>
    </xf>
    <xf numFmtId="164" fontId="2" fillId="0" borderId="28" xfId="0" applyNumberFormat="1" applyFont="1" applyBorder="1" applyAlignment="1">
      <alignment horizontal="left" vertical="center" wrapText="1"/>
    </xf>
    <xf numFmtId="164" fontId="3" fillId="0" borderId="22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2" fillId="0" borderId="28" xfId="0" applyNumberFormat="1" applyFont="1" applyBorder="1" applyAlignment="1">
      <alignment horizontal="centerContinuous" vertical="center" wrapText="1"/>
    </xf>
    <xf numFmtId="164" fontId="2" fillId="0" borderId="22" xfId="0" applyNumberFormat="1" applyFont="1" applyBorder="1" applyAlignment="1">
      <alignment horizontal="centerContinuous" vertical="center" wrapText="1"/>
    </xf>
    <xf numFmtId="164" fontId="2" fillId="0" borderId="24" xfId="0" applyNumberFormat="1" applyFont="1" applyBorder="1" applyAlignment="1">
      <alignment horizontal="centerContinuous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left" vertical="center" wrapText="1"/>
    </xf>
    <xf numFmtId="164" fontId="0" fillId="0" borderId="34" xfId="0" applyNumberFormat="1" applyBorder="1" applyAlignment="1">
      <alignment vertical="center" wrapText="1"/>
    </xf>
    <xf numFmtId="164" fontId="0" fillId="0" borderId="29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vertical="center" wrapText="1"/>
    </xf>
    <xf numFmtId="164" fontId="0" fillId="0" borderId="29" xfId="0" applyNumberFormat="1" applyBorder="1" applyAlignment="1" applyProtection="1">
      <alignment horizontal="left" vertical="center" wrapText="1"/>
      <protection locked="0"/>
    </xf>
    <xf numFmtId="164" fontId="0" fillId="0" borderId="30" xfId="0" applyNumberFormat="1" applyBorder="1" applyAlignment="1" applyProtection="1">
      <alignment horizontal="left" vertical="center" wrapText="1"/>
      <protection locked="0"/>
    </xf>
    <xf numFmtId="164" fontId="3" fillId="0" borderId="28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0" xfId="55" applyFont="1" applyFill="1">
      <alignment/>
      <protection/>
    </xf>
    <xf numFmtId="0" fontId="2" fillId="0" borderId="0" xfId="55" applyFont="1" applyAlignment="1">
      <alignment horizontal="centerContinuous" vertical="center"/>
      <protection/>
    </xf>
    <xf numFmtId="0" fontId="9" fillId="0" borderId="0" xfId="55" applyFont="1" applyAlignment="1">
      <alignment horizontal="centerContinuous" vertical="center"/>
      <protection/>
    </xf>
    <xf numFmtId="0" fontId="12" fillId="0" borderId="0" xfId="55" applyFont="1">
      <alignment/>
      <protection/>
    </xf>
    <xf numFmtId="0" fontId="14" fillId="0" borderId="35" xfId="55" applyFont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15" fillId="0" borderId="36" xfId="55" applyFont="1" applyBorder="1" applyAlignment="1">
      <alignment horizontal="center" vertical="center" wrapText="1"/>
      <protection/>
    </xf>
    <xf numFmtId="0" fontId="11" fillId="0" borderId="0" xfId="55">
      <alignment/>
      <protection/>
    </xf>
    <xf numFmtId="0" fontId="0" fillId="0" borderId="37" xfId="55" applyFont="1" applyBorder="1">
      <alignment/>
      <protection/>
    </xf>
    <xf numFmtId="166" fontId="0" fillId="0" borderId="26" xfId="40" applyNumberFormat="1" applyFont="1" applyBorder="1" applyAlignment="1" quotePrefix="1">
      <alignment horizontal="right"/>
    </xf>
    <xf numFmtId="166" fontId="0" fillId="0" borderId="37" xfId="40" applyNumberFormat="1" applyFont="1" applyBorder="1" applyAlignment="1">
      <alignment vertical="center"/>
    </xf>
    <xf numFmtId="166" fontId="0" fillId="0" borderId="37" xfId="55" applyNumberFormat="1" applyFont="1" applyBorder="1">
      <alignment/>
      <protection/>
    </xf>
    <xf numFmtId="166" fontId="0" fillId="0" borderId="37" xfId="40" applyNumberFormat="1" applyFont="1" applyBorder="1" applyAlignment="1" quotePrefix="1">
      <alignment horizontal="right"/>
    </xf>
    <xf numFmtId="0" fontId="0" fillId="0" borderId="10" xfId="55" applyFont="1" applyBorder="1">
      <alignment/>
      <protection/>
    </xf>
    <xf numFmtId="166" fontId="0" fillId="0" borderId="29" xfId="40" applyNumberFormat="1" applyFont="1" applyBorder="1" applyAlignment="1">
      <alignment/>
    </xf>
    <xf numFmtId="166" fontId="0" fillId="0" borderId="10" xfId="40" applyNumberFormat="1" applyFont="1" applyBorder="1" applyAlignment="1">
      <alignment vertical="center"/>
    </xf>
    <xf numFmtId="166" fontId="0" fillId="0" borderId="10" xfId="55" applyNumberFormat="1" applyFont="1" applyBorder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29" xfId="55" applyNumberFormat="1" applyFont="1" applyBorder="1">
      <alignment/>
      <protection/>
    </xf>
    <xf numFmtId="166" fontId="0" fillId="0" borderId="10" xfId="55" applyNumberFormat="1" applyFont="1" applyBorder="1" applyAlignment="1">
      <alignment vertical="center"/>
      <protection/>
    </xf>
    <xf numFmtId="166" fontId="0" fillId="0" borderId="38" xfId="55" applyNumberFormat="1" applyFont="1" applyBorder="1">
      <alignment/>
      <protection/>
    </xf>
    <xf numFmtId="166" fontId="0" fillId="0" borderId="39" xfId="55" applyNumberFormat="1" applyFont="1" applyBorder="1" applyAlignment="1">
      <alignment vertical="center"/>
      <protection/>
    </xf>
    <xf numFmtId="166" fontId="0" fillId="0" borderId="39" xfId="55" applyNumberFormat="1" applyFont="1" applyBorder="1">
      <alignment/>
      <protection/>
    </xf>
    <xf numFmtId="0" fontId="3" fillId="0" borderId="22" xfId="55" applyFont="1" applyFill="1" applyBorder="1" applyAlignment="1">
      <alignment vertical="center"/>
      <protection/>
    </xf>
    <xf numFmtId="166" fontId="3" fillId="0" borderId="28" xfId="55" applyNumberFormat="1" applyFont="1" applyFill="1" applyBorder="1" applyAlignment="1">
      <alignment horizontal="right" vertical="center"/>
      <protection/>
    </xf>
    <xf numFmtId="166" fontId="3" fillId="0" borderId="22" xfId="55" applyNumberFormat="1" applyFont="1" applyFill="1" applyBorder="1" applyAlignment="1">
      <alignment vertical="center"/>
      <protection/>
    </xf>
    <xf numFmtId="166" fontId="3" fillId="0" borderId="22" xfId="55" applyNumberFormat="1" applyFont="1" applyFill="1" applyBorder="1" applyAlignment="1">
      <alignment horizontal="right" vertical="center"/>
      <protection/>
    </xf>
    <xf numFmtId="0" fontId="16" fillId="0" borderId="0" xfId="55" applyFont="1" applyFill="1" applyAlignment="1">
      <alignment vertical="center"/>
      <protection/>
    </xf>
    <xf numFmtId="166" fontId="0" fillId="0" borderId="26" xfId="55" applyNumberFormat="1" applyFont="1" applyBorder="1">
      <alignment/>
      <protection/>
    </xf>
    <xf numFmtId="166" fontId="0" fillId="0" borderId="37" xfId="55" applyNumberFormat="1" applyFont="1" applyBorder="1" applyAlignment="1">
      <alignment vertical="center"/>
      <protection/>
    </xf>
    <xf numFmtId="0" fontId="3" fillId="0" borderId="22" xfId="55" applyFont="1" applyBorder="1" applyAlignment="1">
      <alignment vertical="center"/>
      <protection/>
    </xf>
    <xf numFmtId="166" fontId="3" fillId="0" borderId="28" xfId="55" applyNumberFormat="1" applyFont="1" applyFill="1" applyBorder="1" applyAlignment="1">
      <alignment vertical="center"/>
      <protection/>
    </xf>
    <xf numFmtId="0" fontId="16" fillId="0" borderId="0" xfId="55" applyFont="1" applyAlignment="1">
      <alignment vertical="center"/>
      <protection/>
    </xf>
    <xf numFmtId="0" fontId="2" fillId="0" borderId="22" xfId="55" applyFont="1" applyFill="1" applyBorder="1" applyAlignment="1">
      <alignment vertical="center"/>
      <protection/>
    </xf>
    <xf numFmtId="166" fontId="2" fillId="0" borderId="28" xfId="55" applyNumberFormat="1" applyFont="1" applyFill="1" applyBorder="1" applyAlignment="1">
      <alignment vertical="center"/>
      <protection/>
    </xf>
    <xf numFmtId="166" fontId="2" fillId="0" borderId="22" xfId="55" applyNumberFormat="1" applyFont="1" applyFill="1" applyBorder="1" applyAlignment="1">
      <alignment vertical="center"/>
      <protection/>
    </xf>
    <xf numFmtId="0" fontId="17" fillId="0" borderId="0" xfId="55" applyFont="1" applyFill="1" applyAlignment="1">
      <alignment vertical="center"/>
      <protection/>
    </xf>
    <xf numFmtId="0" fontId="8" fillId="0" borderId="40" xfId="55" applyFont="1" applyBorder="1" applyAlignment="1">
      <alignment horizontal="center" vertical="center"/>
      <protection/>
    </xf>
    <xf numFmtId="166" fontId="5" fillId="0" borderId="28" xfId="55" applyNumberFormat="1" applyFont="1" applyBorder="1" applyAlignment="1">
      <alignment horizontal="center" vertical="center" wrapText="1"/>
      <protection/>
    </xf>
    <xf numFmtId="166" fontId="5" fillId="0" borderId="22" xfId="55" applyNumberFormat="1" applyFont="1" applyBorder="1" applyAlignment="1">
      <alignment horizontal="center" vertical="center" wrapText="1"/>
      <protection/>
    </xf>
    <xf numFmtId="166" fontId="15" fillId="0" borderId="22" xfId="55" applyNumberFormat="1" applyFont="1" applyBorder="1" applyAlignment="1">
      <alignment horizontal="center" vertical="center" wrapText="1"/>
      <protection/>
    </xf>
    <xf numFmtId="0" fontId="3" fillId="0" borderId="22" xfId="55" applyFont="1" applyFill="1" applyBorder="1" applyAlignment="1" quotePrefix="1">
      <alignment horizontal="left" vertical="center"/>
      <protection/>
    </xf>
    <xf numFmtId="0" fontId="16" fillId="0" borderId="0" xfId="55" applyFont="1" applyFill="1" applyAlignment="1">
      <alignment vertical="center"/>
      <protection/>
    </xf>
    <xf numFmtId="0" fontId="17" fillId="0" borderId="0" xfId="55" applyFont="1" applyFill="1" applyAlignment="1">
      <alignment vertical="center"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>
      <alignment/>
      <protection/>
    </xf>
    <xf numFmtId="164" fontId="11" fillId="0" borderId="0" xfId="55" applyNumberFormat="1" applyAlignment="1">
      <alignment vertical="center"/>
      <protection/>
    </xf>
    <xf numFmtId="0" fontId="9" fillId="0" borderId="0" xfId="55" applyFont="1" applyFill="1" applyAlignment="1">
      <alignment horizontal="centerContinuous"/>
      <protection/>
    </xf>
    <xf numFmtId="0" fontId="9" fillId="0" borderId="0" xfId="55" applyFont="1" applyFill="1" applyAlignment="1">
      <alignment horizontal="centerContinuous" vertical="top"/>
      <protection/>
    </xf>
    <xf numFmtId="0" fontId="2" fillId="0" borderId="0" xfId="55" applyFont="1" applyAlignment="1">
      <alignment horizontal="centerContinuous"/>
      <protection/>
    </xf>
    <xf numFmtId="0" fontId="9" fillId="0" borderId="0" xfId="55" applyFont="1" applyAlignment="1">
      <alignment horizontal="centerContinuous"/>
      <protection/>
    </xf>
    <xf numFmtId="0" fontId="4" fillId="0" borderId="41" xfId="55" applyFont="1" applyBorder="1" applyAlignment="1">
      <alignment horizontal="centerContinuous" vertical="top"/>
      <protection/>
    </xf>
    <xf numFmtId="0" fontId="11" fillId="0" borderId="0" xfId="55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166" fontId="4" fillId="0" borderId="10" xfId="55" applyNumberFormat="1" applyFont="1" applyFill="1" applyBorder="1" applyAlignment="1">
      <alignment vertical="center"/>
      <protection/>
    </xf>
    <xf numFmtId="0" fontId="18" fillId="0" borderId="0" xfId="55" applyFont="1" applyAlignment="1">
      <alignment vertical="center"/>
      <protection/>
    </xf>
    <xf numFmtId="0" fontId="18" fillId="0" borderId="0" xfId="55" applyFont="1" applyFill="1" applyAlignment="1">
      <alignment vertical="center"/>
      <protection/>
    </xf>
    <xf numFmtId="0" fontId="19" fillId="0" borderId="0" xfId="55" applyFont="1" applyFill="1" applyAlignment="1">
      <alignment horizontal="centerContinuous"/>
      <protection/>
    </xf>
    <xf numFmtId="0" fontId="19" fillId="0" borderId="0" xfId="55" applyFont="1" applyFill="1">
      <alignment/>
      <protection/>
    </xf>
    <xf numFmtId="0" fontId="19" fillId="0" borderId="0" xfId="55" applyFont="1" applyAlignment="1">
      <alignment horizontal="centerContinuous"/>
      <protection/>
    </xf>
    <xf numFmtId="0" fontId="20" fillId="0" borderId="0" xfId="55" applyFont="1">
      <alignment/>
      <protection/>
    </xf>
    <xf numFmtId="0" fontId="19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15" fillId="0" borderId="42" xfId="55" applyFont="1" applyBorder="1" applyAlignment="1">
      <alignment horizontal="center" vertical="center" wrapText="1"/>
      <protection/>
    </xf>
    <xf numFmtId="0" fontId="0" fillId="0" borderId="11" xfId="55" applyFont="1" applyBorder="1" applyAlignment="1">
      <alignment vertical="center" wrapText="1"/>
      <protection/>
    </xf>
    <xf numFmtId="166" fontId="0" fillId="0" borderId="11" xfId="55" applyNumberFormat="1" applyFont="1" applyBorder="1">
      <alignment/>
      <protection/>
    </xf>
    <xf numFmtId="166" fontId="0" fillId="0" borderId="10" xfId="40" applyNumberFormat="1" applyFont="1" applyBorder="1" applyAlignment="1" quotePrefix="1">
      <alignment horizontal="right"/>
    </xf>
    <xf numFmtId="0" fontId="0" fillId="0" borderId="11" xfId="55" applyFont="1" applyBorder="1" applyAlignment="1" quotePrefix="1">
      <alignment horizontal="left" vertical="center" wrapText="1"/>
      <protection/>
    </xf>
    <xf numFmtId="164" fontId="2" fillId="0" borderId="22" xfId="0" applyNumberFormat="1" applyFont="1" applyBorder="1" applyAlignment="1">
      <alignment vertical="center" wrapText="1"/>
    </xf>
    <xf numFmtId="0" fontId="2" fillId="0" borderId="0" xfId="55" applyFont="1" applyFill="1" applyAlignment="1">
      <alignment horizontal="centerContinuous" vertical="center"/>
      <protection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4" fontId="2" fillId="0" borderId="11" xfId="0" applyNumberFormat="1" applyFont="1" applyBorder="1" applyAlignment="1" applyProtection="1">
      <alignment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164" fontId="2" fillId="33" borderId="22" xfId="0" applyNumberFormat="1" applyFont="1" applyFill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0" borderId="11" xfId="0" applyNumberFormat="1" applyFont="1" applyBorder="1" applyAlignment="1" applyProtection="1">
      <alignment vertical="center" wrapText="1"/>
      <protection locked="0"/>
    </xf>
    <xf numFmtId="166" fontId="0" fillId="0" borderId="31" xfId="55" applyNumberFormat="1" applyFont="1" applyBorder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23" fillId="0" borderId="0" xfId="55" applyFont="1" applyFill="1">
      <alignment/>
      <protection/>
    </xf>
    <xf numFmtId="0" fontId="23" fillId="0" borderId="0" xfId="55" applyFont="1">
      <alignment/>
      <protection/>
    </xf>
    <xf numFmtId="0" fontId="7" fillId="0" borderId="0" xfId="55" applyFont="1">
      <alignment/>
      <protection/>
    </xf>
    <xf numFmtId="0" fontId="18" fillId="0" borderId="0" xfId="55" applyFont="1">
      <alignment/>
      <protection/>
    </xf>
    <xf numFmtId="0" fontId="4" fillId="0" borderId="18" xfId="55" applyFont="1" applyBorder="1">
      <alignment/>
      <protection/>
    </xf>
    <xf numFmtId="0" fontId="4" fillId="0" borderId="41" xfId="55" applyFont="1" applyBorder="1" applyAlignment="1">
      <alignment horizontal="centerContinuous" vertical="center"/>
      <protection/>
    </xf>
    <xf numFmtId="0" fontId="7" fillId="0" borderId="37" xfId="55" applyFont="1" applyBorder="1" applyAlignment="1">
      <alignment vertical="center"/>
      <protection/>
    </xf>
    <xf numFmtId="166" fontId="7" fillId="0" borderId="37" xfId="55" applyNumberFormat="1" applyFont="1" applyBorder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7" fillId="0" borderId="10" xfId="55" applyFont="1" applyBorder="1" applyAlignment="1">
      <alignment vertical="center"/>
      <protection/>
    </xf>
    <xf numFmtId="166" fontId="7" fillId="0" borderId="10" xfId="55" applyNumberFormat="1" applyFont="1" applyBorder="1" applyAlignment="1">
      <alignment vertical="center"/>
      <protection/>
    </xf>
    <xf numFmtId="166" fontId="4" fillId="0" borderId="10" xfId="55" applyNumberFormat="1" applyFont="1" applyBorder="1" applyAlignment="1">
      <alignment vertical="center"/>
      <protection/>
    </xf>
    <xf numFmtId="0" fontId="7" fillId="0" borderId="10" xfId="55" applyFont="1" applyBorder="1" applyAlignment="1" quotePrefix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7" fillId="0" borderId="12" xfId="55" applyFont="1" applyBorder="1" applyAlignment="1" quotePrefix="1">
      <alignment horizontal="center" wrapText="1"/>
      <protection/>
    </xf>
    <xf numFmtId="0" fontId="4" fillId="0" borderId="13" xfId="55" applyFont="1" applyBorder="1" applyAlignment="1">
      <alignment horizontal="center"/>
      <protection/>
    </xf>
    <xf numFmtId="0" fontId="4" fillId="0" borderId="37" xfId="55" applyFont="1" applyBorder="1" applyAlignment="1">
      <alignment horizontal="center" vertical="center"/>
      <protection/>
    </xf>
    <xf numFmtId="0" fontId="4" fillId="0" borderId="43" xfId="55" applyFont="1" applyBorder="1" applyAlignment="1">
      <alignment horizontal="center"/>
      <protection/>
    </xf>
    <xf numFmtId="0" fontId="7" fillId="0" borderId="17" xfId="55" applyFont="1" applyBorder="1" applyAlignment="1" quotePrefix="1">
      <alignment horizontal="center" vertical="top"/>
      <protection/>
    </xf>
    <xf numFmtId="0" fontId="4" fillId="0" borderId="44" xfId="55" applyFont="1" applyBorder="1">
      <alignment/>
      <protection/>
    </xf>
    <xf numFmtId="165" fontId="7" fillId="0" borderId="26" xfId="55" applyNumberFormat="1" applyFont="1" applyBorder="1" applyAlignment="1">
      <alignment horizontal="center" vertical="center"/>
      <protection/>
    </xf>
    <xf numFmtId="166" fontId="7" fillId="0" borderId="45" xfId="55" applyNumberFormat="1" applyFont="1" applyBorder="1" applyAlignment="1">
      <alignment vertical="center"/>
      <protection/>
    </xf>
    <xf numFmtId="166" fontId="7" fillId="0" borderId="11" xfId="55" applyNumberFormat="1" applyFont="1" applyBorder="1" applyAlignment="1">
      <alignment vertical="center"/>
      <protection/>
    </xf>
    <xf numFmtId="166" fontId="4" fillId="0" borderId="39" xfId="55" applyNumberFormat="1" applyFont="1" applyFill="1" applyBorder="1" applyAlignment="1">
      <alignment vertical="center"/>
      <protection/>
    </xf>
    <xf numFmtId="166" fontId="0" fillId="0" borderId="31" xfId="55" applyNumberFormat="1" applyFont="1" applyBorder="1">
      <alignment/>
      <protection/>
    </xf>
    <xf numFmtId="166" fontId="0" fillId="0" borderId="46" xfId="55" applyNumberFormat="1" applyFont="1" applyBorder="1">
      <alignment/>
      <protection/>
    </xf>
    <xf numFmtId="166" fontId="0" fillId="0" borderId="47" xfId="55" applyNumberFormat="1" applyFont="1" applyBorder="1">
      <alignment/>
      <protection/>
    </xf>
    <xf numFmtId="0" fontId="3" fillId="0" borderId="18" xfId="55" applyFont="1" applyFill="1" applyBorder="1" applyAlignment="1" quotePrefix="1">
      <alignment horizontal="left" vertical="center"/>
      <protection/>
    </xf>
    <xf numFmtId="0" fontId="0" fillId="0" borderId="26" xfId="55" applyFont="1" applyBorder="1" applyAlignment="1">
      <alignment horizontal="right"/>
      <protection/>
    </xf>
    <xf numFmtId="0" fontId="0" fillId="0" borderId="45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0" fillId="0" borderId="11" xfId="55" applyFont="1" applyBorder="1">
      <alignment/>
      <protection/>
    </xf>
    <xf numFmtId="0" fontId="0" fillId="0" borderId="38" xfId="55" applyFont="1" applyBorder="1" applyAlignment="1">
      <alignment horizontal="right"/>
      <protection/>
    </xf>
    <xf numFmtId="0" fontId="0" fillId="0" borderId="44" xfId="55" applyFont="1" applyBorder="1">
      <alignment/>
      <protection/>
    </xf>
    <xf numFmtId="0" fontId="8" fillId="0" borderId="12" xfId="55" applyFont="1" applyFill="1" applyBorder="1" applyAlignment="1">
      <alignment horizontal="centerContinuous" vertical="center"/>
      <protection/>
    </xf>
    <xf numFmtId="0" fontId="9" fillId="0" borderId="48" xfId="55" applyFont="1" applyFill="1" applyBorder="1" applyAlignment="1">
      <alignment horizontal="centerContinuous" vertical="center"/>
      <protection/>
    </xf>
    <xf numFmtId="0" fontId="9" fillId="0" borderId="49" xfId="55" applyFont="1" applyFill="1" applyBorder="1" applyAlignment="1">
      <alignment horizontal="centerContinuous" vertical="center"/>
      <protection/>
    </xf>
    <xf numFmtId="0" fontId="2" fillId="0" borderId="50" xfId="55" applyFont="1" applyBorder="1" applyAlignment="1">
      <alignment horizontal="centerContinuous" vertical="center"/>
      <protection/>
    </xf>
    <xf numFmtId="0" fontId="2" fillId="0" borderId="0" xfId="55" applyFont="1" applyBorder="1" applyAlignment="1">
      <alignment horizontal="centerContinuous" vertical="center"/>
      <protection/>
    </xf>
    <xf numFmtId="0" fontId="9" fillId="0" borderId="0" xfId="55" applyFont="1" applyBorder="1" applyAlignment="1">
      <alignment horizontal="centerContinuous" vertical="center"/>
      <protection/>
    </xf>
    <xf numFmtId="0" fontId="9" fillId="0" borderId="51" xfId="55" applyFont="1" applyBorder="1" applyAlignment="1">
      <alignment horizontal="centerContinuous" vertical="center"/>
      <protection/>
    </xf>
    <xf numFmtId="0" fontId="13" fillId="0" borderId="51" xfId="55" applyFont="1" applyBorder="1" applyAlignment="1">
      <alignment horizontal="right"/>
      <protection/>
    </xf>
    <xf numFmtId="0" fontId="0" fillId="0" borderId="52" xfId="55" applyFont="1" applyBorder="1" applyAlignment="1">
      <alignment horizontal="right"/>
      <protection/>
    </xf>
    <xf numFmtId="166" fontId="0" fillId="0" borderId="45" xfId="55" applyNumberFormat="1" applyFont="1" applyBorder="1">
      <alignment/>
      <protection/>
    </xf>
    <xf numFmtId="166" fontId="0" fillId="0" borderId="53" xfId="55" applyNumberFormat="1" applyFont="1" applyBorder="1">
      <alignment/>
      <protection/>
    </xf>
    <xf numFmtId="0" fontId="3" fillId="0" borderId="28" xfId="55" applyFont="1" applyFill="1" applyBorder="1" applyAlignment="1">
      <alignment horizontal="right" vertical="center"/>
      <protection/>
    </xf>
    <xf numFmtId="166" fontId="3" fillId="0" borderId="24" xfId="55" applyNumberFormat="1" applyFont="1" applyFill="1" applyBorder="1" applyAlignment="1">
      <alignment vertical="center"/>
      <protection/>
    </xf>
    <xf numFmtId="0" fontId="0" fillId="0" borderId="29" xfId="55" applyFont="1" applyBorder="1" applyAlignment="1" quotePrefix="1">
      <alignment horizontal="right" wrapText="1"/>
      <protection/>
    </xf>
    <xf numFmtId="0" fontId="0" fillId="0" borderId="29" xfId="55" applyFont="1" applyBorder="1" applyAlignment="1" quotePrefix="1">
      <alignment horizontal="right"/>
      <protection/>
    </xf>
    <xf numFmtId="0" fontId="3" fillId="0" borderId="28" xfId="55" applyFont="1" applyBorder="1" applyAlignment="1">
      <alignment horizontal="right" vertical="center"/>
      <protection/>
    </xf>
    <xf numFmtId="0" fontId="2" fillId="0" borderId="28" xfId="55" applyFont="1" applyFill="1" applyBorder="1" applyAlignment="1" quotePrefix="1">
      <alignment horizontal="right" vertical="center"/>
      <protection/>
    </xf>
    <xf numFmtId="166" fontId="2" fillId="0" borderId="24" xfId="55" applyNumberFormat="1" applyFont="1" applyFill="1" applyBorder="1" applyAlignment="1">
      <alignment vertical="center"/>
      <protection/>
    </xf>
    <xf numFmtId="0" fontId="0" fillId="0" borderId="21" xfId="55" applyFont="1" applyBorder="1">
      <alignment/>
      <protection/>
    </xf>
    <xf numFmtId="166" fontId="15" fillId="0" borderId="24" xfId="55" applyNumberFormat="1" applyFont="1" applyBorder="1" applyAlignment="1">
      <alignment horizontal="center" vertical="center" wrapText="1"/>
      <protection/>
    </xf>
    <xf numFmtId="166" fontId="0" fillId="0" borderId="32" xfId="55" applyNumberFormat="1" applyFont="1" applyBorder="1">
      <alignment/>
      <protection/>
    </xf>
    <xf numFmtId="0" fontId="0" fillId="0" borderId="33" xfId="55" applyFont="1" applyBorder="1" applyAlignment="1">
      <alignment horizontal="right"/>
      <protection/>
    </xf>
    <xf numFmtId="166" fontId="3" fillId="0" borderId="21" xfId="55" applyNumberFormat="1" applyFont="1" applyFill="1" applyBorder="1" applyAlignment="1">
      <alignment vertical="center"/>
      <protection/>
    </xf>
    <xf numFmtId="166" fontId="3" fillId="0" borderId="54" xfId="55" applyNumberFormat="1" applyFont="1" applyFill="1" applyBorder="1" applyAlignment="1">
      <alignment vertical="center"/>
      <protection/>
    </xf>
    <xf numFmtId="166" fontId="0" fillId="0" borderId="34" xfId="55" applyNumberFormat="1" applyFont="1" applyBorder="1" applyAlignment="1">
      <alignment vertical="center"/>
      <protection/>
    </xf>
    <xf numFmtId="166" fontId="0" fillId="0" borderId="34" xfId="55" applyNumberFormat="1" applyFont="1" applyBorder="1">
      <alignment/>
      <protection/>
    </xf>
    <xf numFmtId="166" fontId="0" fillId="0" borderId="33" xfId="55" applyNumberFormat="1" applyFont="1" applyBorder="1">
      <alignment/>
      <protection/>
    </xf>
    <xf numFmtId="166" fontId="0" fillId="0" borderId="55" xfId="55" applyNumberFormat="1" applyFont="1" applyBorder="1">
      <alignment/>
      <protection/>
    </xf>
    <xf numFmtId="0" fontId="0" fillId="0" borderId="10" xfId="0" applyBorder="1" applyAlignment="1">
      <alignment/>
    </xf>
    <xf numFmtId="0" fontId="3" fillId="0" borderId="34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textRotation="90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3" fillId="0" borderId="39" xfId="0" applyFont="1" applyBorder="1" applyAlignment="1">
      <alignment/>
    </xf>
    <xf numFmtId="0" fontId="0" fillId="0" borderId="33" xfId="0" applyBorder="1" applyAlignment="1">
      <alignment/>
    </xf>
    <xf numFmtId="0" fontId="3" fillId="0" borderId="5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39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left"/>
    </xf>
    <xf numFmtId="3" fontId="3" fillId="0" borderId="31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166" fontId="24" fillId="0" borderId="10" xfId="55" applyNumberFormat="1" applyFont="1" applyBorder="1" applyAlignment="1">
      <alignment vertical="center"/>
      <protection/>
    </xf>
    <xf numFmtId="166" fontId="24" fillId="0" borderId="10" xfId="55" applyNumberFormat="1" applyFont="1" applyFill="1" applyBorder="1" applyAlignment="1">
      <alignment vertical="center"/>
      <protection/>
    </xf>
    <xf numFmtId="164" fontId="6" fillId="0" borderId="49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48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37" xfId="0" applyNumberFormat="1" applyFont="1" applyBorder="1" applyAlignment="1">
      <alignment vertical="center" wrapText="1"/>
    </xf>
    <xf numFmtId="164" fontId="0" fillId="33" borderId="37" xfId="0" applyNumberFormat="1" applyFont="1" applyFill="1" applyBorder="1" applyAlignment="1" applyProtection="1">
      <alignment vertical="center" wrapText="1"/>
      <protection locked="0"/>
    </xf>
    <xf numFmtId="164" fontId="0" fillId="0" borderId="37" xfId="0" applyNumberFormat="1" applyFont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0" fillId="0" borderId="56" xfId="0" applyNumberFormat="1" applyFont="1" applyBorder="1" applyAlignment="1" applyProtection="1">
      <alignment vertical="center" wrapText="1"/>
      <protection locked="0"/>
    </xf>
    <xf numFmtId="164" fontId="0" fillId="33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>
      <alignment vertical="center" wrapText="1"/>
    </xf>
    <xf numFmtId="164" fontId="0" fillId="33" borderId="23" xfId="0" applyNumberFormat="1" applyFont="1" applyFill="1" applyBorder="1" applyAlignment="1" applyProtection="1">
      <alignment vertical="center" wrapText="1"/>
      <protection/>
    </xf>
    <xf numFmtId="164" fontId="2" fillId="0" borderId="22" xfId="0" applyNumberFormat="1" applyFont="1" applyBorder="1" applyAlignment="1" applyProtection="1">
      <alignment vertical="center" wrapText="1"/>
      <protection/>
    </xf>
    <xf numFmtId="164" fontId="0" fillId="0" borderId="0" xfId="0" applyNumberFormat="1" applyFont="1" applyAlignment="1">
      <alignment horizontal="center" vertical="center" wrapText="1"/>
    </xf>
    <xf numFmtId="0" fontId="11" fillId="0" borderId="0" xfId="54">
      <alignment/>
      <protection/>
    </xf>
    <xf numFmtId="167" fontId="29" fillId="0" borderId="57" xfId="56" applyNumberFormat="1" applyFont="1" applyBorder="1" applyAlignment="1">
      <alignment horizontal="center" vertical="center" wrapText="1"/>
      <protection/>
    </xf>
    <xf numFmtId="167" fontId="28" fillId="0" borderId="57" xfId="56" applyNumberFormat="1" applyFont="1" applyBorder="1" applyAlignment="1">
      <alignment horizontal="center"/>
      <protection/>
    </xf>
    <xf numFmtId="167" fontId="28" fillId="0" borderId="57" xfId="56" applyNumberFormat="1" applyFont="1" applyBorder="1" applyAlignment="1">
      <alignment horizontal="center" vertical="center"/>
      <protection/>
    </xf>
    <xf numFmtId="167" fontId="28" fillId="0" borderId="10" xfId="56" applyNumberFormat="1" applyFont="1" applyBorder="1" applyAlignment="1">
      <alignment horizontal="right"/>
      <protection/>
    </xf>
    <xf numFmtId="167" fontId="28" fillId="0" borderId="39" xfId="56" applyNumberFormat="1" applyFont="1" applyBorder="1" applyAlignment="1">
      <alignment horizontal="right" vertical="center" wrapText="1"/>
      <protection/>
    </xf>
    <xf numFmtId="164" fontId="9" fillId="0" borderId="10" xfId="0" applyNumberFormat="1" applyFont="1" applyBorder="1" applyAlignment="1" applyProtection="1">
      <alignment vertical="center" wrapText="1"/>
      <protection locked="0"/>
    </xf>
    <xf numFmtId="164" fontId="2" fillId="0" borderId="58" xfId="0" applyNumberFormat="1" applyFont="1" applyBorder="1" applyAlignment="1" applyProtection="1">
      <alignment vertical="center" wrapText="1"/>
      <protection locked="0"/>
    </xf>
    <xf numFmtId="166" fontId="4" fillId="0" borderId="11" xfId="55" applyNumberFormat="1" applyFont="1" applyFill="1" applyBorder="1" applyAlignment="1">
      <alignment vertical="center"/>
      <protection/>
    </xf>
    <xf numFmtId="166" fontId="24" fillId="0" borderId="11" xfId="55" applyNumberFormat="1" applyFont="1" applyFill="1" applyBorder="1" applyAlignment="1">
      <alignment vertical="center"/>
      <protection/>
    </xf>
    <xf numFmtId="166" fontId="24" fillId="0" borderId="11" xfId="55" applyNumberFormat="1" applyFont="1" applyBorder="1" applyAlignment="1">
      <alignment vertical="center"/>
      <protection/>
    </xf>
    <xf numFmtId="166" fontId="4" fillId="0" borderId="53" xfId="55" applyNumberFormat="1" applyFont="1" applyFill="1" applyBorder="1" applyAlignment="1">
      <alignment vertical="center"/>
      <protection/>
    </xf>
    <xf numFmtId="0" fontId="2" fillId="0" borderId="22" xfId="0" applyFont="1" applyBorder="1" applyAlignment="1">
      <alignment horizontal="right" vertical="center"/>
    </xf>
    <xf numFmtId="0" fontId="3" fillId="0" borderId="34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59" xfId="0" applyNumberFormat="1" applyFill="1" applyBorder="1" applyAlignment="1">
      <alignment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4" fillId="0" borderId="60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 applyProtection="1">
      <alignment vertical="center" wrapText="1"/>
      <protection locked="0"/>
    </xf>
    <xf numFmtId="0" fontId="4" fillId="0" borderId="12" xfId="55" applyFont="1" applyFill="1" applyBorder="1" applyAlignment="1">
      <alignment horizontal="centerContinuous" vertical="center"/>
      <protection/>
    </xf>
    <xf numFmtId="0" fontId="7" fillId="0" borderId="48" xfId="55" applyFont="1" applyFill="1" applyBorder="1" applyAlignment="1">
      <alignment horizontal="centerContinuous"/>
      <protection/>
    </xf>
    <xf numFmtId="0" fontId="7" fillId="0" borderId="48" xfId="55" applyFont="1" applyFill="1" applyBorder="1" applyAlignment="1">
      <alignment horizontal="centerContinuous" vertical="top"/>
      <protection/>
    </xf>
    <xf numFmtId="0" fontId="7" fillId="0" borderId="49" xfId="55" applyFont="1" applyFill="1" applyBorder="1" applyAlignment="1">
      <alignment horizontal="centerContinuous" vertical="top"/>
      <protection/>
    </xf>
    <xf numFmtId="0" fontId="4" fillId="0" borderId="50" xfId="55" applyFont="1" applyBorder="1" applyAlignment="1">
      <alignment horizontal="centerContinuous"/>
      <protection/>
    </xf>
    <xf numFmtId="0" fontId="7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Continuous"/>
      <protection/>
    </xf>
    <xf numFmtId="0" fontId="4" fillId="0" borderId="51" xfId="55" applyFont="1" applyBorder="1" applyAlignment="1">
      <alignment horizontal="centerContinuous"/>
      <protection/>
    </xf>
    <xf numFmtId="0" fontId="4" fillId="0" borderId="50" xfId="55" applyFont="1" applyBorder="1" applyAlignment="1">
      <alignment horizontal="centerContinuous" vertical="center"/>
      <protection/>
    </xf>
    <xf numFmtId="0" fontId="7" fillId="0" borderId="0" xfId="55" applyFont="1" applyBorder="1" applyAlignment="1">
      <alignment horizontal="centerContinuous" vertical="center"/>
      <protection/>
    </xf>
    <xf numFmtId="0" fontId="4" fillId="0" borderId="0" xfId="55" applyFont="1" applyBorder="1" applyAlignment="1">
      <alignment horizontal="centerContinuous" vertical="center"/>
      <protection/>
    </xf>
    <xf numFmtId="0" fontId="4" fillId="0" borderId="51" xfId="55" applyFont="1" applyBorder="1" applyAlignment="1">
      <alignment horizontal="centerContinuous" vertical="center"/>
      <protection/>
    </xf>
    <xf numFmtId="0" fontId="7" fillId="0" borderId="50" xfId="55" applyFont="1" applyBorder="1">
      <alignment/>
      <protection/>
    </xf>
    <xf numFmtId="0" fontId="7" fillId="0" borderId="0" xfId="55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28" xfId="55" applyFont="1" applyBorder="1" applyAlignment="1" quotePrefix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15" fillId="0" borderId="24" xfId="55" applyFont="1" applyBorder="1" applyAlignment="1">
      <alignment horizontal="center" vertical="center" wrapText="1"/>
      <protection/>
    </xf>
    <xf numFmtId="165" fontId="22" fillId="0" borderId="26" xfId="55" applyNumberFormat="1" applyFont="1" applyBorder="1" applyAlignment="1">
      <alignment horizontal="center" vertical="center"/>
      <protection/>
    </xf>
    <xf numFmtId="165" fontId="22" fillId="0" borderId="33" xfId="55" applyNumberFormat="1" applyFont="1" applyBorder="1" applyAlignment="1">
      <alignment horizontal="center" vertical="center"/>
      <protection/>
    </xf>
    <xf numFmtId="165" fontId="22" fillId="0" borderId="29" xfId="55" applyNumberFormat="1" applyFont="1" applyBorder="1" applyAlignment="1">
      <alignment horizontal="center" vertical="center"/>
      <protection/>
    </xf>
    <xf numFmtId="165" fontId="15" fillId="0" borderId="29" xfId="55" applyNumberFormat="1" applyFont="1" applyFill="1" applyBorder="1" applyAlignment="1">
      <alignment horizontal="center" vertical="center"/>
      <protection/>
    </xf>
    <xf numFmtId="0" fontId="5" fillId="0" borderId="40" xfId="55" applyFont="1" applyBorder="1" applyAlignment="1">
      <alignment horizontal="center" vertical="center" wrapText="1"/>
      <protection/>
    </xf>
    <xf numFmtId="166" fontId="0" fillId="0" borderId="61" xfId="55" applyNumberFormat="1" applyFont="1" applyBorder="1" applyAlignment="1">
      <alignment vertical="center"/>
      <protection/>
    </xf>
    <xf numFmtId="166" fontId="0" fillId="0" borderId="61" xfId="55" applyNumberFormat="1" applyFont="1" applyFill="1" applyBorder="1" applyAlignment="1">
      <alignment vertical="center"/>
      <protection/>
    </xf>
    <xf numFmtId="167" fontId="30" fillId="0" borderId="10" xfId="56" applyNumberFormat="1" applyFont="1" applyBorder="1" applyAlignment="1">
      <alignment horizontal="right"/>
      <protection/>
    </xf>
    <xf numFmtId="167" fontId="30" fillId="0" borderId="11" xfId="56" applyNumberFormat="1" applyFont="1" applyBorder="1" applyAlignment="1">
      <alignment horizontal="right"/>
      <protection/>
    </xf>
    <xf numFmtId="167" fontId="30" fillId="0" borderId="10" xfId="56" applyNumberFormat="1" applyFont="1" applyBorder="1" applyAlignment="1">
      <alignment horizontal="center"/>
      <protection/>
    </xf>
    <xf numFmtId="167" fontId="30" fillId="0" borderId="11" xfId="56" applyNumberFormat="1" applyFont="1" applyBorder="1" applyAlignment="1">
      <alignment horizontal="center"/>
      <protection/>
    </xf>
    <xf numFmtId="0" fontId="0" fillId="0" borderId="11" xfId="55" applyFont="1" applyBorder="1" applyAlignment="1">
      <alignment horizontal="left" vertical="center" wrapText="1"/>
      <protection/>
    </xf>
    <xf numFmtId="0" fontId="0" fillId="0" borderId="11" xfId="55" applyFont="1" applyFill="1" applyBorder="1" applyAlignment="1">
      <alignment horizontal="left" vertical="center" wrapText="1"/>
      <protection/>
    </xf>
    <xf numFmtId="166" fontId="3" fillId="0" borderId="39" xfId="40" applyNumberFormat="1" applyFont="1" applyBorder="1" applyAlignment="1">
      <alignment vertical="center"/>
    </xf>
    <xf numFmtId="166" fontId="3" fillId="0" borderId="53" xfId="55" applyNumberFormat="1" applyFont="1" applyBorder="1">
      <alignment/>
      <protection/>
    </xf>
    <xf numFmtId="0" fontId="11" fillId="0" borderId="0" xfId="55" applyFont="1" applyAlignment="1">
      <alignment vertical="center"/>
      <protection/>
    </xf>
    <xf numFmtId="166" fontId="0" fillId="0" borderId="47" xfId="55" applyNumberFormat="1" applyFont="1" applyFill="1" applyBorder="1" applyAlignment="1">
      <alignment vertical="center"/>
      <protection/>
    </xf>
    <xf numFmtId="166" fontId="0" fillId="0" borderId="31" xfId="55" applyNumberFormat="1" applyFont="1" applyFill="1" applyBorder="1" applyAlignment="1">
      <alignment vertical="center"/>
      <protection/>
    </xf>
    <xf numFmtId="166" fontId="0" fillId="0" borderId="32" xfId="55" applyNumberFormat="1" applyFont="1" applyFill="1" applyBorder="1" applyAlignment="1">
      <alignment vertical="center"/>
      <protection/>
    </xf>
    <xf numFmtId="166" fontId="3" fillId="0" borderId="62" xfId="55" applyNumberFormat="1" applyFont="1" applyBorder="1" applyAlignment="1">
      <alignment vertical="center"/>
      <protection/>
    </xf>
    <xf numFmtId="166" fontId="3" fillId="0" borderId="39" xfId="40" applyNumberFormat="1" applyFont="1" applyBorder="1" applyAlignment="1">
      <alignment vertical="center"/>
    </xf>
    <xf numFmtId="166" fontId="3" fillId="0" borderId="53" xfId="55" applyNumberFormat="1" applyFont="1" applyBorder="1">
      <alignment/>
      <protection/>
    </xf>
    <xf numFmtId="166" fontId="3" fillId="0" borderId="39" xfId="40" applyNumberFormat="1" applyFont="1" applyBorder="1" applyAlignment="1" quotePrefix="1">
      <alignment horizontal="right"/>
    </xf>
    <xf numFmtId="165" fontId="15" fillId="0" borderId="29" xfId="55" applyNumberFormat="1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 quotePrefix="1">
      <alignment horizontal="left" vertical="center" wrapText="1"/>
      <protection/>
    </xf>
    <xf numFmtId="166" fontId="3" fillId="0" borderId="61" xfId="55" applyNumberFormat="1" applyFont="1" applyFill="1" applyBorder="1" applyAlignment="1">
      <alignment vertical="center"/>
      <protection/>
    </xf>
    <xf numFmtId="166" fontId="3" fillId="0" borderId="10" xfId="55" applyNumberFormat="1" applyFont="1" applyFill="1" applyBorder="1" applyAlignment="1">
      <alignment vertical="center"/>
      <protection/>
    </xf>
    <xf numFmtId="166" fontId="3" fillId="0" borderId="11" xfId="55" applyNumberFormat="1" applyFont="1" applyFill="1" applyBorder="1" applyAlignment="1">
      <alignment vertical="center"/>
      <protection/>
    </xf>
    <xf numFmtId="0" fontId="16" fillId="0" borderId="38" xfId="55" applyFont="1" applyBorder="1" applyAlignment="1">
      <alignment horizontal="center" vertical="center"/>
      <protection/>
    </xf>
    <xf numFmtId="0" fontId="29" fillId="0" borderId="53" xfId="55" applyFont="1" applyBorder="1" applyAlignment="1">
      <alignment vertical="center"/>
      <protection/>
    </xf>
    <xf numFmtId="0" fontId="32" fillId="0" borderId="10" xfId="55" applyFont="1" applyFill="1" applyBorder="1" applyAlignment="1">
      <alignment vertical="center"/>
      <protection/>
    </xf>
    <xf numFmtId="0" fontId="7" fillId="0" borderId="10" xfId="55" applyFont="1" applyBorder="1" applyAlignment="1">
      <alignment horizontal="left" vertical="center"/>
      <protection/>
    </xf>
    <xf numFmtId="166" fontId="4" fillId="0" borderId="31" xfId="55" applyNumberFormat="1" applyFont="1" applyBorder="1" applyAlignment="1">
      <alignment vertical="center"/>
      <protection/>
    </xf>
    <xf numFmtId="166" fontId="4" fillId="0" borderId="32" xfId="55" applyNumberFormat="1" applyFont="1" applyBorder="1" applyAlignment="1">
      <alignment vertical="center"/>
      <protection/>
    </xf>
    <xf numFmtId="166" fontId="7" fillId="0" borderId="10" xfId="55" applyNumberFormat="1" applyFont="1" applyBorder="1" applyAlignment="1">
      <alignment vertical="center"/>
      <protection/>
    </xf>
    <xf numFmtId="166" fontId="7" fillId="0" borderId="11" xfId="55" applyNumberFormat="1" applyFont="1" applyBorder="1" applyAlignment="1">
      <alignment vertical="center"/>
      <protection/>
    </xf>
    <xf numFmtId="0" fontId="7" fillId="0" borderId="10" xfId="55" applyFont="1" applyBorder="1" applyAlignment="1">
      <alignment vertical="center" wrapText="1"/>
      <protection/>
    </xf>
    <xf numFmtId="0" fontId="7" fillId="0" borderId="10" xfId="55" applyFont="1" applyBorder="1" applyAlignment="1">
      <alignment vertical="center"/>
      <protection/>
    </xf>
    <xf numFmtId="0" fontId="7" fillId="0" borderId="31" xfId="55" applyFont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51" xfId="55" applyFont="1" applyBorder="1" applyAlignment="1">
      <alignment horizontal="right"/>
      <protection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3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64" fontId="7" fillId="0" borderId="34" xfId="0" applyNumberFormat="1" applyFont="1" applyBorder="1" applyAlignment="1" applyProtection="1">
      <alignment vertical="center" wrapText="1"/>
      <protection locked="0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7" fillId="0" borderId="55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164" fontId="0" fillId="0" borderId="11" xfId="0" applyNumberFormat="1" applyFont="1" applyBorder="1" applyAlignment="1" applyProtection="1">
      <alignment vertical="center" wrapText="1"/>
      <protection locked="0"/>
    </xf>
    <xf numFmtId="164" fontId="9" fillId="0" borderId="33" xfId="0" applyNumberFormat="1" applyFont="1" applyBorder="1" applyAlignment="1" applyProtection="1">
      <alignment horizontal="center" vertical="center" wrapText="1"/>
      <protection locked="0"/>
    </xf>
    <xf numFmtId="164" fontId="9" fillId="0" borderId="34" xfId="0" applyNumberFormat="1" applyFont="1" applyBorder="1" applyAlignment="1" applyProtection="1">
      <alignment vertical="center" wrapText="1"/>
      <protection locked="0"/>
    </xf>
    <xf numFmtId="164" fontId="9" fillId="0" borderId="55" xfId="0" applyNumberFormat="1" applyFont="1" applyBorder="1" applyAlignment="1" applyProtection="1">
      <alignment vertical="center" wrapText="1"/>
      <protection locked="0"/>
    </xf>
    <xf numFmtId="164" fontId="9" fillId="0" borderId="29" xfId="0" applyNumberFormat="1" applyFont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164" fontId="9" fillId="0" borderId="34" xfId="0" applyNumberFormat="1" applyFont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0" fillId="0" borderId="56" xfId="0" applyNumberFormat="1" applyFont="1" applyBorder="1" applyAlignment="1" applyProtection="1">
      <alignment vertical="center" wrapText="1"/>
      <protection locked="0"/>
    </xf>
    <xf numFmtId="164" fontId="9" fillId="0" borderId="58" xfId="0" applyNumberFormat="1" applyFont="1" applyBorder="1" applyAlignment="1" applyProtection="1">
      <alignment vertical="center" wrapText="1"/>
      <protection locked="0"/>
    </xf>
    <xf numFmtId="3" fontId="2" fillId="0" borderId="22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5" fontId="7" fillId="0" borderId="28" xfId="55" applyNumberFormat="1" applyFont="1" applyBorder="1" applyAlignment="1">
      <alignment horizontal="center" vertical="center"/>
      <protection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3" fillId="0" borderId="5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6" fontId="4" fillId="0" borderId="10" xfId="55" applyNumberFormat="1" applyFont="1" applyBorder="1" applyAlignment="1">
      <alignment vertical="center"/>
      <protection/>
    </xf>
    <xf numFmtId="166" fontId="4" fillId="0" borderId="11" xfId="55" applyNumberFormat="1" applyFont="1" applyBorder="1" applyAlignment="1">
      <alignment vertical="center"/>
      <protection/>
    </xf>
    <xf numFmtId="166" fontId="4" fillId="0" borderId="11" xfId="55" applyNumberFormat="1" applyFont="1" applyBorder="1" applyAlignment="1">
      <alignment vertical="center"/>
      <protection/>
    </xf>
    <xf numFmtId="164" fontId="0" fillId="0" borderId="34" xfId="0" applyNumberFormat="1" applyFont="1" applyBorder="1" applyAlignment="1" applyProtection="1">
      <alignment vertical="center" wrapText="1"/>
      <protection locked="0"/>
    </xf>
    <xf numFmtId="164" fontId="9" fillId="0" borderId="34" xfId="0" applyNumberFormat="1" applyFont="1" applyBorder="1" applyAlignment="1" applyProtection="1">
      <alignment vertical="center" wrapText="1"/>
      <protection locked="0"/>
    </xf>
    <xf numFmtId="164" fontId="9" fillId="0" borderId="34" xfId="0" applyNumberFormat="1" applyFont="1" applyBorder="1" applyAlignment="1">
      <alignment vertical="center" wrapText="1"/>
    </xf>
    <xf numFmtId="164" fontId="2" fillId="0" borderId="37" xfId="0" applyNumberFormat="1" applyFont="1" applyBorder="1" applyAlignment="1" applyProtection="1">
      <alignment vertical="center" wrapText="1"/>
      <protection locked="0"/>
    </xf>
    <xf numFmtId="164" fontId="2" fillId="34" borderId="34" xfId="0" applyNumberFormat="1" applyFont="1" applyFill="1" applyBorder="1" applyAlignment="1" applyProtection="1">
      <alignment vertical="center" wrapText="1"/>
      <protection locked="0"/>
    </xf>
    <xf numFmtId="164" fontId="7" fillId="0" borderId="64" xfId="0" applyNumberFormat="1" applyFont="1" applyBorder="1" applyAlignment="1" applyProtection="1">
      <alignment vertical="center" wrapText="1"/>
      <protection locked="0"/>
    </xf>
    <xf numFmtId="164" fontId="7" fillId="0" borderId="61" xfId="0" applyNumberFormat="1" applyFont="1" applyBorder="1" applyAlignment="1" applyProtection="1">
      <alignment vertical="center" wrapText="1"/>
      <protection locked="0"/>
    </xf>
    <xf numFmtId="164" fontId="7" fillId="0" borderId="37" xfId="0" applyNumberFormat="1" applyFont="1" applyBorder="1" applyAlignment="1" applyProtection="1">
      <alignment vertical="center" wrapText="1"/>
      <protection locked="0"/>
    </xf>
    <xf numFmtId="164" fontId="0" fillId="0" borderId="61" xfId="0" applyNumberFormat="1" applyFont="1" applyBorder="1" applyAlignment="1" applyProtection="1">
      <alignment vertical="center" wrapText="1"/>
      <protection locked="0"/>
    </xf>
    <xf numFmtId="164" fontId="2" fillId="0" borderId="65" xfId="0" applyNumberFormat="1" applyFont="1" applyBorder="1" applyAlignment="1">
      <alignment vertical="center" wrapText="1"/>
    </xf>
    <xf numFmtId="164" fontId="9" fillId="0" borderId="66" xfId="0" applyNumberFormat="1" applyFont="1" applyBorder="1" applyAlignment="1">
      <alignment vertical="center" wrapText="1"/>
    </xf>
    <xf numFmtId="164" fontId="2" fillId="0" borderId="66" xfId="0" applyNumberFormat="1" applyFont="1" applyBorder="1" applyAlignment="1" applyProtection="1">
      <alignment vertical="center" wrapText="1"/>
      <protection locked="0"/>
    </xf>
    <xf numFmtId="164" fontId="0" fillId="0" borderId="45" xfId="0" applyNumberFormat="1" applyFont="1" applyBorder="1" applyAlignment="1" applyProtection="1">
      <alignment vertical="center" wrapText="1"/>
      <protection locked="0"/>
    </xf>
    <xf numFmtId="164" fontId="0" fillId="0" borderId="11" xfId="0" applyNumberFormat="1" applyFont="1" applyBorder="1" applyAlignment="1" applyProtection="1">
      <alignment vertical="center" wrapText="1"/>
      <protection locked="0"/>
    </xf>
    <xf numFmtId="164" fontId="0" fillId="0" borderId="11" xfId="0" applyNumberFormat="1" applyFont="1" applyBorder="1" applyAlignment="1" applyProtection="1">
      <alignment vertical="center" wrapText="1"/>
      <protection locked="0"/>
    </xf>
    <xf numFmtId="164" fontId="2" fillId="0" borderId="24" xfId="0" applyNumberFormat="1" applyFont="1" applyBorder="1" applyAlignment="1" applyProtection="1">
      <alignment vertical="center" wrapText="1"/>
      <protection/>
    </xf>
    <xf numFmtId="164" fontId="2" fillId="0" borderId="57" xfId="0" applyNumberFormat="1" applyFont="1" applyBorder="1" applyAlignment="1" applyProtection="1">
      <alignment vertical="center" wrapText="1"/>
      <protection/>
    </xf>
    <xf numFmtId="0" fontId="11" fillId="0" borderId="0" xfId="54" applyBorder="1">
      <alignment/>
      <protection/>
    </xf>
    <xf numFmtId="167" fontId="28" fillId="0" borderId="11" xfId="56" applyNumberFormat="1" applyFont="1" applyBorder="1" applyAlignment="1">
      <alignment horizontal="right"/>
      <protection/>
    </xf>
    <xf numFmtId="167" fontId="28" fillId="0" borderId="53" xfId="56" applyNumberFormat="1" applyFont="1" applyBorder="1" applyAlignment="1">
      <alignment horizontal="right" vertical="center" wrapText="1"/>
      <protection/>
    </xf>
    <xf numFmtId="4" fontId="0" fillId="0" borderId="53" xfId="0" applyNumberFormat="1" applyBorder="1" applyAlignment="1">
      <alignment/>
    </xf>
    <xf numFmtId="2" fontId="0" fillId="0" borderId="53" xfId="0" applyNumberFormat="1" applyBorder="1" applyAlignment="1">
      <alignment horizontal="right"/>
    </xf>
    <xf numFmtId="0" fontId="11" fillId="0" borderId="57" xfId="54" applyBorder="1">
      <alignment/>
      <protection/>
    </xf>
    <xf numFmtId="0" fontId="31" fillId="0" borderId="67" xfId="54" applyFont="1" applyBorder="1">
      <alignment/>
      <protection/>
    </xf>
    <xf numFmtId="0" fontId="31" fillId="0" borderId="68" xfId="54" applyFont="1" applyBorder="1">
      <alignment/>
      <protection/>
    </xf>
    <xf numFmtId="0" fontId="31" fillId="0" borderId="61" xfId="54" applyFont="1" applyBorder="1">
      <alignment/>
      <protection/>
    </xf>
    <xf numFmtId="167" fontId="28" fillId="0" borderId="38" xfId="56" applyNumberFormat="1" applyFont="1" applyBorder="1" applyAlignment="1">
      <alignment horizontal="center" vertical="center" wrapText="1"/>
      <protection/>
    </xf>
    <xf numFmtId="167" fontId="28" fillId="0" borderId="39" xfId="56" applyNumberFormat="1" applyFont="1" applyBorder="1" applyAlignment="1">
      <alignment horizontal="center" vertical="center" wrapText="1"/>
      <protection/>
    </xf>
    <xf numFmtId="167" fontId="30" fillId="0" borderId="29" xfId="56" applyNumberFormat="1" applyFont="1" applyBorder="1" applyAlignment="1">
      <alignment horizontal="left" wrapText="1"/>
      <protection/>
    </xf>
    <xf numFmtId="167" fontId="30" fillId="0" borderId="10" xfId="56" applyNumberFormat="1" applyFont="1" applyBorder="1" applyAlignment="1">
      <alignment horizontal="left" wrapText="1"/>
      <protection/>
    </xf>
    <xf numFmtId="167" fontId="28" fillId="0" borderId="29" xfId="56" applyNumberFormat="1" applyFont="1" applyBorder="1" applyAlignment="1">
      <alignment horizontal="left"/>
      <protection/>
    </xf>
    <xf numFmtId="167" fontId="28" fillId="0" borderId="10" xfId="56" applyNumberFormat="1" applyFont="1" applyBorder="1" applyAlignment="1">
      <alignment horizontal="left"/>
      <protection/>
    </xf>
    <xf numFmtId="167" fontId="30" fillId="0" borderId="67" xfId="56" applyNumberFormat="1" applyFont="1" applyBorder="1" applyAlignment="1">
      <alignment horizontal="center" wrapText="1"/>
      <protection/>
    </xf>
    <xf numFmtId="167" fontId="30" fillId="0" borderId="68" xfId="56" applyNumberFormat="1" applyFont="1" applyBorder="1" applyAlignment="1">
      <alignment horizontal="center" wrapText="1"/>
      <protection/>
    </xf>
    <xf numFmtId="167" fontId="30" fillId="0" borderId="61" xfId="56" applyNumberFormat="1" applyFont="1" applyBorder="1" applyAlignment="1">
      <alignment horizontal="center" wrapText="1"/>
      <protection/>
    </xf>
    <xf numFmtId="167" fontId="30" fillId="0" borderId="29" xfId="56" applyNumberFormat="1" applyFont="1" applyBorder="1" applyAlignment="1">
      <alignment horizontal="left"/>
      <protection/>
    </xf>
    <xf numFmtId="167" fontId="30" fillId="0" borderId="10" xfId="56" applyNumberFormat="1" applyFont="1" applyBorder="1" applyAlignment="1">
      <alignment horizontal="left"/>
      <protection/>
    </xf>
    <xf numFmtId="167" fontId="28" fillId="0" borderId="67" xfId="56" applyNumberFormat="1" applyFont="1" applyBorder="1" applyAlignment="1">
      <alignment horizontal="center" vertical="center"/>
      <protection/>
    </xf>
    <xf numFmtId="167" fontId="28" fillId="0" borderId="68" xfId="56" applyNumberFormat="1" applyFont="1" applyBorder="1" applyAlignment="1">
      <alignment horizontal="center" vertical="center"/>
      <protection/>
    </xf>
    <xf numFmtId="167" fontId="28" fillId="0" borderId="66" xfId="56" applyNumberFormat="1" applyFont="1" applyBorder="1" applyAlignment="1">
      <alignment horizontal="center" vertical="center"/>
      <protection/>
    </xf>
    <xf numFmtId="167" fontId="28" fillId="0" borderId="67" xfId="56" applyNumberFormat="1" applyFont="1" applyBorder="1" applyAlignment="1">
      <alignment horizontal="center"/>
      <protection/>
    </xf>
    <xf numFmtId="167" fontId="28" fillId="0" borderId="68" xfId="56" applyNumberFormat="1" applyFont="1" applyBorder="1" applyAlignment="1">
      <alignment horizontal="center"/>
      <protection/>
    </xf>
    <xf numFmtId="167" fontId="28" fillId="0" borderId="66" xfId="56" applyNumberFormat="1" applyFont="1" applyBorder="1" applyAlignment="1">
      <alignment horizontal="center"/>
      <protection/>
    </xf>
    <xf numFmtId="0" fontId="30" fillId="0" borderId="29" xfId="54" applyFont="1" applyBorder="1" applyAlignment="1">
      <alignment horizontal="left"/>
      <protection/>
    </xf>
    <xf numFmtId="0" fontId="30" fillId="0" borderId="10" xfId="54" applyFont="1" applyBorder="1" applyAlignment="1">
      <alignment horizontal="left"/>
      <protection/>
    </xf>
    <xf numFmtId="0" fontId="27" fillId="0" borderId="21" xfId="54" applyFont="1" applyBorder="1" applyAlignment="1">
      <alignment horizontal="center" vertical="center"/>
      <protection/>
    </xf>
    <xf numFmtId="0" fontId="27" fillId="0" borderId="69" xfId="54" applyFont="1" applyBorder="1" applyAlignment="1">
      <alignment horizontal="center" vertical="center"/>
      <protection/>
    </xf>
    <xf numFmtId="0" fontId="27" fillId="0" borderId="54" xfId="54" applyFont="1" applyBorder="1" applyAlignment="1">
      <alignment horizontal="center" vertical="center"/>
      <protection/>
    </xf>
    <xf numFmtId="167" fontId="28" fillId="0" borderId="28" xfId="56" applyNumberFormat="1" applyFont="1" applyBorder="1" applyAlignment="1">
      <alignment horizontal="center" vertical="center" wrapText="1"/>
      <protection/>
    </xf>
    <xf numFmtId="167" fontId="28" fillId="0" borderId="22" xfId="56" applyNumberFormat="1" applyFont="1" applyBorder="1" applyAlignment="1">
      <alignment horizontal="center" vertical="center" wrapText="1"/>
      <protection/>
    </xf>
    <xf numFmtId="167" fontId="28" fillId="0" borderId="24" xfId="56" applyNumberFormat="1" applyFont="1" applyBorder="1" applyAlignment="1">
      <alignment horizontal="center" vertical="center" wrapText="1"/>
      <protection/>
    </xf>
    <xf numFmtId="167" fontId="28" fillId="0" borderId="28" xfId="56" applyNumberFormat="1" applyFont="1" applyBorder="1" applyAlignment="1">
      <alignment horizontal="center"/>
      <protection/>
    </xf>
    <xf numFmtId="167" fontId="28" fillId="0" borderId="22" xfId="56" applyNumberFormat="1" applyFont="1" applyBorder="1" applyAlignment="1">
      <alignment horizontal="center"/>
      <protection/>
    </xf>
    <xf numFmtId="167" fontId="28" fillId="0" borderId="24" xfId="56" applyNumberFormat="1" applyFont="1" applyBorder="1" applyAlignment="1">
      <alignment horizontal="center"/>
      <protection/>
    </xf>
    <xf numFmtId="167" fontId="28" fillId="0" borderId="29" xfId="56" applyNumberFormat="1" applyFont="1" applyBorder="1" applyAlignment="1">
      <alignment horizontal="center"/>
      <protection/>
    </xf>
    <xf numFmtId="167" fontId="28" fillId="0" borderId="10" xfId="56" applyNumberFormat="1" applyFont="1" applyBorder="1" applyAlignment="1">
      <alignment horizontal="center"/>
      <protection/>
    </xf>
    <xf numFmtId="167" fontId="28" fillId="0" borderId="11" xfId="56" applyNumberFormat="1" applyFont="1" applyBorder="1" applyAlignment="1">
      <alignment horizontal="center"/>
      <protection/>
    </xf>
    <xf numFmtId="167" fontId="28" fillId="0" borderId="29" xfId="56" applyNumberFormat="1" applyFont="1" applyBorder="1" applyAlignment="1">
      <alignment horizontal="center" vertical="center"/>
      <protection/>
    </xf>
    <xf numFmtId="167" fontId="28" fillId="0" borderId="10" xfId="56" applyNumberFormat="1" applyFont="1" applyBorder="1" applyAlignment="1">
      <alignment horizontal="center" vertical="center"/>
      <protection/>
    </xf>
    <xf numFmtId="167" fontId="28" fillId="0" borderId="11" xfId="56" applyNumberFormat="1" applyFont="1" applyBorder="1" applyAlignment="1">
      <alignment horizontal="center" vertical="center"/>
      <protection/>
    </xf>
    <xf numFmtId="167" fontId="28" fillId="0" borderId="29" xfId="56" applyNumberFormat="1" applyFont="1" applyBorder="1" applyAlignment="1">
      <alignment horizontal="left" wrapText="1"/>
      <protection/>
    </xf>
    <xf numFmtId="167" fontId="28" fillId="0" borderId="10" xfId="56" applyNumberFormat="1" applyFont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6Zár" xfId="54"/>
    <cellStyle name="Normál_minta" xfId="55"/>
    <cellStyle name="Normál_ZÁRSZÁM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12</xdr:row>
      <xdr:rowOff>314325</xdr:rowOff>
    </xdr:from>
    <xdr:ext cx="2571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3287375" y="45339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86" workbookViewId="0" topLeftCell="A1">
      <selection activeCell="A34" sqref="A34"/>
    </sheetView>
  </sheetViews>
  <sheetFormatPr defaultColWidth="9.00390625" defaultRowHeight="12.75"/>
  <cols>
    <col min="1" max="1" width="47.125" style="3" customWidth="1"/>
    <col min="2" max="2" width="15.625" style="4" customWidth="1"/>
    <col min="3" max="3" width="16.375" style="4" customWidth="1"/>
    <col min="4" max="4" width="16.875" style="4" customWidth="1"/>
    <col min="5" max="5" width="16.625" style="4" customWidth="1"/>
    <col min="6" max="6" width="18.875" style="4" customWidth="1"/>
    <col min="7" max="8" width="12.875" style="4" customWidth="1"/>
    <col min="9" max="9" width="13.875" style="4" customWidth="1"/>
    <col min="10" max="16384" width="9.375" style="4" customWidth="1"/>
  </cols>
  <sheetData>
    <row r="1" ht="15.75" thickBot="1">
      <c r="F1" s="27" t="s">
        <v>373</v>
      </c>
    </row>
    <row r="2" spans="1:6" s="31" customFormat="1" ht="44.25" customHeight="1" thickBot="1">
      <c r="A2" s="28" t="s">
        <v>43</v>
      </c>
      <c r="B2" s="29" t="s">
        <v>44</v>
      </c>
      <c r="C2" s="30" t="s">
        <v>45</v>
      </c>
      <c r="D2" s="30" t="s">
        <v>405</v>
      </c>
      <c r="E2" s="20" t="s">
        <v>404</v>
      </c>
      <c r="F2" s="22" t="s">
        <v>403</v>
      </c>
    </row>
    <row r="3" spans="1:6" ht="18" customHeight="1">
      <c r="A3" s="338" t="s">
        <v>376</v>
      </c>
      <c r="B3" s="339">
        <v>9765</v>
      </c>
      <c r="C3" s="343" t="s">
        <v>377</v>
      </c>
      <c r="D3" s="339">
        <v>967</v>
      </c>
      <c r="E3" s="339">
        <v>929</v>
      </c>
      <c r="F3" s="340">
        <v>928</v>
      </c>
    </row>
    <row r="4" spans="1:6" ht="18" customHeight="1">
      <c r="A4" s="341" t="s">
        <v>406</v>
      </c>
      <c r="B4" s="252">
        <v>4336</v>
      </c>
      <c r="C4" s="344" t="s">
        <v>407</v>
      </c>
      <c r="D4" s="252">
        <v>191</v>
      </c>
      <c r="E4" s="252">
        <v>191</v>
      </c>
      <c r="F4" s="342">
        <v>191</v>
      </c>
    </row>
    <row r="5" spans="1:6" ht="18" customHeight="1">
      <c r="A5" s="341" t="s">
        <v>408</v>
      </c>
      <c r="B5" s="252">
        <v>300</v>
      </c>
      <c r="C5" s="344">
        <v>2012</v>
      </c>
      <c r="D5" s="252">
        <v>300</v>
      </c>
      <c r="E5" s="252">
        <v>300</v>
      </c>
      <c r="F5" s="342">
        <v>300</v>
      </c>
    </row>
    <row r="6" spans="1:6" ht="18" customHeight="1">
      <c r="A6" s="341" t="s">
        <v>409</v>
      </c>
      <c r="B6" s="252">
        <v>36</v>
      </c>
      <c r="C6" s="344">
        <v>2012</v>
      </c>
      <c r="D6" s="252">
        <v>36</v>
      </c>
      <c r="E6" s="252">
        <v>36</v>
      </c>
      <c r="F6" s="342">
        <v>36</v>
      </c>
    </row>
    <row r="7" spans="1:6" ht="18" customHeight="1">
      <c r="A7" s="341"/>
      <c r="B7" s="252"/>
      <c r="C7" s="344"/>
      <c r="D7" s="252"/>
      <c r="E7" s="252"/>
      <c r="F7" s="342"/>
    </row>
    <row r="8" spans="1:6" ht="18" customHeight="1">
      <c r="A8" s="341"/>
      <c r="B8" s="252"/>
      <c r="C8" s="344"/>
      <c r="D8" s="252"/>
      <c r="E8" s="252"/>
      <c r="F8" s="342"/>
    </row>
    <row r="9" spans="1:6" ht="18" customHeight="1">
      <c r="A9" s="124"/>
      <c r="B9" s="125"/>
      <c r="C9" s="127"/>
      <c r="D9" s="125"/>
      <c r="E9" s="125"/>
      <c r="F9" s="126"/>
    </row>
    <row r="10" spans="1:6" ht="18" customHeight="1">
      <c r="A10" s="124"/>
      <c r="B10" s="125"/>
      <c r="C10" s="127"/>
      <c r="D10" s="125"/>
      <c r="E10" s="125"/>
      <c r="F10" s="126"/>
    </row>
    <row r="11" spans="1:6" ht="18" customHeight="1">
      <c r="A11" s="124"/>
      <c r="B11" s="125"/>
      <c r="C11" s="127"/>
      <c r="D11" s="125"/>
      <c r="E11" s="125"/>
      <c r="F11" s="126"/>
    </row>
    <row r="12" spans="1:6" ht="18" customHeight="1">
      <c r="A12" s="124"/>
      <c r="B12" s="125"/>
      <c r="C12" s="127"/>
      <c r="D12" s="125"/>
      <c r="E12" s="125"/>
      <c r="F12" s="126"/>
    </row>
    <row r="13" spans="1:6" ht="18" customHeight="1">
      <c r="A13" s="32"/>
      <c r="B13" s="1"/>
      <c r="C13" s="1"/>
      <c r="D13" s="1"/>
      <c r="E13" s="1"/>
      <c r="F13" s="2"/>
    </row>
    <row r="14" spans="1:6" ht="18" customHeight="1">
      <c r="A14" s="32"/>
      <c r="B14" s="1"/>
      <c r="C14" s="1"/>
      <c r="D14" s="1"/>
      <c r="E14" s="1"/>
      <c r="F14" s="2"/>
    </row>
    <row r="15" spans="1:6" ht="18" customHeight="1">
      <c r="A15" s="32"/>
      <c r="B15" s="1"/>
      <c r="C15" s="1"/>
      <c r="D15" s="1"/>
      <c r="E15" s="1"/>
      <c r="F15" s="2"/>
    </row>
    <row r="16" spans="1:6" ht="18" customHeight="1">
      <c r="A16" s="32"/>
      <c r="B16" s="1"/>
      <c r="C16" s="1"/>
      <c r="D16" s="1"/>
      <c r="E16" s="1"/>
      <c r="F16" s="2"/>
    </row>
    <row r="17" spans="1:6" ht="18" customHeight="1" thickBot="1">
      <c r="A17" s="33"/>
      <c r="B17" s="34"/>
      <c r="C17" s="34"/>
      <c r="D17" s="34"/>
      <c r="E17" s="34"/>
      <c r="F17" s="35"/>
    </row>
    <row r="18" spans="1:6" s="38" customFormat="1" ht="18" customHeight="1" thickBot="1">
      <c r="A18" s="36" t="s">
        <v>46</v>
      </c>
      <c r="B18" s="122">
        <f>B3+B4+B5+B6+B7+B8+B9+B10+B11+B12+B13+B14+B15+B16+B17</f>
        <v>14437</v>
      </c>
      <c r="C18" s="131"/>
      <c r="D18" s="122">
        <f>D3+D4+D5+D6+D7+D8+D9+D10+D11+D12+D13+D14+D15+D16+D17</f>
        <v>1494</v>
      </c>
      <c r="E18" s="122">
        <f>E3+E4+E5+E6+E7+E8+E9+E10+E11+E12+E13+E14+E15+E16+E17</f>
        <v>1456</v>
      </c>
      <c r="F18" s="132">
        <f>F3+F4+F5+F6+F7+F8+F9+F10+F11+F12+F13+F14+F15+F16+F17</f>
        <v>1455</v>
      </c>
    </row>
  </sheetData>
  <sheetProtection/>
  <printOptions horizontalCentered="1"/>
  <pageMargins left="0.8267716535433072" right="1.0236220472440944" top="1.8110236220472442" bottom="0.984251968503937" header="1.1023622047244095" footer="0.5118110236220472"/>
  <pageSetup horizontalDpi="300" verticalDpi="300" orientation="landscape" paperSize="9" r:id="rId1"/>
  <headerFooter>
    <oddHeader>&amp;CBeruházási kiadások teljesítése
&amp;R2. számú melléklet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view="pageLayout" workbookViewId="0" topLeftCell="A1">
      <selection activeCell="A15" sqref="A15:F15"/>
    </sheetView>
  </sheetViews>
  <sheetFormatPr defaultColWidth="10.625" defaultRowHeight="12.75"/>
  <cols>
    <col min="1" max="5" width="10.625" style="246" customWidth="1"/>
    <col min="6" max="6" width="8.375" style="246" customWidth="1"/>
    <col min="7" max="7" width="11.375" style="246" customWidth="1"/>
    <col min="8" max="9" width="11.125" style="246" customWidth="1"/>
    <col min="10" max="16384" width="10.625" style="246" customWidth="1"/>
  </cols>
  <sheetData>
    <row r="1" spans="1:9" ht="16.5" thickBot="1">
      <c r="A1" s="408" t="s">
        <v>228</v>
      </c>
      <c r="B1" s="409"/>
      <c r="C1" s="409"/>
      <c r="D1" s="409"/>
      <c r="E1" s="409"/>
      <c r="F1" s="409"/>
      <c r="G1" s="409"/>
      <c r="H1" s="409"/>
      <c r="I1" s="410"/>
    </row>
    <row r="2" spans="1:9" ht="51.75" customHeight="1" thickBot="1">
      <c r="A2" s="411" t="s">
        <v>227</v>
      </c>
      <c r="B2" s="412"/>
      <c r="C2" s="412"/>
      <c r="D2" s="412"/>
      <c r="E2" s="412"/>
      <c r="F2" s="413"/>
      <c r="G2" s="247" t="s">
        <v>401</v>
      </c>
      <c r="H2" s="247" t="s">
        <v>402</v>
      </c>
      <c r="I2" s="247" t="s">
        <v>403</v>
      </c>
    </row>
    <row r="3" spans="1:9" ht="15" thickBot="1">
      <c r="A3" s="414">
        <v>1</v>
      </c>
      <c r="B3" s="415"/>
      <c r="C3" s="415"/>
      <c r="D3" s="415"/>
      <c r="E3" s="415"/>
      <c r="F3" s="416"/>
      <c r="G3" s="248">
        <v>2</v>
      </c>
      <c r="H3" s="249">
        <v>3</v>
      </c>
      <c r="I3" s="249">
        <v>4</v>
      </c>
    </row>
    <row r="4" spans="1:9" ht="14.25">
      <c r="A4" s="417"/>
      <c r="B4" s="418"/>
      <c r="C4" s="418"/>
      <c r="D4" s="418"/>
      <c r="E4" s="418"/>
      <c r="F4" s="418"/>
      <c r="G4" s="418"/>
      <c r="H4" s="418"/>
      <c r="I4" s="419"/>
    </row>
    <row r="5" spans="1:9" ht="14.25">
      <c r="A5" s="400" t="s">
        <v>209</v>
      </c>
      <c r="B5" s="401"/>
      <c r="C5" s="401"/>
      <c r="D5" s="401"/>
      <c r="E5" s="401"/>
      <c r="F5" s="401"/>
      <c r="G5" s="401"/>
      <c r="H5" s="401"/>
      <c r="I5" s="402"/>
    </row>
    <row r="6" spans="1:9" ht="14.25">
      <c r="A6" s="403"/>
      <c r="B6" s="404"/>
      <c r="C6" s="404"/>
      <c r="D6" s="404"/>
      <c r="E6" s="404"/>
      <c r="F6" s="404"/>
      <c r="G6" s="404"/>
      <c r="H6" s="404"/>
      <c r="I6" s="405"/>
    </row>
    <row r="7" spans="1:9" ht="15" customHeight="1">
      <c r="A7" s="391" t="s">
        <v>233</v>
      </c>
      <c r="B7" s="392"/>
      <c r="C7" s="392"/>
      <c r="D7" s="392"/>
      <c r="E7" s="392"/>
      <c r="F7" s="392"/>
      <c r="G7" s="292">
        <v>616</v>
      </c>
      <c r="H7" s="292">
        <v>539</v>
      </c>
      <c r="I7" s="293">
        <v>539</v>
      </c>
    </row>
    <row r="8" spans="1:9" ht="15" customHeight="1">
      <c r="A8" s="406" t="s">
        <v>412</v>
      </c>
      <c r="B8" s="407"/>
      <c r="C8" s="407"/>
      <c r="D8" s="407"/>
      <c r="E8" s="407"/>
      <c r="F8" s="407"/>
      <c r="G8" s="292">
        <v>4104</v>
      </c>
      <c r="H8" s="292">
        <v>4739</v>
      </c>
      <c r="I8" s="293">
        <v>4738</v>
      </c>
    </row>
    <row r="9" spans="1:9" ht="15">
      <c r="A9" s="398" t="s">
        <v>210</v>
      </c>
      <c r="B9" s="399"/>
      <c r="C9" s="399"/>
      <c r="D9" s="399"/>
      <c r="E9" s="399"/>
      <c r="F9" s="399"/>
      <c r="G9" s="292">
        <v>325</v>
      </c>
      <c r="H9" s="292">
        <v>352</v>
      </c>
      <c r="I9" s="293">
        <v>352</v>
      </c>
    </row>
    <row r="10" spans="1:9" ht="15">
      <c r="A10" s="398" t="s">
        <v>211</v>
      </c>
      <c r="B10" s="399"/>
      <c r="C10" s="399"/>
      <c r="D10" s="399"/>
      <c r="E10" s="399"/>
      <c r="F10" s="399"/>
      <c r="G10" s="292">
        <v>2000</v>
      </c>
      <c r="H10" s="292">
        <v>2007</v>
      </c>
      <c r="I10" s="293">
        <v>2007</v>
      </c>
    </row>
    <row r="11" spans="1:9" ht="15">
      <c r="A11" s="398" t="s">
        <v>212</v>
      </c>
      <c r="B11" s="399"/>
      <c r="C11" s="399"/>
      <c r="D11" s="399"/>
      <c r="E11" s="399"/>
      <c r="F11" s="399"/>
      <c r="G11" s="292">
        <v>815</v>
      </c>
      <c r="H11" s="292">
        <v>803</v>
      </c>
      <c r="I11" s="293">
        <v>802</v>
      </c>
    </row>
    <row r="12" spans="1:9" ht="15">
      <c r="A12" s="398" t="s">
        <v>213</v>
      </c>
      <c r="B12" s="399"/>
      <c r="C12" s="399"/>
      <c r="D12" s="399"/>
      <c r="E12" s="399"/>
      <c r="F12" s="399"/>
      <c r="G12" s="292">
        <v>850</v>
      </c>
      <c r="H12" s="292">
        <v>850</v>
      </c>
      <c r="I12" s="293">
        <v>850</v>
      </c>
    </row>
    <row r="13" spans="1:9" ht="15">
      <c r="A13" s="398" t="s">
        <v>214</v>
      </c>
      <c r="B13" s="399"/>
      <c r="C13" s="399"/>
      <c r="D13" s="399"/>
      <c r="E13" s="399"/>
      <c r="F13" s="399"/>
      <c r="G13" s="292"/>
      <c r="H13" s="292"/>
      <c r="I13" s="293"/>
    </row>
    <row r="14" spans="1:9" ht="15">
      <c r="A14" s="398" t="s">
        <v>215</v>
      </c>
      <c r="B14" s="399"/>
      <c r="C14" s="399"/>
      <c r="D14" s="399"/>
      <c r="E14" s="399"/>
      <c r="F14" s="399"/>
      <c r="G14" s="292">
        <v>90</v>
      </c>
      <c r="H14" s="292">
        <v>75</v>
      </c>
      <c r="I14" s="293">
        <v>75</v>
      </c>
    </row>
    <row r="15" spans="1:9" ht="15">
      <c r="A15" s="398" t="s">
        <v>216</v>
      </c>
      <c r="B15" s="399"/>
      <c r="C15" s="399"/>
      <c r="D15" s="399"/>
      <c r="E15" s="399"/>
      <c r="F15" s="399"/>
      <c r="G15" s="292"/>
      <c r="H15" s="292">
        <v>104</v>
      </c>
      <c r="I15" s="293">
        <v>104</v>
      </c>
    </row>
    <row r="16" spans="1:9" ht="15">
      <c r="A16" s="398" t="s">
        <v>217</v>
      </c>
      <c r="B16" s="399"/>
      <c r="C16" s="399"/>
      <c r="D16" s="399"/>
      <c r="E16" s="399"/>
      <c r="F16" s="399"/>
      <c r="G16" s="292">
        <v>120</v>
      </c>
      <c r="H16" s="292"/>
      <c r="I16" s="293"/>
    </row>
    <row r="17" spans="1:10" ht="15">
      <c r="A17" s="398" t="s">
        <v>218</v>
      </c>
      <c r="B17" s="399"/>
      <c r="C17" s="399"/>
      <c r="D17" s="399"/>
      <c r="E17" s="399"/>
      <c r="F17" s="399"/>
      <c r="G17" s="292">
        <v>1500</v>
      </c>
      <c r="H17" s="292">
        <v>1359</v>
      </c>
      <c r="I17" s="293">
        <v>1359</v>
      </c>
      <c r="J17" s="380"/>
    </row>
    <row r="18" spans="1:9" ht="34.5" customHeight="1">
      <c r="A18" s="423" t="s">
        <v>219</v>
      </c>
      <c r="B18" s="424"/>
      <c r="C18" s="424"/>
      <c r="D18" s="424"/>
      <c r="E18" s="424"/>
      <c r="F18" s="424"/>
      <c r="G18" s="250">
        <f>SUM(G7:G17)</f>
        <v>10420</v>
      </c>
      <c r="H18" s="250">
        <f>SUM(H7:H17)</f>
        <v>10828</v>
      </c>
      <c r="I18" s="381">
        <f>SUM(I7:I17)</f>
        <v>10826</v>
      </c>
    </row>
    <row r="19" spans="1:9" ht="14.25" customHeight="1">
      <c r="A19" s="417"/>
      <c r="B19" s="418"/>
      <c r="C19" s="418"/>
      <c r="D19" s="418"/>
      <c r="E19" s="418"/>
      <c r="F19" s="418"/>
      <c r="G19" s="418"/>
      <c r="H19" s="418"/>
      <c r="I19" s="419"/>
    </row>
    <row r="20" spans="1:9" ht="14.25">
      <c r="A20" s="420" t="s">
        <v>220</v>
      </c>
      <c r="B20" s="421"/>
      <c r="C20" s="421"/>
      <c r="D20" s="421"/>
      <c r="E20" s="421"/>
      <c r="F20" s="421"/>
      <c r="G20" s="421"/>
      <c r="H20" s="421"/>
      <c r="I20" s="422"/>
    </row>
    <row r="21" spans="1:9" ht="15">
      <c r="A21" s="398" t="s">
        <v>221</v>
      </c>
      <c r="B21" s="399"/>
      <c r="C21" s="399"/>
      <c r="D21" s="399"/>
      <c r="E21" s="399"/>
      <c r="F21" s="399"/>
      <c r="G21" s="294"/>
      <c r="H21" s="294"/>
      <c r="I21" s="295"/>
    </row>
    <row r="22" spans="1:9" ht="15">
      <c r="A22" s="398" t="s">
        <v>214</v>
      </c>
      <c r="B22" s="399"/>
      <c r="C22" s="399"/>
      <c r="D22" s="399"/>
      <c r="E22" s="399"/>
      <c r="F22" s="399"/>
      <c r="G22" s="292"/>
      <c r="H22" s="292"/>
      <c r="I22" s="293"/>
    </row>
    <row r="23" spans="1:9" ht="15.75" thickBot="1">
      <c r="A23" s="398" t="s">
        <v>215</v>
      </c>
      <c r="B23" s="399"/>
      <c r="C23" s="399"/>
      <c r="D23" s="399"/>
      <c r="E23" s="399"/>
      <c r="F23" s="399"/>
      <c r="G23" s="294"/>
      <c r="H23" s="294"/>
      <c r="I23" s="295"/>
    </row>
    <row r="24" spans="1:13" ht="15.75" thickBot="1">
      <c r="A24" s="398" t="s">
        <v>222</v>
      </c>
      <c r="B24" s="399"/>
      <c r="C24" s="399"/>
      <c r="D24" s="399"/>
      <c r="E24" s="399"/>
      <c r="F24" s="399"/>
      <c r="G24" s="292">
        <v>30</v>
      </c>
      <c r="H24" s="292">
        <v>42</v>
      </c>
      <c r="I24" s="293">
        <v>42</v>
      </c>
      <c r="M24" s="385"/>
    </row>
    <row r="25" spans="1:9" ht="15">
      <c r="A25" s="391" t="s">
        <v>223</v>
      </c>
      <c r="B25" s="392"/>
      <c r="C25" s="392"/>
      <c r="D25" s="392"/>
      <c r="E25" s="392"/>
      <c r="F25" s="392"/>
      <c r="G25" s="294"/>
      <c r="H25" s="294"/>
      <c r="I25" s="295"/>
    </row>
    <row r="26" spans="1:9" ht="15" customHeight="1">
      <c r="A26" s="391" t="s">
        <v>224</v>
      </c>
      <c r="B26" s="392"/>
      <c r="C26" s="392"/>
      <c r="D26" s="392"/>
      <c r="E26" s="392"/>
      <c r="F26" s="392"/>
      <c r="G26" s="292"/>
      <c r="H26" s="292"/>
      <c r="I26" s="295"/>
    </row>
    <row r="27" spans="1:9" ht="15" customHeight="1">
      <c r="A27" s="391" t="s">
        <v>413</v>
      </c>
      <c r="B27" s="392"/>
      <c r="C27" s="392"/>
      <c r="D27" s="392"/>
      <c r="E27" s="392"/>
      <c r="F27" s="392"/>
      <c r="G27" s="294"/>
      <c r="H27" s="292">
        <v>99</v>
      </c>
      <c r="I27" s="293">
        <v>99</v>
      </c>
    </row>
    <row r="28" spans="1:9" ht="15" customHeight="1">
      <c r="A28" s="395" t="s">
        <v>414</v>
      </c>
      <c r="B28" s="396"/>
      <c r="C28" s="396"/>
      <c r="D28" s="396"/>
      <c r="E28" s="396"/>
      <c r="F28" s="397"/>
      <c r="G28" s="294"/>
      <c r="H28" s="292">
        <v>90</v>
      </c>
      <c r="I28" s="293">
        <v>90</v>
      </c>
    </row>
    <row r="29" spans="1:9" ht="15" customHeight="1">
      <c r="A29" s="393" t="s">
        <v>225</v>
      </c>
      <c r="B29" s="394"/>
      <c r="C29" s="394"/>
      <c r="D29" s="394"/>
      <c r="E29" s="394"/>
      <c r="F29" s="394"/>
      <c r="G29" s="292">
        <f>SUM(G21:G28)</f>
        <v>30</v>
      </c>
      <c r="H29" s="292">
        <f>SUM(H21:H28)</f>
        <v>231</v>
      </c>
      <c r="I29" s="293">
        <f>SUM(I21:I28)</f>
        <v>231</v>
      </c>
    </row>
    <row r="30" spans="1:9" ht="15.75">
      <c r="A30" s="386" t="s">
        <v>226</v>
      </c>
      <c r="B30" s="387"/>
      <c r="C30" s="387"/>
      <c r="D30" s="387"/>
      <c r="E30" s="387"/>
      <c r="F30" s="388"/>
      <c r="G30" s="292"/>
      <c r="H30" s="292"/>
      <c r="I30" s="293"/>
    </row>
    <row r="31" spans="1:9" ht="34.5" customHeight="1" thickBot="1">
      <c r="A31" s="389" t="s">
        <v>219</v>
      </c>
      <c r="B31" s="390"/>
      <c r="C31" s="390"/>
      <c r="D31" s="390"/>
      <c r="E31" s="390"/>
      <c r="F31" s="390"/>
      <c r="G31" s="251">
        <f>G18+G29</f>
        <v>10450</v>
      </c>
      <c r="H31" s="251">
        <f>H18+H29</f>
        <v>11059</v>
      </c>
      <c r="I31" s="382">
        <f>I18+I29</f>
        <v>11057</v>
      </c>
    </row>
    <row r="32" ht="30" customHeight="1"/>
  </sheetData>
  <sheetProtection/>
  <mergeCells count="31">
    <mergeCell ref="A22:F22"/>
    <mergeCell ref="A19:I19"/>
    <mergeCell ref="A20:I20"/>
    <mergeCell ref="A21:F21"/>
    <mergeCell ref="A17:F17"/>
    <mergeCell ref="A18:F18"/>
    <mergeCell ref="A1:I1"/>
    <mergeCell ref="A2:F2"/>
    <mergeCell ref="A3:F3"/>
    <mergeCell ref="A4:I4"/>
    <mergeCell ref="A23:F23"/>
    <mergeCell ref="A24:F24"/>
    <mergeCell ref="A16:F16"/>
    <mergeCell ref="A15:F15"/>
    <mergeCell ref="A13:F13"/>
    <mergeCell ref="A14:F14"/>
    <mergeCell ref="A12:F12"/>
    <mergeCell ref="A5:I5"/>
    <mergeCell ref="A6:I6"/>
    <mergeCell ref="A7:F7"/>
    <mergeCell ref="A9:F9"/>
    <mergeCell ref="A8:F8"/>
    <mergeCell ref="A11:F11"/>
    <mergeCell ref="A10:F10"/>
    <mergeCell ref="A30:F30"/>
    <mergeCell ref="A31:F31"/>
    <mergeCell ref="A25:F25"/>
    <mergeCell ref="A26:F26"/>
    <mergeCell ref="A27:F27"/>
    <mergeCell ref="A29:F29"/>
    <mergeCell ref="A28:F28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&amp;CA rászorultságtól függő szociális ellátások teljesítése.&amp;R8. számú melléklet.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zoomScalePageLayoutView="0" workbookViewId="0" topLeftCell="A1">
      <selection activeCell="C39" sqref="C39"/>
    </sheetView>
  </sheetViews>
  <sheetFormatPr defaultColWidth="9.00390625" defaultRowHeight="12.75"/>
  <cols>
    <col min="1" max="1" width="47.125" style="3" customWidth="1"/>
    <col min="2" max="2" width="15.625" style="4" customWidth="1"/>
    <col min="3" max="3" width="16.375" style="4" customWidth="1"/>
    <col min="4" max="4" width="16.875" style="4" customWidth="1"/>
    <col min="5" max="5" width="16.625" style="4" customWidth="1"/>
    <col min="6" max="6" width="18.875" style="4" customWidth="1"/>
    <col min="7" max="8" width="12.875" style="4" customWidth="1"/>
    <col min="9" max="9" width="13.875" style="4" customWidth="1"/>
    <col min="10" max="16384" width="9.375" style="4" customWidth="1"/>
  </cols>
  <sheetData>
    <row r="1" ht="15.75" thickBot="1">
      <c r="F1" s="27" t="s">
        <v>373</v>
      </c>
    </row>
    <row r="2" spans="1:6" s="31" customFormat="1" ht="44.25" customHeight="1" thickBot="1">
      <c r="A2" s="28" t="s">
        <v>47</v>
      </c>
      <c r="B2" s="29" t="s">
        <v>44</v>
      </c>
      <c r="C2" s="30" t="s">
        <v>45</v>
      </c>
      <c r="D2" s="30" t="s">
        <v>405</v>
      </c>
      <c r="E2" s="20" t="s">
        <v>404</v>
      </c>
      <c r="F2" s="22" t="s">
        <v>403</v>
      </c>
    </row>
    <row r="3" spans="1:6" ht="18" customHeight="1">
      <c r="A3" s="338" t="s">
        <v>378</v>
      </c>
      <c r="B3" s="339">
        <v>16557</v>
      </c>
      <c r="C3" s="343" t="s">
        <v>379</v>
      </c>
      <c r="D3" s="339">
        <v>347</v>
      </c>
      <c r="E3" s="339">
        <v>38</v>
      </c>
      <c r="F3" s="340">
        <v>38</v>
      </c>
    </row>
    <row r="4" spans="1:6" ht="18" customHeight="1">
      <c r="A4" s="341" t="s">
        <v>410</v>
      </c>
      <c r="B4" s="252">
        <v>418</v>
      </c>
      <c r="C4" s="344" t="s">
        <v>407</v>
      </c>
      <c r="D4" s="252">
        <v>277</v>
      </c>
      <c r="E4" s="252">
        <v>277</v>
      </c>
      <c r="F4" s="342">
        <v>277</v>
      </c>
    </row>
    <row r="5" spans="1:6" ht="18" customHeight="1">
      <c r="A5" s="124"/>
      <c r="B5" s="125"/>
      <c r="C5" s="125"/>
      <c r="D5" s="125"/>
      <c r="E5" s="125"/>
      <c r="F5" s="126"/>
    </row>
    <row r="6" spans="1:6" ht="18" customHeight="1">
      <c r="A6" s="124"/>
      <c r="B6" s="125"/>
      <c r="C6" s="125"/>
      <c r="D6" s="125"/>
      <c r="E6" s="125"/>
      <c r="F6" s="126"/>
    </row>
    <row r="7" spans="1:6" ht="18" customHeight="1">
      <c r="A7" s="124"/>
      <c r="B7" s="125"/>
      <c r="C7" s="125"/>
      <c r="D7" s="125"/>
      <c r="E7" s="125"/>
      <c r="F7" s="126"/>
    </row>
    <row r="8" spans="1:6" ht="18" customHeight="1">
      <c r="A8" s="124"/>
      <c r="B8" s="125"/>
      <c r="C8" s="125"/>
      <c r="D8" s="125"/>
      <c r="E8" s="125"/>
      <c r="F8" s="126"/>
    </row>
    <row r="9" spans="1:6" ht="18" customHeight="1">
      <c r="A9" s="124"/>
      <c r="B9" s="125"/>
      <c r="C9" s="125"/>
      <c r="D9" s="125"/>
      <c r="E9" s="125"/>
      <c r="F9" s="126"/>
    </row>
    <row r="10" spans="1:6" ht="18" customHeight="1">
      <c r="A10" s="124"/>
      <c r="B10" s="125"/>
      <c r="C10" s="125"/>
      <c r="D10" s="125"/>
      <c r="E10" s="125"/>
      <c r="F10" s="126"/>
    </row>
    <row r="11" spans="1:6" ht="18" customHeight="1">
      <c r="A11" s="124"/>
      <c r="B11" s="125"/>
      <c r="C11" s="125"/>
      <c r="D11" s="125"/>
      <c r="E11" s="125"/>
      <c r="F11" s="126"/>
    </row>
    <row r="12" spans="1:6" ht="18" customHeight="1">
      <c r="A12" s="124"/>
      <c r="B12" s="125"/>
      <c r="C12" s="125"/>
      <c r="D12" s="125"/>
      <c r="E12" s="125"/>
      <c r="F12" s="126"/>
    </row>
    <row r="13" spans="1:6" ht="18" customHeight="1">
      <c r="A13" s="124"/>
      <c r="B13" s="125"/>
      <c r="C13" s="125"/>
      <c r="D13" s="125"/>
      <c r="E13" s="125"/>
      <c r="F13" s="126"/>
    </row>
    <row r="14" spans="1:6" ht="18" customHeight="1">
      <c r="A14" s="124"/>
      <c r="B14" s="125"/>
      <c r="C14" s="125"/>
      <c r="D14" s="125"/>
      <c r="E14" s="125"/>
      <c r="F14" s="126"/>
    </row>
    <row r="15" spans="1:6" ht="18" customHeight="1">
      <c r="A15" s="124"/>
      <c r="B15" s="125"/>
      <c r="C15" s="125"/>
      <c r="D15" s="125"/>
      <c r="E15" s="125"/>
      <c r="F15" s="126"/>
    </row>
    <row r="16" spans="1:6" ht="18" customHeight="1">
      <c r="A16" s="124"/>
      <c r="B16" s="125"/>
      <c r="C16" s="125"/>
      <c r="D16" s="125"/>
      <c r="E16" s="125"/>
      <c r="F16" s="126"/>
    </row>
    <row r="17" spans="1:6" ht="18" customHeight="1" thickBot="1">
      <c r="A17" s="128"/>
      <c r="B17" s="129"/>
      <c r="C17" s="129"/>
      <c r="D17" s="129"/>
      <c r="E17" s="129"/>
      <c r="F17" s="130"/>
    </row>
    <row r="18" spans="1:6" s="38" customFormat="1" ht="18" customHeight="1" thickBot="1">
      <c r="A18" s="36" t="s">
        <v>46</v>
      </c>
      <c r="B18" s="122">
        <f>B3+B4+B5+B6+B7+B8+B9+B10+B11+B12+B13+B14+B15+B16+B17</f>
        <v>16975</v>
      </c>
      <c r="C18" s="131"/>
      <c r="D18" s="122">
        <f>SUM(D3:D17)</f>
        <v>624</v>
      </c>
      <c r="E18" s="122">
        <f>SUM(E3:E17)</f>
        <v>315</v>
      </c>
      <c r="F18" s="132">
        <f>SUM(F3:F17)</f>
        <v>315</v>
      </c>
    </row>
  </sheetData>
  <sheetProtection/>
  <printOptions horizontalCentered="1"/>
  <pageMargins left="0.8267716535433072" right="1.0236220472440944" top="1.8110236220472442" bottom="0.984251968503937" header="1.1023622047244095" footer="0.5118110236220472"/>
  <pageSetup horizontalDpi="300" verticalDpi="300" orientation="landscape" paperSize="9" r:id="rId1"/>
  <headerFooter alignWithMargins="0">
    <oddHeader>&amp;C&amp;12Felújítási kiadások teljesítése&amp;10
&amp;R3. számú melléklet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zoomScalePageLayoutView="0" workbookViewId="0" topLeftCell="A4">
      <selection activeCell="K30" sqref="K30"/>
    </sheetView>
  </sheetViews>
  <sheetFormatPr defaultColWidth="9.00390625" defaultRowHeight="12.75"/>
  <cols>
    <col min="1" max="1" width="25.875" style="3" customWidth="1"/>
    <col min="2" max="4" width="12.875" style="4" customWidth="1"/>
    <col min="5" max="5" width="28.50390625" style="4" customWidth="1"/>
    <col min="6" max="8" width="12.875" style="4" customWidth="1"/>
    <col min="9" max="16384" width="9.375" style="4" customWidth="1"/>
  </cols>
  <sheetData>
    <row r="1" spans="1:8" ht="54.75" customHeight="1">
      <c r="A1" s="39" t="s">
        <v>48</v>
      </c>
      <c r="B1" s="40"/>
      <c r="C1" s="40"/>
      <c r="D1" s="40"/>
      <c r="E1" s="40"/>
      <c r="F1" s="40"/>
      <c r="G1" s="40"/>
      <c r="H1" s="40"/>
    </row>
    <row r="2" ht="15.75" thickBot="1">
      <c r="H2" s="5" t="s">
        <v>372</v>
      </c>
    </row>
    <row r="3" spans="1:8" ht="24" customHeight="1" thickBot="1">
      <c r="A3" s="41" t="s">
        <v>38</v>
      </c>
      <c r="B3" s="42"/>
      <c r="C3" s="42"/>
      <c r="D3" s="42"/>
      <c r="E3" s="42" t="s">
        <v>41</v>
      </c>
      <c r="F3" s="42"/>
      <c r="G3" s="42"/>
      <c r="H3" s="43"/>
    </row>
    <row r="4" spans="1:8" s="31" customFormat="1" ht="35.25" customHeight="1" thickBot="1">
      <c r="A4" s="44" t="s">
        <v>49</v>
      </c>
      <c r="B4" s="30" t="s">
        <v>391</v>
      </c>
      <c r="C4" s="30" t="s">
        <v>392</v>
      </c>
      <c r="D4" s="30" t="s">
        <v>393</v>
      </c>
      <c r="E4" s="29" t="s">
        <v>49</v>
      </c>
      <c r="F4" s="30" t="s">
        <v>391</v>
      </c>
      <c r="G4" s="30" t="s">
        <v>392</v>
      </c>
      <c r="H4" s="45" t="s">
        <v>393</v>
      </c>
    </row>
    <row r="5" spans="1:8" ht="18" customHeight="1">
      <c r="A5" s="46" t="s">
        <v>39</v>
      </c>
      <c r="B5" s="332">
        <v>653</v>
      </c>
      <c r="C5" s="332">
        <v>355</v>
      </c>
      <c r="D5" s="332">
        <v>355</v>
      </c>
      <c r="E5" s="47" t="s">
        <v>50</v>
      </c>
      <c r="F5" s="370">
        <v>9905</v>
      </c>
      <c r="G5" s="368">
        <v>11323</v>
      </c>
      <c r="H5" s="335">
        <v>11229</v>
      </c>
    </row>
    <row r="6" spans="1:8" ht="18" customHeight="1">
      <c r="A6" s="48" t="s">
        <v>51</v>
      </c>
      <c r="B6" s="333">
        <v>33748</v>
      </c>
      <c r="C6" s="333">
        <v>49792</v>
      </c>
      <c r="D6" s="333">
        <v>49792</v>
      </c>
      <c r="E6" s="49" t="s">
        <v>52</v>
      </c>
      <c r="F6" s="333">
        <v>2500</v>
      </c>
      <c r="G6" s="369">
        <v>2660</v>
      </c>
      <c r="H6" s="336">
        <v>2659</v>
      </c>
    </row>
    <row r="7" spans="1:8" ht="18" customHeight="1">
      <c r="A7" s="48" t="s">
        <v>40</v>
      </c>
      <c r="B7" s="333">
        <v>2515</v>
      </c>
      <c r="C7" s="333">
        <v>3344</v>
      </c>
      <c r="D7" s="333">
        <v>3344</v>
      </c>
      <c r="E7" s="49" t="s">
        <v>53</v>
      </c>
      <c r="F7" s="333">
        <v>16164</v>
      </c>
      <c r="G7" s="369">
        <v>12659</v>
      </c>
      <c r="H7" s="336">
        <v>12622</v>
      </c>
    </row>
    <row r="8" spans="1:8" ht="18" customHeight="1">
      <c r="A8" s="48" t="s">
        <v>54</v>
      </c>
      <c r="B8" s="333">
        <v>15466</v>
      </c>
      <c r="C8" s="333">
        <v>15634</v>
      </c>
      <c r="D8" s="333">
        <v>15634</v>
      </c>
      <c r="E8" s="49" t="s">
        <v>42</v>
      </c>
      <c r="F8" s="333"/>
      <c r="G8" s="369"/>
      <c r="H8" s="336">
        <v>11057</v>
      </c>
    </row>
    <row r="9" spans="1:8" ht="18" customHeight="1">
      <c r="A9" s="48" t="s">
        <v>55</v>
      </c>
      <c r="B9" s="333">
        <v>3803</v>
      </c>
      <c r="C9" s="333">
        <v>11509</v>
      </c>
      <c r="D9" s="333">
        <v>11509</v>
      </c>
      <c r="E9" s="49" t="s">
        <v>56</v>
      </c>
      <c r="F9" s="333">
        <v>8794</v>
      </c>
      <c r="G9" s="369">
        <v>11059</v>
      </c>
      <c r="H9" s="336">
        <v>8942</v>
      </c>
    </row>
    <row r="10" spans="1:8" ht="18" customHeight="1">
      <c r="A10" s="48" t="s">
        <v>57</v>
      </c>
      <c r="B10" s="333"/>
      <c r="C10" s="333"/>
      <c r="D10" s="333"/>
      <c r="E10" s="49" t="s">
        <v>58</v>
      </c>
      <c r="F10" s="333">
        <v>9472</v>
      </c>
      <c r="G10" s="369">
        <v>8941</v>
      </c>
      <c r="H10" s="336"/>
    </row>
    <row r="11" spans="1:8" ht="29.25" customHeight="1">
      <c r="A11" s="50" t="s">
        <v>380</v>
      </c>
      <c r="B11" s="334">
        <v>1000</v>
      </c>
      <c r="C11" s="334"/>
      <c r="D11" s="334"/>
      <c r="E11" s="49" t="s">
        <v>59</v>
      </c>
      <c r="F11" s="333"/>
      <c r="G11" s="369"/>
      <c r="H11" s="336"/>
    </row>
    <row r="12" spans="1:8" ht="18" customHeight="1">
      <c r="A12" s="50"/>
      <c r="B12" s="1"/>
      <c r="C12" s="1"/>
      <c r="D12" s="1"/>
      <c r="E12" s="49" t="s">
        <v>60</v>
      </c>
      <c r="F12" s="333">
        <v>0</v>
      </c>
      <c r="G12" s="369">
        <v>28346</v>
      </c>
      <c r="H12" s="336"/>
    </row>
    <row r="13" spans="1:8" ht="18" customHeight="1">
      <c r="A13" s="50"/>
      <c r="B13" s="1"/>
      <c r="C13" s="1"/>
      <c r="D13" s="1"/>
      <c r="E13" s="49" t="s">
        <v>57</v>
      </c>
      <c r="F13" s="333">
        <v>-263</v>
      </c>
      <c r="G13" s="369"/>
      <c r="H13" s="336">
        <v>442</v>
      </c>
    </row>
    <row r="14" spans="1:8" ht="18" customHeight="1">
      <c r="A14" s="50"/>
      <c r="B14" s="1"/>
      <c r="C14" s="1"/>
      <c r="D14" s="1"/>
      <c r="E14" s="1" t="s">
        <v>141</v>
      </c>
      <c r="F14" s="133"/>
      <c r="G14" s="133"/>
      <c r="H14" s="134">
        <v>27000</v>
      </c>
    </row>
    <row r="15" spans="1:8" ht="18" customHeight="1" thickBot="1">
      <c r="A15" s="51"/>
      <c r="B15" s="34"/>
      <c r="C15" s="34"/>
      <c r="D15" s="34"/>
      <c r="E15" s="34"/>
      <c r="F15" s="34"/>
      <c r="G15" s="34"/>
      <c r="H15" s="35"/>
    </row>
    <row r="16" spans="1:8" ht="18" customHeight="1" thickBot="1">
      <c r="A16" s="36" t="s">
        <v>61</v>
      </c>
      <c r="B16" s="122">
        <f>B5+B6+B7+B8+B9+B10+B11+B12+B13+B14+B15</f>
        <v>57185</v>
      </c>
      <c r="C16" s="122">
        <f>C5+C6+C7+C8+C9+C10+C11+C12+C13+C14+C15</f>
        <v>80634</v>
      </c>
      <c r="D16" s="122">
        <f>D5+D6+D7+D8+D9+D10+D11+D12+D13+D14+D15</f>
        <v>80634</v>
      </c>
      <c r="E16" s="122" t="s">
        <v>61</v>
      </c>
      <c r="F16" s="122">
        <f>SUM(F5:F15)</f>
        <v>46572</v>
      </c>
      <c r="G16" s="122">
        <f>SUM(G5:G15)</f>
        <v>74988</v>
      </c>
      <c r="H16" s="132">
        <f>SUM(H5:H15)</f>
        <v>73951</v>
      </c>
    </row>
    <row r="22" spans="1:8" ht="54.75" customHeight="1">
      <c r="A22" s="39" t="s">
        <v>62</v>
      </c>
      <c r="B22" s="40"/>
      <c r="C22" s="40"/>
      <c r="D22" s="40"/>
      <c r="E22" s="40"/>
      <c r="F22" s="40"/>
      <c r="G22" s="40"/>
      <c r="H22" s="40"/>
    </row>
    <row r="23" ht="15.75" thickBot="1">
      <c r="H23" s="5" t="s">
        <v>373</v>
      </c>
    </row>
    <row r="24" spans="1:8" ht="24" customHeight="1" thickBot="1">
      <c r="A24" s="41" t="s">
        <v>38</v>
      </c>
      <c r="B24" s="42"/>
      <c r="C24" s="42"/>
      <c r="D24" s="42"/>
      <c r="E24" s="42" t="s">
        <v>41</v>
      </c>
      <c r="F24" s="42"/>
      <c r="G24" s="42"/>
      <c r="H24" s="43"/>
    </row>
    <row r="25" spans="1:8" s="31" customFormat="1" ht="35.25" customHeight="1" thickBot="1">
      <c r="A25" s="44" t="s">
        <v>49</v>
      </c>
      <c r="B25" s="30" t="s">
        <v>391</v>
      </c>
      <c r="C25" s="30" t="s">
        <v>392</v>
      </c>
      <c r="D25" s="30" t="s">
        <v>393</v>
      </c>
      <c r="E25" s="29" t="s">
        <v>49</v>
      </c>
      <c r="F25" s="30" t="s">
        <v>391</v>
      </c>
      <c r="G25" s="30" t="s">
        <v>392</v>
      </c>
      <c r="H25" s="45" t="s">
        <v>394</v>
      </c>
    </row>
    <row r="26" spans="1:8" ht="27.75" customHeight="1">
      <c r="A26" s="46" t="s">
        <v>63</v>
      </c>
      <c r="B26" s="332"/>
      <c r="C26" s="332"/>
      <c r="D26" s="332"/>
      <c r="E26" s="47" t="s">
        <v>64</v>
      </c>
      <c r="F26" s="370">
        <v>39</v>
      </c>
      <c r="G26" s="368">
        <v>1456</v>
      </c>
      <c r="H26" s="335">
        <v>1455</v>
      </c>
    </row>
    <row r="27" spans="1:8" ht="26.25" customHeight="1">
      <c r="A27" s="48" t="s">
        <v>65</v>
      </c>
      <c r="B27" s="333">
        <v>14491</v>
      </c>
      <c r="C27" s="333"/>
      <c r="D27" s="333"/>
      <c r="E27" s="49" t="s">
        <v>66</v>
      </c>
      <c r="F27" s="333"/>
      <c r="G27" s="369"/>
      <c r="H27" s="336"/>
    </row>
    <row r="28" spans="1:8" ht="18" customHeight="1">
      <c r="A28" s="48" t="s">
        <v>67</v>
      </c>
      <c r="B28" s="333"/>
      <c r="C28" s="333"/>
      <c r="D28" s="333"/>
      <c r="E28" s="49" t="s">
        <v>68</v>
      </c>
      <c r="F28" s="333">
        <v>69</v>
      </c>
      <c r="G28" s="369">
        <v>315</v>
      </c>
      <c r="H28" s="336">
        <v>315</v>
      </c>
    </row>
    <row r="29" spans="1:8" ht="18" customHeight="1">
      <c r="A29" s="48" t="s">
        <v>55</v>
      </c>
      <c r="B29" s="333"/>
      <c r="C29" s="333"/>
      <c r="D29" s="333"/>
      <c r="E29" s="49" t="s">
        <v>69</v>
      </c>
      <c r="F29" s="333"/>
      <c r="G29" s="369"/>
      <c r="H29" s="336"/>
    </row>
    <row r="30" spans="1:8" ht="18" customHeight="1">
      <c r="A30" s="48" t="s">
        <v>70</v>
      </c>
      <c r="B30" s="333"/>
      <c r="C30" s="333"/>
      <c r="D30" s="333"/>
      <c r="E30" s="49" t="s">
        <v>71</v>
      </c>
      <c r="F30" s="333"/>
      <c r="G30" s="369"/>
      <c r="H30" s="336"/>
    </row>
    <row r="31" spans="1:8" ht="39" customHeight="1">
      <c r="A31" s="50" t="s">
        <v>139</v>
      </c>
      <c r="B31" s="334"/>
      <c r="C31" s="334"/>
      <c r="D31" s="334"/>
      <c r="E31" s="49" t="s">
        <v>72</v>
      </c>
      <c r="F31" s="333">
        <v>14640</v>
      </c>
      <c r="G31" s="369"/>
      <c r="H31" s="336"/>
    </row>
    <row r="32" spans="1:8" ht="27" customHeight="1">
      <c r="A32" s="50" t="s">
        <v>380</v>
      </c>
      <c r="B32" s="334">
        <v>3040</v>
      </c>
      <c r="C32" s="334"/>
      <c r="D32" s="334"/>
      <c r="E32" s="1" t="s">
        <v>381</v>
      </c>
      <c r="F32" s="334">
        <v>1625</v>
      </c>
      <c r="G32" s="371">
        <v>3875</v>
      </c>
      <c r="H32" s="337">
        <v>3875</v>
      </c>
    </row>
    <row r="33" spans="1:8" ht="18" customHeight="1">
      <c r="A33" s="50"/>
      <c r="B33" s="334"/>
      <c r="C33" s="334"/>
      <c r="D33" s="334"/>
      <c r="E33" s="1" t="s">
        <v>140</v>
      </c>
      <c r="F33" s="333"/>
      <c r="G33" s="369"/>
      <c r="H33" s="336"/>
    </row>
    <row r="34" spans="1:8" ht="18" customHeight="1">
      <c r="A34" s="50"/>
      <c r="B34" s="334"/>
      <c r="C34" s="334"/>
      <c r="D34" s="334"/>
      <c r="E34" s="261" t="s">
        <v>139</v>
      </c>
      <c r="F34" s="334"/>
      <c r="G34" s="334"/>
      <c r="H34" s="337"/>
    </row>
    <row r="35" spans="1:8" ht="18" customHeight="1">
      <c r="A35" s="50"/>
      <c r="B35" s="334"/>
      <c r="C35" s="334"/>
      <c r="D35" s="334"/>
      <c r="E35" s="1"/>
      <c r="F35" s="1"/>
      <c r="G35" s="1"/>
      <c r="H35" s="2"/>
    </row>
    <row r="36" spans="1:8" ht="18" customHeight="1" thickBot="1">
      <c r="A36" s="51"/>
      <c r="B36" s="34"/>
      <c r="C36" s="34"/>
      <c r="D36" s="34"/>
      <c r="E36" s="34"/>
      <c r="F36" s="34"/>
      <c r="G36" s="34"/>
      <c r="H36" s="35"/>
    </row>
    <row r="37" spans="1:8" ht="18" customHeight="1" thickBot="1">
      <c r="A37" s="52" t="s">
        <v>61</v>
      </c>
      <c r="B37" s="122">
        <f>SUM(B26:B36)</f>
        <v>17531</v>
      </c>
      <c r="C37" s="122">
        <f>SUM(C26:C36)</f>
        <v>0</v>
      </c>
      <c r="D37" s="122">
        <f>SUM(D26:D36)</f>
        <v>0</v>
      </c>
      <c r="E37" s="37" t="s">
        <v>61</v>
      </c>
      <c r="F37" s="122">
        <f>SUM(F26:F36)</f>
        <v>16373</v>
      </c>
      <c r="G37" s="122">
        <f>SUM(G26:G36)</f>
        <v>5646</v>
      </c>
      <c r="H37" s="132">
        <f>SUM(H26:H36)</f>
        <v>5645</v>
      </c>
    </row>
  </sheetData>
  <sheetProtection/>
  <printOptions horizontalCentered="1"/>
  <pageMargins left="0.984251968503937" right="1.0236220472440944" top="1.14" bottom="0.984251968503937" header="1.1023622047244095" footer="0.5118110236220472"/>
  <pageSetup horizontalDpi="300" verticalDpi="300" orientation="landscape" paperSize="9" r:id="rId1"/>
  <headerFooter alignWithMargins="0">
    <oddHeader>&amp;CMűködési célú bevételek és kiadások mérlege, tőkejellegű bevételek és kiadások mérlege.&amp;R4.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selection activeCell="F20" sqref="F20"/>
    </sheetView>
  </sheetViews>
  <sheetFormatPr defaultColWidth="9.00390625" defaultRowHeight="12.75"/>
  <cols>
    <col min="1" max="1" width="6.875" style="245" customWidth="1"/>
    <col min="2" max="2" width="34.50390625" style="235" customWidth="1"/>
    <col min="3" max="9" width="12.875" style="235" customWidth="1"/>
    <col min="10" max="10" width="13.875" style="235" customWidth="1"/>
    <col min="11" max="16384" width="9.375" style="235" customWidth="1"/>
  </cols>
  <sheetData>
    <row r="1" spans="1:10" ht="15.75" thickBot="1">
      <c r="A1" s="233"/>
      <c r="B1" s="234"/>
      <c r="C1" s="234"/>
      <c r="D1" s="234"/>
      <c r="E1" s="234"/>
      <c r="F1" s="234"/>
      <c r="G1" s="234"/>
      <c r="H1" s="234"/>
      <c r="I1" s="234"/>
      <c r="J1" s="232" t="s">
        <v>372</v>
      </c>
    </row>
    <row r="2" spans="1:10" s="12" customFormat="1" ht="26.25" customHeight="1">
      <c r="A2" s="6"/>
      <c r="B2" s="7" t="s">
        <v>73</v>
      </c>
      <c r="C2" s="8" t="s">
        <v>74</v>
      </c>
      <c r="D2" s="9" t="s">
        <v>395</v>
      </c>
      <c r="E2" s="9" t="s">
        <v>396</v>
      </c>
      <c r="F2" s="26" t="s">
        <v>75</v>
      </c>
      <c r="G2" s="10"/>
      <c r="H2" s="10"/>
      <c r="I2" s="10"/>
      <c r="J2" s="11" t="s">
        <v>76</v>
      </c>
    </row>
    <row r="3" spans="1:10" s="18" customFormat="1" ht="32.25" customHeight="1" thickBot="1">
      <c r="A3" s="13" t="s">
        <v>77</v>
      </c>
      <c r="B3" s="14" t="s">
        <v>78</v>
      </c>
      <c r="C3" s="15" t="s">
        <v>79</v>
      </c>
      <c r="D3" s="16" t="s">
        <v>80</v>
      </c>
      <c r="E3" s="16" t="s">
        <v>80</v>
      </c>
      <c r="F3" s="16" t="s">
        <v>232</v>
      </c>
      <c r="G3" s="16" t="s">
        <v>375</v>
      </c>
      <c r="H3" s="16" t="s">
        <v>397</v>
      </c>
      <c r="I3" s="263" t="s">
        <v>398</v>
      </c>
      <c r="J3" s="17" t="s">
        <v>81</v>
      </c>
    </row>
    <row r="4" spans="1:10" s="24" customFormat="1" ht="18" customHeight="1" thickBot="1">
      <c r="A4" s="19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3">
        <v>10</v>
      </c>
    </row>
    <row r="5" spans="1:10" ht="30" customHeight="1" thickBot="1">
      <c r="A5" s="25">
        <v>2</v>
      </c>
      <c r="B5" s="236" t="s">
        <v>389</v>
      </c>
      <c r="C5" s="237"/>
      <c r="D5" s="238"/>
      <c r="E5" s="238"/>
      <c r="F5" s="366"/>
      <c r="G5" s="238"/>
      <c r="H5" s="238"/>
      <c r="I5" s="375"/>
      <c r="J5" s="372"/>
    </row>
    <row r="6" spans="1:10" ht="30" customHeight="1" thickBot="1">
      <c r="A6" s="25" t="s">
        <v>5</v>
      </c>
      <c r="B6" s="365" t="s">
        <v>390</v>
      </c>
      <c r="C6" s="367">
        <v>2011</v>
      </c>
      <c r="D6" s="363"/>
      <c r="E6" s="363">
        <v>1000</v>
      </c>
      <c r="F6" s="364"/>
      <c r="G6" s="363"/>
      <c r="H6" s="363"/>
      <c r="I6" s="376"/>
      <c r="J6" s="373"/>
    </row>
    <row r="7" spans="1:10" ht="30" customHeight="1" thickBot="1">
      <c r="A7" s="25" t="s">
        <v>6</v>
      </c>
      <c r="B7" s="125" t="s">
        <v>82</v>
      </c>
      <c r="C7" s="241"/>
      <c r="D7" s="125"/>
      <c r="E7" s="125"/>
      <c r="F7" s="125"/>
      <c r="G7" s="125"/>
      <c r="H7" s="125"/>
      <c r="I7" s="126"/>
      <c r="J7" s="374"/>
    </row>
    <row r="8" spans="1:10" ht="30" customHeight="1" thickBot="1">
      <c r="A8" s="25" t="s">
        <v>7</v>
      </c>
      <c r="B8" s="239" t="s">
        <v>374</v>
      </c>
      <c r="C8" s="125">
        <v>2011</v>
      </c>
      <c r="D8" s="252">
        <v>125</v>
      </c>
      <c r="E8" s="252">
        <v>2875</v>
      </c>
      <c r="F8" s="252"/>
      <c r="G8" s="252"/>
      <c r="H8" s="345"/>
      <c r="I8" s="377"/>
      <c r="J8" s="374"/>
    </row>
    <row r="9" spans="1:10" ht="30" customHeight="1" thickBot="1">
      <c r="A9" s="25" t="s">
        <v>8</v>
      </c>
      <c r="B9" s="239"/>
      <c r="C9" s="125"/>
      <c r="D9" s="252"/>
      <c r="E9" s="252"/>
      <c r="F9" s="252"/>
      <c r="G9" s="252"/>
      <c r="H9" s="345"/>
      <c r="I9" s="346"/>
      <c r="J9" s="347"/>
    </row>
    <row r="10" spans="1:10" ht="30" customHeight="1" thickBot="1">
      <c r="A10" s="25" t="s">
        <v>9</v>
      </c>
      <c r="B10" s="125" t="s">
        <v>83</v>
      </c>
      <c r="C10" s="241"/>
      <c r="D10" s="125"/>
      <c r="E10" s="125"/>
      <c r="F10" s="125"/>
      <c r="G10" s="125"/>
      <c r="H10" s="125"/>
      <c r="I10" s="264"/>
      <c r="J10" s="253"/>
    </row>
    <row r="11" spans="1:10" ht="30" customHeight="1" thickBot="1">
      <c r="A11" s="25" t="s">
        <v>10</v>
      </c>
      <c r="B11" s="242"/>
      <c r="C11" s="125"/>
      <c r="D11" s="252"/>
      <c r="E11" s="252"/>
      <c r="F11" s="252"/>
      <c r="G11" s="252"/>
      <c r="H11" s="345"/>
      <c r="I11" s="240"/>
      <c r="J11" s="253"/>
    </row>
    <row r="12" spans="1:10" ht="30" customHeight="1" thickBot="1">
      <c r="A12" s="25" t="s">
        <v>11</v>
      </c>
      <c r="B12" s="125" t="s">
        <v>84</v>
      </c>
      <c r="C12" s="241"/>
      <c r="D12" s="125"/>
      <c r="E12" s="125"/>
      <c r="F12" s="125"/>
      <c r="G12" s="125"/>
      <c r="H12" s="125"/>
      <c r="I12" s="264"/>
      <c r="J12" s="253"/>
    </row>
    <row r="13" spans="1:10" ht="30" customHeight="1" thickBot="1">
      <c r="A13" s="25" t="s">
        <v>12</v>
      </c>
      <c r="B13" s="252"/>
      <c r="C13" s="229"/>
      <c r="D13" s="252"/>
      <c r="E13" s="252"/>
      <c r="F13" s="252"/>
      <c r="G13" s="345"/>
      <c r="H13" s="345"/>
      <c r="I13" s="377"/>
      <c r="J13" s="253"/>
    </row>
    <row r="14" spans="1:10" ht="30" customHeight="1" thickBot="1">
      <c r="A14" s="262" t="s">
        <v>13</v>
      </c>
      <c r="B14" s="122" t="s">
        <v>231</v>
      </c>
      <c r="C14" s="243"/>
      <c r="D14" s="244">
        <v>125</v>
      </c>
      <c r="E14" s="244">
        <v>3875</v>
      </c>
      <c r="F14" s="244">
        <f>F5+F7+F10+F12</f>
        <v>0</v>
      </c>
      <c r="G14" s="244">
        <f>G5+G7+G10+G12</f>
        <v>0</v>
      </c>
      <c r="H14" s="244">
        <f>H5+H7+H10+H12</f>
        <v>0</v>
      </c>
      <c r="I14" s="378">
        <f>I5+I7+I10+I12</f>
        <v>0</v>
      </c>
      <c r="J14" s="379"/>
    </row>
  </sheetData>
  <sheetProtection/>
  <printOptions horizontalCentered="1"/>
  <pageMargins left="0.64" right="0.87" top="1.8110236220472442" bottom="0.984251968503937" header="1.1023622047244095" footer="0.5118110236220472"/>
  <pageSetup horizontalDpi="300" verticalDpi="300" orientation="landscape" paperSize="9" scale="95" r:id="rId2"/>
  <headerFooter alignWithMargins="0">
    <oddHeader>&amp;CTöbb éves kihatással járó döntésekből származó kötelezettségek teljesítése.&amp;R5. számú melléklet.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="66" zoomScaleNormal="66" zoomScalePageLayoutView="0" workbookViewId="0" topLeftCell="A1">
      <selection activeCell="J49" sqref="J49"/>
    </sheetView>
  </sheetViews>
  <sheetFormatPr defaultColWidth="9.00390625" defaultRowHeight="12.75"/>
  <cols>
    <col min="1" max="1" width="8.375" style="98" customWidth="1"/>
    <col min="2" max="2" width="51.125" style="99" customWidth="1"/>
    <col min="3" max="3" width="16.00390625" style="61" customWidth="1"/>
    <col min="4" max="4" width="14.00390625" style="61" customWidth="1"/>
    <col min="5" max="6" width="16.00390625" style="61" customWidth="1"/>
    <col min="7" max="7" width="14.625" style="61" customWidth="1"/>
    <col min="8" max="8" width="16.00390625" style="61" customWidth="1"/>
    <col min="9" max="16384" width="9.375" style="61" customWidth="1"/>
  </cols>
  <sheetData>
    <row r="1" spans="1:8" s="54" customFormat="1" ht="24.75" customHeight="1">
      <c r="A1" s="171" t="s">
        <v>86</v>
      </c>
      <c r="B1" s="172"/>
      <c r="C1" s="172"/>
      <c r="D1" s="172"/>
      <c r="E1" s="172"/>
      <c r="F1" s="172"/>
      <c r="G1" s="172"/>
      <c r="H1" s="173"/>
    </row>
    <row r="2" spans="1:8" s="57" customFormat="1" ht="22.5" customHeight="1">
      <c r="A2" s="174" t="s">
        <v>87</v>
      </c>
      <c r="B2" s="175"/>
      <c r="C2" s="175"/>
      <c r="D2" s="175"/>
      <c r="E2" s="176"/>
      <c r="F2" s="176"/>
      <c r="G2" s="176"/>
      <c r="H2" s="177"/>
    </row>
    <row r="3" spans="1:8" s="57" customFormat="1" ht="24.75" customHeight="1" thickBot="1">
      <c r="A3" s="174" t="s">
        <v>399</v>
      </c>
      <c r="B3" s="176"/>
      <c r="C3" s="175"/>
      <c r="D3" s="175"/>
      <c r="E3" s="176"/>
      <c r="F3" s="176"/>
      <c r="G3" s="176"/>
      <c r="H3" s="178" t="s">
        <v>289</v>
      </c>
    </row>
    <row r="4" spans="1:8" ht="52.5" customHeight="1" thickBot="1" thickTop="1">
      <c r="A4" s="179"/>
      <c r="B4" s="58" t="s">
        <v>88</v>
      </c>
      <c r="C4" s="59" t="s">
        <v>89</v>
      </c>
      <c r="D4" s="59" t="s">
        <v>90</v>
      </c>
      <c r="E4" s="60" t="s">
        <v>91</v>
      </c>
      <c r="F4" s="59" t="s">
        <v>92</v>
      </c>
      <c r="G4" s="59" t="s">
        <v>90</v>
      </c>
      <c r="H4" s="117" t="s">
        <v>93</v>
      </c>
    </row>
    <row r="5" spans="1:8" ht="12.75">
      <c r="A5" s="165" t="s">
        <v>3</v>
      </c>
      <c r="B5" s="62" t="s">
        <v>94</v>
      </c>
      <c r="C5" s="63">
        <v>4779</v>
      </c>
      <c r="D5" s="64"/>
      <c r="E5" s="65"/>
      <c r="F5" s="66">
        <v>4779</v>
      </c>
      <c r="G5" s="66"/>
      <c r="H5" s="180"/>
    </row>
    <row r="6" spans="1:8" ht="12.75">
      <c r="A6" s="167" t="s">
        <v>4</v>
      </c>
      <c r="B6" s="67" t="s">
        <v>95</v>
      </c>
      <c r="C6" s="68">
        <v>185243</v>
      </c>
      <c r="D6" s="69"/>
      <c r="E6" s="70"/>
      <c r="F6" s="71">
        <v>179445</v>
      </c>
      <c r="G6" s="71"/>
      <c r="H6" s="119"/>
    </row>
    <row r="7" spans="1:8" ht="12.75">
      <c r="A7" s="167" t="s">
        <v>5</v>
      </c>
      <c r="B7" s="67" t="s">
        <v>96</v>
      </c>
      <c r="C7" s="72">
        <v>5010</v>
      </c>
      <c r="D7" s="73"/>
      <c r="E7" s="70"/>
      <c r="F7" s="70">
        <v>5010</v>
      </c>
      <c r="G7" s="70"/>
      <c r="H7" s="119"/>
    </row>
    <row r="8" spans="1:8" ht="13.5" thickBot="1">
      <c r="A8" s="167" t="s">
        <v>6</v>
      </c>
      <c r="B8" s="67" t="s">
        <v>97</v>
      </c>
      <c r="C8" s="74"/>
      <c r="D8" s="75"/>
      <c r="E8" s="76"/>
      <c r="F8" s="76"/>
      <c r="G8" s="76"/>
      <c r="H8" s="181">
        <f>G8+F8</f>
        <v>0</v>
      </c>
    </row>
    <row r="9" spans="1:8" s="81" customFormat="1" ht="15.75" customHeight="1" thickBot="1">
      <c r="A9" s="182" t="s">
        <v>7</v>
      </c>
      <c r="B9" s="77" t="s">
        <v>98</v>
      </c>
      <c r="C9" s="78">
        <v>195032</v>
      </c>
      <c r="D9" s="79"/>
      <c r="E9" s="79"/>
      <c r="F9" s="80">
        <v>189234</v>
      </c>
      <c r="G9" s="79">
        <f>SUM(G5:G8)</f>
        <v>0</v>
      </c>
      <c r="H9" s="183">
        <f>SUM(H5:H8)</f>
        <v>0</v>
      </c>
    </row>
    <row r="10" spans="1:8" ht="12.75">
      <c r="A10" s="167" t="s">
        <v>8</v>
      </c>
      <c r="B10" s="67" t="s">
        <v>99</v>
      </c>
      <c r="C10" s="82"/>
      <c r="D10" s="83"/>
      <c r="E10" s="65"/>
      <c r="F10" s="65"/>
      <c r="G10" s="83"/>
      <c r="H10" s="180">
        <f>G10+F10</f>
        <v>0</v>
      </c>
    </row>
    <row r="11" spans="1:8" ht="12.75">
      <c r="A11" s="167" t="s">
        <v>9</v>
      </c>
      <c r="B11" s="67" t="s">
        <v>100</v>
      </c>
      <c r="C11" s="72">
        <v>804</v>
      </c>
      <c r="D11" s="73"/>
      <c r="E11" s="70"/>
      <c r="F11" s="70">
        <v>945</v>
      </c>
      <c r="G11" s="73"/>
      <c r="H11" s="119"/>
    </row>
    <row r="12" spans="1:8" ht="12.75">
      <c r="A12" s="167" t="s">
        <v>10</v>
      </c>
      <c r="B12" s="67" t="s">
        <v>101</v>
      </c>
      <c r="C12" s="72"/>
      <c r="D12" s="73"/>
      <c r="E12" s="70"/>
      <c r="F12" s="70">
        <v>27000</v>
      </c>
      <c r="G12" s="73"/>
      <c r="H12" s="119"/>
    </row>
    <row r="13" spans="1:8" ht="12.75">
      <c r="A13" s="184" t="s">
        <v>11</v>
      </c>
      <c r="B13" s="67" t="s">
        <v>102</v>
      </c>
      <c r="C13" s="72">
        <v>11472</v>
      </c>
      <c r="D13" s="73"/>
      <c r="E13" s="70"/>
      <c r="F13" s="70">
        <v>1001</v>
      </c>
      <c r="G13" s="73"/>
      <c r="H13" s="119"/>
    </row>
    <row r="14" spans="1:8" ht="13.5" thickBot="1">
      <c r="A14" s="185" t="s">
        <v>12</v>
      </c>
      <c r="B14" s="67" t="s">
        <v>103</v>
      </c>
      <c r="C14" s="74">
        <v>37</v>
      </c>
      <c r="D14" s="75"/>
      <c r="E14" s="76"/>
      <c r="F14" s="76">
        <v>479</v>
      </c>
      <c r="G14" s="75"/>
      <c r="H14" s="181"/>
    </row>
    <row r="15" spans="1:8" s="86" customFormat="1" ht="15.75" customHeight="1" thickBot="1">
      <c r="A15" s="186" t="s">
        <v>13</v>
      </c>
      <c r="B15" s="84" t="s">
        <v>104</v>
      </c>
      <c r="C15" s="85">
        <v>12313</v>
      </c>
      <c r="D15" s="79"/>
      <c r="E15" s="79"/>
      <c r="F15" s="79">
        <v>29425</v>
      </c>
      <c r="G15" s="79">
        <f>SUM(G10:G14)</f>
        <v>0</v>
      </c>
      <c r="H15" s="183">
        <f>SUM(H10:H14)</f>
        <v>0</v>
      </c>
    </row>
    <row r="16" spans="1:8" s="90" customFormat="1" ht="27" customHeight="1" thickBot="1">
      <c r="A16" s="187" t="s">
        <v>14</v>
      </c>
      <c r="B16" s="87" t="s">
        <v>105</v>
      </c>
      <c r="C16" s="88">
        <v>207345</v>
      </c>
      <c r="D16" s="89"/>
      <c r="E16" s="89"/>
      <c r="F16" s="89">
        <v>218659</v>
      </c>
      <c r="G16" s="89">
        <f>G9+G15</f>
        <v>0</v>
      </c>
      <c r="H16" s="188">
        <f>H9+H15</f>
        <v>0</v>
      </c>
    </row>
    <row r="17" spans="1:8" ht="50.25" customHeight="1" thickBot="1">
      <c r="A17" s="189"/>
      <c r="B17" s="91" t="s">
        <v>106</v>
      </c>
      <c r="C17" s="92" t="s">
        <v>89</v>
      </c>
      <c r="D17" s="93" t="s">
        <v>90</v>
      </c>
      <c r="E17" s="94" t="s">
        <v>91</v>
      </c>
      <c r="F17" s="93" t="s">
        <v>92</v>
      </c>
      <c r="G17" s="93" t="s">
        <v>90</v>
      </c>
      <c r="H17" s="190" t="s">
        <v>93</v>
      </c>
    </row>
    <row r="18" spans="1:8" ht="12.75">
      <c r="A18" s="165" t="s">
        <v>15</v>
      </c>
      <c r="B18" s="166" t="s">
        <v>107</v>
      </c>
      <c r="C18" s="162">
        <v>157068</v>
      </c>
      <c r="D18" s="83"/>
      <c r="E18" s="65"/>
      <c r="F18" s="83">
        <v>157068</v>
      </c>
      <c r="G18" s="83"/>
      <c r="H18" s="180"/>
    </row>
    <row r="19" spans="1:8" ht="12.75">
      <c r="A19" s="167" t="s">
        <v>16</v>
      </c>
      <c r="B19" s="168" t="s">
        <v>108</v>
      </c>
      <c r="C19" s="163">
        <v>33024</v>
      </c>
      <c r="D19" s="135"/>
      <c r="E19" s="161"/>
      <c r="F19" s="135">
        <v>30674</v>
      </c>
      <c r="G19" s="135"/>
      <c r="H19" s="191"/>
    </row>
    <row r="20" spans="1:8" ht="13.5" thickBot="1">
      <c r="A20" s="169" t="s">
        <v>17</v>
      </c>
      <c r="B20" s="170" t="s">
        <v>145</v>
      </c>
      <c r="C20" s="163"/>
      <c r="D20" s="135"/>
      <c r="E20" s="161"/>
      <c r="F20" s="135"/>
      <c r="G20" s="135"/>
      <c r="H20" s="191"/>
    </row>
    <row r="21" spans="1:8" s="96" customFormat="1" ht="15.75" customHeight="1" thickBot="1">
      <c r="A21" s="192" t="s">
        <v>18</v>
      </c>
      <c r="B21" s="164" t="s">
        <v>109</v>
      </c>
      <c r="C21" s="193">
        <v>190092</v>
      </c>
      <c r="D21" s="79"/>
      <c r="E21" s="79"/>
      <c r="F21" s="79">
        <v>187742</v>
      </c>
      <c r="G21" s="79"/>
      <c r="H21" s="194">
        <f>H18+H19+H20</f>
        <v>0</v>
      </c>
    </row>
    <row r="22" spans="1:8" ht="12.75">
      <c r="A22" s="167" t="s">
        <v>19</v>
      </c>
      <c r="B22" s="67" t="s">
        <v>110</v>
      </c>
      <c r="C22" s="197">
        <v>11509</v>
      </c>
      <c r="D22" s="195"/>
      <c r="E22" s="196"/>
      <c r="F22" s="195">
        <v>28480</v>
      </c>
      <c r="G22" s="195"/>
      <c r="H22" s="198"/>
    </row>
    <row r="23" spans="1:8" ht="13.5" thickBot="1">
      <c r="A23" s="167" t="s">
        <v>20</v>
      </c>
      <c r="B23" s="67" t="s">
        <v>111</v>
      </c>
      <c r="C23" s="74"/>
      <c r="D23" s="75"/>
      <c r="E23" s="76"/>
      <c r="F23" s="75"/>
      <c r="G23" s="75"/>
      <c r="H23" s="181">
        <f>G23+F23</f>
        <v>0</v>
      </c>
    </row>
    <row r="24" spans="1:8" s="96" customFormat="1" ht="15.75" customHeight="1" thickBot="1">
      <c r="A24" s="167" t="s">
        <v>21</v>
      </c>
      <c r="B24" s="95" t="s">
        <v>112</v>
      </c>
      <c r="C24" s="85">
        <v>11509</v>
      </c>
      <c r="D24" s="79"/>
      <c r="E24" s="79"/>
      <c r="F24" s="79">
        <v>28480</v>
      </c>
      <c r="G24" s="79"/>
      <c r="H24" s="183">
        <f>H22+H23</f>
        <v>0</v>
      </c>
    </row>
    <row r="25" spans="1:8" ht="12.75">
      <c r="A25" s="167" t="s">
        <v>22</v>
      </c>
      <c r="B25" s="67" t="s">
        <v>113</v>
      </c>
      <c r="C25" s="82">
        <v>1375</v>
      </c>
      <c r="D25" s="83"/>
      <c r="E25" s="65"/>
      <c r="F25" s="83"/>
      <c r="G25" s="83"/>
      <c r="H25" s="180"/>
    </row>
    <row r="26" spans="1:8" ht="12.75">
      <c r="A26" s="167" t="s">
        <v>23</v>
      </c>
      <c r="B26" s="67" t="s">
        <v>114</v>
      </c>
      <c r="C26" s="72">
        <v>4369</v>
      </c>
      <c r="D26" s="73"/>
      <c r="E26" s="70"/>
      <c r="F26" s="73">
        <v>2437</v>
      </c>
      <c r="G26" s="73"/>
      <c r="H26" s="119"/>
    </row>
    <row r="27" spans="1:8" ht="13.5" thickBot="1">
      <c r="A27" s="167" t="s">
        <v>24</v>
      </c>
      <c r="B27" s="67" t="s">
        <v>115</v>
      </c>
      <c r="C27" s="74"/>
      <c r="D27" s="75"/>
      <c r="E27" s="76"/>
      <c r="F27" s="75"/>
      <c r="G27" s="75"/>
      <c r="H27" s="181"/>
    </row>
    <row r="28" spans="1:8" s="96" customFormat="1" ht="15.75" customHeight="1" thickBot="1">
      <c r="A28" s="167" t="s">
        <v>25</v>
      </c>
      <c r="B28" s="77" t="s">
        <v>116</v>
      </c>
      <c r="C28" s="85">
        <v>5744</v>
      </c>
      <c r="D28" s="79"/>
      <c r="E28" s="79"/>
      <c r="F28" s="79">
        <v>2437</v>
      </c>
      <c r="G28" s="79"/>
      <c r="H28" s="183">
        <f>SUM(H25:H27)</f>
        <v>0</v>
      </c>
    </row>
    <row r="29" spans="1:8" s="97" customFormat="1" ht="24" customHeight="1" thickBot="1">
      <c r="A29" s="169" t="s">
        <v>26</v>
      </c>
      <c r="B29" s="87" t="s">
        <v>117</v>
      </c>
      <c r="C29" s="88">
        <f aca="true" t="shared" si="0" ref="C29:H29">C21+C24+C28</f>
        <v>207345</v>
      </c>
      <c r="D29" s="89">
        <f t="shared" si="0"/>
        <v>0</v>
      </c>
      <c r="E29" s="89">
        <f t="shared" si="0"/>
        <v>0</v>
      </c>
      <c r="F29" s="89">
        <f t="shared" si="0"/>
        <v>218659</v>
      </c>
      <c r="G29" s="89">
        <f t="shared" si="0"/>
        <v>0</v>
      </c>
      <c r="H29" s="188">
        <f t="shared" si="0"/>
        <v>0</v>
      </c>
    </row>
    <row r="30" ht="12.75">
      <c r="D30" s="100"/>
    </row>
    <row r="31" ht="12.75">
      <c r="D31" s="100"/>
    </row>
    <row r="32" ht="12.75">
      <c r="D32" s="100"/>
    </row>
    <row r="33" ht="12.75">
      <c r="D33" s="100"/>
    </row>
    <row r="34" ht="12.75">
      <c r="D34" s="100"/>
    </row>
    <row r="35" ht="12.75">
      <c r="D35" s="100"/>
    </row>
    <row r="36" ht="12.75">
      <c r="D36" s="100"/>
    </row>
    <row r="37" ht="12.75">
      <c r="D37" s="100"/>
    </row>
    <row r="38" ht="12.75">
      <c r="D38" s="100"/>
    </row>
    <row r="39" ht="12.75">
      <c r="D39" s="100"/>
    </row>
    <row r="40" ht="12.75">
      <c r="D40" s="100"/>
    </row>
    <row r="41" ht="12.75">
      <c r="D41" s="100"/>
    </row>
    <row r="42" ht="12.75">
      <c r="D42" s="100"/>
    </row>
    <row r="43" ht="12.75">
      <c r="D43" s="100"/>
    </row>
    <row r="44" ht="12.75">
      <c r="D44" s="100"/>
    </row>
    <row r="45" ht="12.75">
      <c r="D45" s="100"/>
    </row>
  </sheetData>
  <sheetProtection/>
  <printOptions horizontalCentered="1" verticalCentered="1"/>
  <pageMargins left="0.57" right="0.5" top="0.35" bottom="0.58" header="0.29" footer="0.32"/>
  <pageSetup horizontalDpi="600" verticalDpi="600" orientation="landscape" paperSize="9" scale="90" r:id="rId1"/>
  <headerFooter alignWithMargins="0">
    <oddHeader>&amp;CEgyszerűsített mérleg&amp;R6/a. számú melléklet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83" zoomScaleNormal="83" zoomScalePageLayoutView="0" workbookViewId="0" topLeftCell="A1">
      <selection activeCell="I24" sqref="I24"/>
    </sheetView>
  </sheetViews>
  <sheetFormatPr defaultColWidth="9.00390625" defaultRowHeight="12.75"/>
  <cols>
    <col min="1" max="1" width="6.50390625" style="61" customWidth="1"/>
    <col min="2" max="2" width="56.00390625" style="99" customWidth="1"/>
    <col min="3" max="3" width="16.00390625" style="61" customWidth="1"/>
    <col min="4" max="4" width="14.00390625" style="61" customWidth="1"/>
    <col min="5" max="5" width="14.375" style="61" customWidth="1"/>
    <col min="6" max="6" width="16.00390625" style="61" customWidth="1"/>
    <col min="7" max="7" width="11.375" style="61" customWidth="1"/>
    <col min="8" max="8" width="16.00390625" style="61" customWidth="1"/>
    <col min="9" max="16384" width="9.375" style="61" customWidth="1"/>
  </cols>
  <sheetData>
    <row r="1" spans="1:8" s="112" customFormat="1" ht="25.5" customHeight="1">
      <c r="A1" s="123" t="s">
        <v>86</v>
      </c>
      <c r="B1" s="101"/>
      <c r="C1" s="102"/>
      <c r="D1" s="102"/>
      <c r="E1" s="101"/>
      <c r="F1" s="101"/>
      <c r="G1" s="101"/>
      <c r="H1" s="111"/>
    </row>
    <row r="2" spans="1:8" s="114" customFormat="1" ht="18" customHeight="1">
      <c r="A2" s="103" t="s">
        <v>128</v>
      </c>
      <c r="B2" s="104"/>
      <c r="C2" s="103"/>
      <c r="D2" s="103"/>
      <c r="E2" s="104"/>
      <c r="F2" s="104"/>
      <c r="G2" s="104"/>
      <c r="H2" s="113"/>
    </row>
    <row r="3" spans="1:8" s="115" customFormat="1" ht="16.5" customHeight="1">
      <c r="A3" s="55" t="s">
        <v>400</v>
      </c>
      <c r="B3" s="104"/>
      <c r="C3" s="56"/>
      <c r="D3" s="55"/>
      <c r="E3" s="104"/>
      <c r="F3" s="104"/>
      <c r="G3" s="104"/>
      <c r="H3" s="113"/>
    </row>
    <row r="4" s="99" customFormat="1" ht="13.5" thickBot="1">
      <c r="H4" s="116" t="s">
        <v>288</v>
      </c>
    </row>
    <row r="5" spans="1:8" ht="54" customHeight="1" thickBot="1">
      <c r="A5" s="281" t="s">
        <v>85</v>
      </c>
      <c r="B5" s="282" t="s">
        <v>49</v>
      </c>
      <c r="C5" s="289" t="s">
        <v>89</v>
      </c>
      <c r="D5" s="283" t="s">
        <v>90</v>
      </c>
      <c r="E5" s="284" t="s">
        <v>91</v>
      </c>
      <c r="F5" s="283" t="s">
        <v>92</v>
      </c>
      <c r="G5" s="283" t="s">
        <v>90</v>
      </c>
      <c r="H5" s="284" t="s">
        <v>93</v>
      </c>
    </row>
    <row r="6" spans="1:8" s="106" customFormat="1" ht="15" customHeight="1">
      <c r="A6" s="285">
        <v>1</v>
      </c>
      <c r="B6" s="118" t="s">
        <v>129</v>
      </c>
      <c r="C6" s="290">
        <v>11472</v>
      </c>
      <c r="D6" s="69"/>
      <c r="E6" s="119"/>
      <c r="F6" s="120">
        <v>1001</v>
      </c>
      <c r="G6" s="69"/>
      <c r="H6" s="119"/>
    </row>
    <row r="7" spans="1:8" s="106" customFormat="1" ht="15" customHeight="1">
      <c r="A7" s="286">
        <v>2</v>
      </c>
      <c r="B7" s="118" t="s">
        <v>230</v>
      </c>
      <c r="C7" s="300"/>
      <c r="D7" s="69"/>
      <c r="E7" s="119"/>
      <c r="F7" s="120">
        <v>27000</v>
      </c>
      <c r="G7" s="69"/>
      <c r="H7" s="119"/>
    </row>
    <row r="8" spans="1:8" s="106" customFormat="1" ht="25.5" customHeight="1">
      <c r="A8" s="287">
        <v>3</v>
      </c>
      <c r="B8" s="121" t="s">
        <v>130</v>
      </c>
      <c r="C8" s="290">
        <v>37</v>
      </c>
      <c r="D8" s="69"/>
      <c r="E8" s="119"/>
      <c r="F8" s="120">
        <v>479</v>
      </c>
      <c r="G8" s="69"/>
      <c r="H8" s="119"/>
    </row>
    <row r="9" spans="1:8" s="106" customFormat="1" ht="23.25" customHeight="1">
      <c r="A9" s="287">
        <v>4</v>
      </c>
      <c r="B9" s="121" t="s">
        <v>131</v>
      </c>
      <c r="C9" s="290"/>
      <c r="D9" s="69"/>
      <c r="E9" s="119"/>
      <c r="F9" s="120"/>
      <c r="G9" s="69"/>
      <c r="H9" s="119"/>
    </row>
    <row r="10" spans="1:8" s="106" customFormat="1" ht="18" customHeight="1">
      <c r="A10" s="287">
        <v>5</v>
      </c>
      <c r="B10" s="121" t="s">
        <v>132</v>
      </c>
      <c r="C10" s="291"/>
      <c r="D10" s="69"/>
      <c r="E10" s="119"/>
      <c r="F10" s="120"/>
      <c r="G10" s="69"/>
      <c r="H10" s="119">
        <f>G10+F10</f>
        <v>0</v>
      </c>
    </row>
    <row r="11" spans="1:8" s="96" customFormat="1" ht="23.25" customHeight="1">
      <c r="A11" s="308">
        <v>6</v>
      </c>
      <c r="B11" s="309" t="s">
        <v>133</v>
      </c>
      <c r="C11" s="310">
        <v>11509</v>
      </c>
      <c r="D11" s="310"/>
      <c r="E11" s="310"/>
      <c r="F11" s="310">
        <v>28480</v>
      </c>
      <c r="G11" s="310">
        <f>G6+G7+G8-G9</f>
        <v>0</v>
      </c>
      <c r="H11" s="312">
        <f>H6+H7+H8-H9</f>
        <v>0</v>
      </c>
    </row>
    <row r="12" spans="1:8" s="106" customFormat="1" ht="15" customHeight="1">
      <c r="A12" s="287">
        <v>7</v>
      </c>
      <c r="B12" s="121" t="s">
        <v>134</v>
      </c>
      <c r="C12" s="290"/>
      <c r="D12" s="69"/>
      <c r="E12" s="119"/>
      <c r="F12" s="120"/>
      <c r="G12" s="69"/>
      <c r="H12" s="119"/>
    </row>
    <row r="13" spans="1:8" s="106" customFormat="1" ht="15" customHeight="1">
      <c r="A13" s="287">
        <v>8</v>
      </c>
      <c r="B13" s="121" t="s">
        <v>135</v>
      </c>
      <c r="C13" s="290"/>
      <c r="D13" s="69"/>
      <c r="E13" s="119"/>
      <c r="F13" s="120"/>
      <c r="G13" s="69"/>
      <c r="H13" s="119"/>
    </row>
    <row r="14" spans="1:8" s="106" customFormat="1" ht="15" customHeight="1">
      <c r="A14" s="287">
        <v>9</v>
      </c>
      <c r="B14" s="296" t="s">
        <v>234</v>
      </c>
      <c r="C14" s="290">
        <v>11509</v>
      </c>
      <c r="D14" s="69"/>
      <c r="E14" s="119"/>
      <c r="F14" s="120">
        <v>28480</v>
      </c>
      <c r="G14" s="69"/>
      <c r="H14" s="119"/>
    </row>
    <row r="15" spans="1:8" s="106" customFormat="1" ht="27" customHeight="1">
      <c r="A15" s="287">
        <v>10</v>
      </c>
      <c r="B15" s="118" t="s">
        <v>235</v>
      </c>
      <c r="C15" s="290"/>
      <c r="D15" s="69"/>
      <c r="E15" s="119"/>
      <c r="F15" s="120"/>
      <c r="G15" s="69"/>
      <c r="H15" s="119">
        <f>G15+F15</f>
        <v>0</v>
      </c>
    </row>
    <row r="16" spans="1:8" s="106" customFormat="1" ht="28.5" customHeight="1">
      <c r="A16" s="287">
        <v>11</v>
      </c>
      <c r="B16" s="121" t="s">
        <v>136</v>
      </c>
      <c r="C16" s="290"/>
      <c r="D16" s="69"/>
      <c r="E16" s="119"/>
      <c r="F16" s="120"/>
      <c r="G16" s="69"/>
      <c r="H16" s="119">
        <f>G16+F16</f>
        <v>0</v>
      </c>
    </row>
    <row r="17" spans="1:8" s="96" customFormat="1" ht="18" customHeight="1">
      <c r="A17" s="308">
        <v>12</v>
      </c>
      <c r="B17" s="309" t="s">
        <v>236</v>
      </c>
      <c r="C17" s="310">
        <v>11509</v>
      </c>
      <c r="D17" s="311"/>
      <c r="E17" s="312"/>
      <c r="F17" s="311">
        <v>28480</v>
      </c>
      <c r="G17" s="311">
        <f>G11+G12+G13+G15+G16</f>
        <v>0</v>
      </c>
      <c r="H17" s="312">
        <f>H11+H12+H13+H15+H16</f>
        <v>0</v>
      </c>
    </row>
    <row r="18" spans="1:8" s="96" customFormat="1" ht="26.25" customHeight="1">
      <c r="A18" s="287">
        <v>13</v>
      </c>
      <c r="B18" s="118" t="s">
        <v>237</v>
      </c>
      <c r="C18" s="301"/>
      <c r="D18" s="302"/>
      <c r="E18" s="303"/>
      <c r="F18" s="302"/>
      <c r="G18" s="302"/>
      <c r="H18" s="303"/>
    </row>
    <row r="19" spans="1:8" s="96" customFormat="1" ht="18" customHeight="1">
      <c r="A19" s="288">
        <v>14</v>
      </c>
      <c r="B19" s="297" t="s">
        <v>238</v>
      </c>
      <c r="C19" s="301"/>
      <c r="D19" s="302"/>
      <c r="E19" s="303"/>
      <c r="F19" s="302">
        <v>946</v>
      </c>
      <c r="G19" s="302"/>
      <c r="H19" s="303"/>
    </row>
    <row r="20" spans="1:8" s="106" customFormat="1" ht="25.5" customHeight="1" thickBot="1">
      <c r="A20" s="313">
        <v>15</v>
      </c>
      <c r="B20" s="314" t="s">
        <v>229</v>
      </c>
      <c r="C20" s="304">
        <v>11509</v>
      </c>
      <c r="D20" s="305"/>
      <c r="E20" s="306"/>
      <c r="F20" s="307">
        <v>27534</v>
      </c>
      <c r="G20" s="298"/>
      <c r="H20" s="299"/>
    </row>
  </sheetData>
  <sheetProtection/>
  <printOptions horizontalCentered="1" verticalCentered="1"/>
  <pageMargins left="1.1811023622047245" right="0.984251968503937" top="1.34" bottom="1.062992125984252" header="0.83" footer="0.3937007874015748"/>
  <pageSetup horizontalDpi="600" verticalDpi="600" orientation="landscape" paperSize="9" scale="90" r:id="rId1"/>
  <headerFooter alignWithMargins="0">
    <oddHeader>&amp;CEgyszerűsített pénzmaradvány kimutatás.&amp;R6/b.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75" zoomScaleNormal="75" zoomScalePageLayoutView="0" workbookViewId="0" topLeftCell="A1">
      <selection activeCell="O33" sqref="O33"/>
    </sheetView>
  </sheetViews>
  <sheetFormatPr defaultColWidth="9.00390625" defaultRowHeight="12.75"/>
  <cols>
    <col min="1" max="1" width="6.50390625" style="139" customWidth="1"/>
    <col min="2" max="2" width="64.875" style="139" customWidth="1"/>
    <col min="3" max="5" width="16.00390625" style="138" customWidth="1"/>
    <col min="6" max="16384" width="9.375" style="138" customWidth="1"/>
  </cols>
  <sheetData>
    <row r="1" spans="1:5" s="137" customFormat="1" ht="29.25" customHeight="1">
      <c r="A1" s="265" t="s">
        <v>86</v>
      </c>
      <c r="B1" s="266"/>
      <c r="C1" s="267"/>
      <c r="D1" s="267"/>
      <c r="E1" s="268"/>
    </row>
    <row r="2" spans="1:5" ht="32.25" customHeight="1">
      <c r="A2" s="269" t="s">
        <v>118</v>
      </c>
      <c r="B2" s="270"/>
      <c r="C2" s="271"/>
      <c r="D2" s="271"/>
      <c r="E2" s="272"/>
    </row>
    <row r="3" spans="1:5" ht="35.25" customHeight="1">
      <c r="A3" s="273" t="s">
        <v>400</v>
      </c>
      <c r="B3" s="270"/>
      <c r="C3" s="274"/>
      <c r="D3" s="275"/>
      <c r="E3" s="276"/>
    </row>
    <row r="4" spans="1:5" ht="15.75" thickBot="1">
      <c r="A4" s="277"/>
      <c r="B4" s="278"/>
      <c r="C4" s="278"/>
      <c r="D4" s="278"/>
      <c r="E4" s="325" t="s">
        <v>288</v>
      </c>
    </row>
    <row r="5" spans="1:5" s="140" customFormat="1" ht="28.5" customHeight="1">
      <c r="A5" s="151" t="s">
        <v>0</v>
      </c>
      <c r="B5" s="152" t="s">
        <v>49</v>
      </c>
      <c r="C5" s="153" t="s">
        <v>35</v>
      </c>
      <c r="D5" s="153" t="s">
        <v>36</v>
      </c>
      <c r="E5" s="154" t="s">
        <v>2</v>
      </c>
    </row>
    <row r="6" spans="1:5" s="140" customFormat="1" ht="15.75" thickBot="1">
      <c r="A6" s="155" t="s">
        <v>1</v>
      </c>
      <c r="B6" s="141"/>
      <c r="C6" s="105" t="s">
        <v>37</v>
      </c>
      <c r="D6" s="142"/>
      <c r="E6" s="156"/>
    </row>
    <row r="7" spans="1:5" s="145" customFormat="1" ht="15" customHeight="1" thickBot="1">
      <c r="A7" s="157" t="s">
        <v>3</v>
      </c>
      <c r="B7" s="143" t="s">
        <v>50</v>
      </c>
      <c r="C7" s="144">
        <v>9510</v>
      </c>
      <c r="D7" s="144">
        <v>11323</v>
      </c>
      <c r="E7" s="158">
        <v>11229</v>
      </c>
    </row>
    <row r="8" spans="1:5" s="145" customFormat="1" ht="15" customHeight="1" thickBot="1">
      <c r="A8" s="157" t="s">
        <v>4</v>
      </c>
      <c r="B8" s="146" t="s">
        <v>142</v>
      </c>
      <c r="C8" s="147">
        <v>2820</v>
      </c>
      <c r="D8" s="147">
        <v>2660</v>
      </c>
      <c r="E8" s="159">
        <v>2659</v>
      </c>
    </row>
    <row r="9" spans="1:5" s="145" customFormat="1" ht="15" customHeight="1" thickBot="1">
      <c r="A9" s="157" t="s">
        <v>5</v>
      </c>
      <c r="B9" s="146" t="s">
        <v>143</v>
      </c>
      <c r="C9" s="147">
        <v>14184</v>
      </c>
      <c r="D9" s="147">
        <v>12659</v>
      </c>
      <c r="E9" s="159">
        <v>12622</v>
      </c>
    </row>
    <row r="10" spans="1:5" s="145" customFormat="1" ht="15" customHeight="1" thickBot="1">
      <c r="A10" s="157" t="s">
        <v>6</v>
      </c>
      <c r="B10" s="146" t="s">
        <v>239</v>
      </c>
      <c r="C10" s="147">
        <v>19006</v>
      </c>
      <c r="D10" s="147">
        <v>19360</v>
      </c>
      <c r="E10" s="159">
        <v>19359</v>
      </c>
    </row>
    <row r="11" spans="1:5" s="145" customFormat="1" ht="15" customHeight="1" thickBot="1">
      <c r="A11" s="157" t="s">
        <v>7</v>
      </c>
      <c r="B11" s="146" t="s">
        <v>240</v>
      </c>
      <c r="C11" s="147">
        <v>230</v>
      </c>
      <c r="D11" s="147">
        <v>640</v>
      </c>
      <c r="E11" s="159">
        <v>640</v>
      </c>
    </row>
    <row r="12" spans="1:5" s="145" customFormat="1" ht="15" customHeight="1" thickBot="1">
      <c r="A12" s="157" t="s">
        <v>8</v>
      </c>
      <c r="B12" s="146" t="s">
        <v>144</v>
      </c>
      <c r="C12" s="147"/>
      <c r="D12" s="147"/>
      <c r="E12" s="159"/>
    </row>
    <row r="13" spans="1:5" s="145" customFormat="1" ht="15" customHeight="1" thickBot="1">
      <c r="A13" s="157" t="s">
        <v>9</v>
      </c>
      <c r="B13" s="146" t="s">
        <v>119</v>
      </c>
      <c r="C13" s="147">
        <v>3359</v>
      </c>
      <c r="D13" s="147">
        <v>315</v>
      </c>
      <c r="E13" s="159">
        <v>315</v>
      </c>
    </row>
    <row r="14" spans="1:5" s="145" customFormat="1" ht="15" customHeight="1" thickBot="1">
      <c r="A14" s="157" t="s">
        <v>10</v>
      </c>
      <c r="B14" s="146" t="s">
        <v>120</v>
      </c>
      <c r="C14" s="147">
        <v>800</v>
      </c>
      <c r="D14" s="147">
        <v>1456</v>
      </c>
      <c r="E14" s="159">
        <v>1455</v>
      </c>
    </row>
    <row r="15" spans="1:5" s="145" customFormat="1" ht="15" customHeight="1" thickBot="1">
      <c r="A15" s="157" t="s">
        <v>11</v>
      </c>
      <c r="B15" s="146" t="s">
        <v>241</v>
      </c>
      <c r="C15" s="147"/>
      <c r="D15" s="147"/>
      <c r="E15" s="159"/>
    </row>
    <row r="16" spans="1:5" s="145" customFormat="1" ht="15" customHeight="1" thickBot="1">
      <c r="A16" s="157" t="s">
        <v>12</v>
      </c>
      <c r="B16" s="146" t="s">
        <v>242</v>
      </c>
      <c r="C16" s="147"/>
      <c r="D16" s="147"/>
      <c r="E16" s="159"/>
    </row>
    <row r="17" spans="1:5" s="145" customFormat="1" ht="15" customHeight="1" thickBot="1">
      <c r="A17" s="157" t="s">
        <v>13</v>
      </c>
      <c r="B17" s="146" t="s">
        <v>243</v>
      </c>
      <c r="C17" s="147">
        <v>4000</v>
      </c>
      <c r="D17" s="147">
        <v>3875</v>
      </c>
      <c r="E17" s="159">
        <v>3875</v>
      </c>
    </row>
    <row r="18" spans="1:5" s="145" customFormat="1" ht="15" customHeight="1" thickBot="1">
      <c r="A18" s="157" t="s">
        <v>14</v>
      </c>
      <c r="B18" s="146" t="s">
        <v>244</v>
      </c>
      <c r="C18" s="147"/>
      <c r="D18" s="147"/>
      <c r="E18" s="159"/>
    </row>
    <row r="19" spans="1:5" s="109" customFormat="1" ht="15" customHeight="1" thickBot="1">
      <c r="A19" s="157" t="s">
        <v>15</v>
      </c>
      <c r="B19" s="107" t="s">
        <v>245</v>
      </c>
      <c r="C19" s="148">
        <f>SUM(C7:C18)</f>
        <v>53909</v>
      </c>
      <c r="D19" s="148">
        <f>SUM(D7:D18)</f>
        <v>52288</v>
      </c>
      <c r="E19" s="361">
        <f>SUM(E7:E18)</f>
        <v>52154</v>
      </c>
    </row>
    <row r="20" spans="1:5" s="145" customFormat="1" ht="15" customHeight="1" thickBot="1">
      <c r="A20" s="157" t="s">
        <v>16</v>
      </c>
      <c r="B20" s="146" t="s">
        <v>246</v>
      </c>
      <c r="C20" s="147"/>
      <c r="D20" s="147"/>
      <c r="E20" s="159"/>
    </row>
    <row r="21" spans="1:5" s="145" customFormat="1" ht="15" customHeight="1" thickBot="1">
      <c r="A21" s="157" t="s">
        <v>17</v>
      </c>
      <c r="B21" s="146" t="s">
        <v>187</v>
      </c>
      <c r="C21" s="147"/>
      <c r="D21" s="147"/>
      <c r="E21" s="159"/>
    </row>
    <row r="22" spans="1:5" s="145" customFormat="1" ht="15" customHeight="1" thickBot="1">
      <c r="A22" s="157" t="s">
        <v>18</v>
      </c>
      <c r="B22" s="146" t="s">
        <v>383</v>
      </c>
      <c r="C22" s="147"/>
      <c r="D22" s="147"/>
      <c r="E22" s="159"/>
    </row>
    <row r="23" spans="1:5" s="145" customFormat="1" ht="15" customHeight="1" thickBot="1">
      <c r="A23" s="157" t="s">
        <v>19</v>
      </c>
      <c r="B23" s="146" t="s">
        <v>384</v>
      </c>
      <c r="C23" s="147"/>
      <c r="D23" s="147"/>
      <c r="E23" s="159"/>
    </row>
    <row r="24" spans="1:5" s="145" customFormat="1" ht="15" customHeight="1" thickBot="1">
      <c r="A24" s="157" t="s">
        <v>20</v>
      </c>
      <c r="B24" s="146" t="s">
        <v>247</v>
      </c>
      <c r="C24" s="147"/>
      <c r="D24" s="147"/>
      <c r="E24" s="159">
        <v>27000</v>
      </c>
    </row>
    <row r="25" spans="1:5" s="109" customFormat="1" ht="18" customHeight="1" thickBot="1">
      <c r="A25" s="157" t="s">
        <v>21</v>
      </c>
      <c r="B25" s="107" t="s">
        <v>248</v>
      </c>
      <c r="C25" s="108"/>
      <c r="D25" s="108"/>
      <c r="E25" s="254">
        <v>27000</v>
      </c>
    </row>
    <row r="26" spans="1:5" s="109" customFormat="1" ht="18" customHeight="1" thickBot="1">
      <c r="A26" s="157" t="s">
        <v>22</v>
      </c>
      <c r="B26" s="107" t="s">
        <v>386</v>
      </c>
      <c r="C26" s="108">
        <v>53909</v>
      </c>
      <c r="D26" s="108">
        <v>52888</v>
      </c>
      <c r="E26" s="254">
        <f>E19+E25</f>
        <v>79154</v>
      </c>
    </row>
    <row r="27" spans="1:5" s="145" customFormat="1" ht="15" customHeight="1" thickBot="1">
      <c r="A27" s="157" t="s">
        <v>23</v>
      </c>
      <c r="B27" s="146" t="s">
        <v>121</v>
      </c>
      <c r="C27" s="147"/>
      <c r="D27" s="147">
        <v>28346</v>
      </c>
      <c r="E27" s="159"/>
    </row>
    <row r="28" spans="1:5" s="145" customFormat="1" ht="15" customHeight="1" thickBot="1">
      <c r="A28" s="157" t="s">
        <v>24</v>
      </c>
      <c r="B28" s="146" t="s">
        <v>122</v>
      </c>
      <c r="C28" s="147"/>
      <c r="D28" s="147"/>
      <c r="E28" s="159">
        <v>442</v>
      </c>
    </row>
    <row r="29" spans="1:5" s="110" customFormat="1" ht="19.5" customHeight="1" thickBot="1">
      <c r="A29" s="157" t="s">
        <v>25</v>
      </c>
      <c r="B29" s="315" t="s">
        <v>411</v>
      </c>
      <c r="C29" s="231">
        <v>53909</v>
      </c>
      <c r="D29" s="231">
        <v>80634</v>
      </c>
      <c r="E29" s="255">
        <v>79596</v>
      </c>
    </row>
    <row r="30" spans="1:5" s="145" customFormat="1" ht="15" customHeight="1" thickBot="1">
      <c r="A30" s="157" t="s">
        <v>26</v>
      </c>
      <c r="B30" s="146" t="s">
        <v>123</v>
      </c>
      <c r="C30" s="147">
        <v>320</v>
      </c>
      <c r="D30" s="147">
        <v>355</v>
      </c>
      <c r="E30" s="159">
        <v>355</v>
      </c>
    </row>
    <row r="31" spans="1:5" s="145" customFormat="1" ht="15" customHeight="1" thickBot="1">
      <c r="A31" s="157" t="s">
        <v>27</v>
      </c>
      <c r="B31" s="146" t="s">
        <v>124</v>
      </c>
      <c r="C31" s="147">
        <v>25289</v>
      </c>
      <c r="D31" s="147">
        <v>49792</v>
      </c>
      <c r="E31" s="159">
        <v>49792</v>
      </c>
    </row>
    <row r="32" spans="1:5" s="145" customFormat="1" ht="15" customHeight="1" thickBot="1">
      <c r="A32" s="157" t="s">
        <v>28</v>
      </c>
      <c r="B32" s="146" t="s">
        <v>249</v>
      </c>
      <c r="C32" s="147">
        <v>1665</v>
      </c>
      <c r="D32" s="147">
        <v>3344</v>
      </c>
      <c r="E32" s="159">
        <v>3344</v>
      </c>
    </row>
    <row r="33" spans="1:5" s="145" customFormat="1" ht="15" customHeight="1" thickBot="1">
      <c r="A33" s="157" t="s">
        <v>29</v>
      </c>
      <c r="B33" s="146" t="s">
        <v>250</v>
      </c>
      <c r="C33" s="147"/>
      <c r="D33" s="147"/>
      <c r="E33" s="159"/>
    </row>
    <row r="34" spans="1:5" s="145" customFormat="1" ht="15" customHeight="1" thickBot="1">
      <c r="A34" s="157" t="s">
        <v>30</v>
      </c>
      <c r="B34" s="149" t="s">
        <v>125</v>
      </c>
      <c r="C34" s="147"/>
      <c r="D34" s="147"/>
      <c r="E34" s="159"/>
    </row>
    <row r="35" spans="1:5" s="145" customFormat="1" ht="15" customHeight="1" thickBot="1">
      <c r="A35" s="157" t="s">
        <v>31</v>
      </c>
      <c r="B35" s="146" t="s">
        <v>251</v>
      </c>
      <c r="C35" s="147"/>
      <c r="D35" s="147"/>
      <c r="E35" s="159"/>
    </row>
    <row r="36" spans="1:5" s="145" customFormat="1" ht="15" customHeight="1" thickBot="1">
      <c r="A36" s="157" t="s">
        <v>32</v>
      </c>
      <c r="B36" s="146" t="s">
        <v>252</v>
      </c>
      <c r="C36" s="147"/>
      <c r="D36" s="147"/>
      <c r="E36" s="159"/>
    </row>
    <row r="37" spans="1:5" s="145" customFormat="1" ht="15" customHeight="1" thickBot="1">
      <c r="A37" s="157" t="s">
        <v>33</v>
      </c>
      <c r="B37" s="146" t="s">
        <v>253</v>
      </c>
      <c r="C37" s="147"/>
      <c r="D37" s="147"/>
      <c r="E37" s="159"/>
    </row>
    <row r="38" spans="1:5" s="145" customFormat="1" ht="15" customHeight="1" thickBot="1">
      <c r="A38" s="157" t="s">
        <v>34</v>
      </c>
      <c r="B38" s="146" t="s">
        <v>258</v>
      </c>
      <c r="C38" s="147">
        <v>15031</v>
      </c>
      <c r="D38" s="147">
        <v>15634</v>
      </c>
      <c r="E38" s="159">
        <v>15634</v>
      </c>
    </row>
    <row r="39" spans="1:5" s="145" customFormat="1" ht="15" customHeight="1" thickBot="1">
      <c r="A39" s="157" t="s">
        <v>254</v>
      </c>
      <c r="B39" s="316" t="s">
        <v>259</v>
      </c>
      <c r="C39" s="147"/>
      <c r="D39" s="147"/>
      <c r="E39" s="159"/>
    </row>
    <row r="40" spans="1:5" s="145" customFormat="1" ht="15" customHeight="1" thickBot="1">
      <c r="A40" s="157" t="s">
        <v>255</v>
      </c>
      <c r="B40" s="316" t="s">
        <v>260</v>
      </c>
      <c r="C40" s="147">
        <v>95</v>
      </c>
      <c r="D40" s="147"/>
      <c r="E40" s="159"/>
    </row>
    <row r="41" spans="1:5" s="145" customFormat="1" ht="15" customHeight="1" thickBot="1">
      <c r="A41" s="157" t="s">
        <v>256</v>
      </c>
      <c r="B41" s="316" t="s">
        <v>261</v>
      </c>
      <c r="C41" s="147"/>
      <c r="D41" s="147"/>
      <c r="E41" s="159"/>
    </row>
    <row r="42" spans="1:5" s="109" customFormat="1" ht="15" customHeight="1" thickBot="1">
      <c r="A42" s="157" t="s">
        <v>257</v>
      </c>
      <c r="B42" s="150" t="s">
        <v>264</v>
      </c>
      <c r="C42" s="148">
        <v>42400</v>
      </c>
      <c r="D42" s="148">
        <v>69125</v>
      </c>
      <c r="E42" s="361">
        <v>69125</v>
      </c>
    </row>
    <row r="43" spans="1:5" s="145" customFormat="1" ht="15" customHeight="1" thickBot="1">
      <c r="A43" s="157" t="s">
        <v>262</v>
      </c>
      <c r="B43" s="146" t="s">
        <v>265</v>
      </c>
      <c r="C43" s="147"/>
      <c r="D43" s="147"/>
      <c r="E43" s="159"/>
    </row>
    <row r="44" spans="1:5" s="145" customFormat="1" ht="15" customHeight="1" thickBot="1">
      <c r="A44" s="157" t="s">
        <v>263</v>
      </c>
      <c r="B44" s="146" t="s">
        <v>266</v>
      </c>
      <c r="C44" s="147"/>
      <c r="D44" s="147"/>
      <c r="E44" s="159"/>
    </row>
    <row r="45" spans="1:5" s="145" customFormat="1" ht="15" customHeight="1" thickBot="1">
      <c r="A45" s="157" t="s">
        <v>268</v>
      </c>
      <c r="B45" s="146" t="s">
        <v>387</v>
      </c>
      <c r="C45" s="147"/>
      <c r="D45" s="147"/>
      <c r="E45" s="159"/>
    </row>
    <row r="46" spans="1:5" s="145" customFormat="1" ht="15" customHeight="1" thickBot="1">
      <c r="A46" s="157" t="s">
        <v>269</v>
      </c>
      <c r="B46" s="146" t="s">
        <v>388</v>
      </c>
      <c r="C46" s="147"/>
      <c r="D46" s="147"/>
      <c r="E46" s="159"/>
    </row>
    <row r="47" spans="1:5" s="145" customFormat="1" ht="15" customHeight="1" thickBot="1">
      <c r="A47" s="157" t="s">
        <v>270</v>
      </c>
      <c r="B47" s="146" t="s">
        <v>267</v>
      </c>
      <c r="C47" s="147"/>
      <c r="D47" s="147"/>
      <c r="E47" s="159"/>
    </row>
    <row r="48" spans="1:5" s="109" customFormat="1" ht="15" customHeight="1" thickBot="1">
      <c r="A48" s="157" t="s">
        <v>271</v>
      </c>
      <c r="B48" s="107" t="s">
        <v>272</v>
      </c>
      <c r="C48" s="148">
        <f>C43+C44+C45+C46</f>
        <v>0</v>
      </c>
      <c r="D48" s="148">
        <f>D43+D44+D45+D46</f>
        <v>0</v>
      </c>
      <c r="E48" s="361">
        <f>E43+E44+E45+E46</f>
        <v>0</v>
      </c>
    </row>
    <row r="49" spans="1:5" s="109" customFormat="1" ht="18" customHeight="1" thickBot="1">
      <c r="A49" s="157" t="s">
        <v>274</v>
      </c>
      <c r="B49" s="107" t="s">
        <v>273</v>
      </c>
      <c r="C49" s="108">
        <f>C42+C48</f>
        <v>42400</v>
      </c>
      <c r="D49" s="108">
        <f>D42+D48</f>
        <v>69125</v>
      </c>
      <c r="E49" s="254">
        <f>E42+E48</f>
        <v>69125</v>
      </c>
    </row>
    <row r="50" spans="1:5" s="145" customFormat="1" ht="15" customHeight="1" thickBot="1">
      <c r="A50" s="157" t="s">
        <v>275</v>
      </c>
      <c r="B50" s="146" t="s">
        <v>126</v>
      </c>
      <c r="C50" s="147">
        <v>11509</v>
      </c>
      <c r="D50" s="147">
        <v>11509</v>
      </c>
      <c r="E50" s="159">
        <v>11509</v>
      </c>
    </row>
    <row r="51" spans="1:5" s="145" customFormat="1" ht="15" customHeight="1" thickBot="1">
      <c r="A51" s="157" t="s">
        <v>276</v>
      </c>
      <c r="B51" s="146" t="s">
        <v>279</v>
      </c>
      <c r="C51" s="147"/>
      <c r="D51" s="147"/>
      <c r="E51" s="159"/>
    </row>
    <row r="52" spans="1:5" s="145" customFormat="1" ht="15" customHeight="1" thickBot="1">
      <c r="A52" s="157" t="s">
        <v>277</v>
      </c>
      <c r="B52" s="146" t="s">
        <v>127</v>
      </c>
      <c r="C52" s="147"/>
      <c r="D52" s="147"/>
      <c r="E52" s="159"/>
    </row>
    <row r="53" spans="1:5" s="145" customFormat="1" ht="15" customHeight="1" thickBot="1">
      <c r="A53" s="157" t="s">
        <v>278</v>
      </c>
      <c r="B53" s="315" t="s">
        <v>280</v>
      </c>
      <c r="C53" s="230">
        <v>53909</v>
      </c>
      <c r="D53" s="230">
        <v>80634</v>
      </c>
      <c r="E53" s="256">
        <v>80634</v>
      </c>
    </row>
    <row r="54" spans="1:5" s="145" customFormat="1" ht="15" customHeight="1" thickBot="1">
      <c r="A54" s="157" t="s">
        <v>282</v>
      </c>
      <c r="B54" s="321" t="s">
        <v>281</v>
      </c>
      <c r="C54" s="360"/>
      <c r="D54" s="360"/>
      <c r="E54" s="362"/>
    </row>
    <row r="55" spans="1:5" s="109" customFormat="1" ht="15" customHeight="1" thickBot="1">
      <c r="A55" s="157" t="s">
        <v>283</v>
      </c>
      <c r="B55" s="322" t="s">
        <v>284</v>
      </c>
      <c r="C55" s="319"/>
      <c r="D55" s="319"/>
      <c r="E55" s="320"/>
    </row>
    <row r="56" spans="1:5" s="109" customFormat="1" ht="15" customHeight="1" thickBot="1">
      <c r="A56" s="157" t="s">
        <v>286</v>
      </c>
      <c r="B56" s="323" t="s">
        <v>285</v>
      </c>
      <c r="C56" s="317"/>
      <c r="D56" s="317"/>
      <c r="E56" s="318"/>
    </row>
    <row r="57" spans="1:5" s="136" customFormat="1" ht="19.5" customHeight="1" thickBot="1">
      <c r="A57" s="352" t="s">
        <v>385</v>
      </c>
      <c r="B57" s="324" t="s">
        <v>287</v>
      </c>
      <c r="C57" s="160">
        <f>C52-C28</f>
        <v>0</v>
      </c>
      <c r="D57" s="160">
        <f>D52-D28</f>
        <v>0</v>
      </c>
      <c r="E57" s="257"/>
    </row>
  </sheetData>
  <sheetProtection/>
  <printOptions horizontalCentered="1"/>
  <pageMargins left="1.1811023622047245" right="0.984251968503937" top="1.53" bottom="1.3779527559055118" header="0.96" footer="0.3937007874015748"/>
  <pageSetup fitToHeight="1" fitToWidth="1" horizontalDpi="300" verticalDpi="300" orientation="portrait" paperSize="9" scale="67" r:id="rId1"/>
  <headerFooter alignWithMargins="0">
    <oddHeader>&amp;CEgyszerűsített pénzforgalmi jelentés.&amp;R6/c.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31">
      <selection activeCell="K11" sqref="K11"/>
    </sheetView>
  </sheetViews>
  <sheetFormatPr defaultColWidth="9.00390625" defaultRowHeight="12.75"/>
  <cols>
    <col min="1" max="1" width="4.625" style="0" customWidth="1"/>
    <col min="2" max="2" width="51.875" style="0" customWidth="1"/>
    <col min="3" max="3" width="11.375" style="260" customWidth="1"/>
    <col min="4" max="5" width="11.375" style="0" customWidth="1"/>
  </cols>
  <sheetData>
    <row r="1" spans="1:5" ht="39.75" customHeight="1" thickBot="1">
      <c r="A1" s="201" t="s">
        <v>137</v>
      </c>
      <c r="B1" s="211" t="s">
        <v>146</v>
      </c>
      <c r="C1" s="258" t="s">
        <v>147</v>
      </c>
      <c r="D1" s="211" t="s">
        <v>138</v>
      </c>
      <c r="E1" s="53" t="s">
        <v>148</v>
      </c>
    </row>
    <row r="2" spans="1:5" ht="12.75">
      <c r="A2" s="209"/>
      <c r="B2" s="200">
        <v>1</v>
      </c>
      <c r="C2" s="259">
        <v>2</v>
      </c>
      <c r="D2" s="200">
        <v>3</v>
      </c>
      <c r="E2" s="210">
        <v>4</v>
      </c>
    </row>
    <row r="3" spans="1:5" ht="12.75">
      <c r="A3" s="207" t="s">
        <v>3</v>
      </c>
      <c r="B3" s="199" t="s">
        <v>149</v>
      </c>
      <c r="C3" s="202"/>
      <c r="D3" s="199"/>
      <c r="E3" s="212"/>
    </row>
    <row r="4" spans="1:5" ht="12.75">
      <c r="A4" s="207" t="s">
        <v>4</v>
      </c>
      <c r="B4" s="199" t="s">
        <v>150</v>
      </c>
      <c r="C4" s="202"/>
      <c r="D4" s="202"/>
      <c r="E4" s="212"/>
    </row>
    <row r="5" spans="1:5" ht="12.75">
      <c r="A5" s="207" t="s">
        <v>5</v>
      </c>
      <c r="B5" s="199" t="s">
        <v>151</v>
      </c>
      <c r="C5" s="202">
        <v>2967</v>
      </c>
      <c r="D5" s="202">
        <v>2967</v>
      </c>
      <c r="E5" s="212">
        <f>D5/C5*100</f>
        <v>100</v>
      </c>
    </row>
    <row r="6" spans="1:5" ht="12.75">
      <c r="A6" s="207" t="s">
        <v>6</v>
      </c>
      <c r="B6" s="199" t="s">
        <v>152</v>
      </c>
      <c r="C6" s="202">
        <v>1812</v>
      </c>
      <c r="D6" s="199">
        <v>1812</v>
      </c>
      <c r="E6" s="212">
        <f>D6/C6*100</f>
        <v>100</v>
      </c>
    </row>
    <row r="7" spans="1:5" ht="12.75">
      <c r="A7" s="207" t="s">
        <v>7</v>
      </c>
      <c r="B7" s="199" t="s">
        <v>153</v>
      </c>
      <c r="C7" s="202"/>
      <c r="D7" s="199"/>
      <c r="E7" s="212"/>
    </row>
    <row r="8" spans="1:5" ht="12.75">
      <c r="A8" s="207" t="s">
        <v>8</v>
      </c>
      <c r="B8" s="199" t="s">
        <v>182</v>
      </c>
      <c r="C8" s="202"/>
      <c r="D8" s="199"/>
      <c r="E8" s="212"/>
    </row>
    <row r="9" spans="1:5" ht="12.75">
      <c r="A9" s="219"/>
      <c r="B9" s="203" t="s">
        <v>308</v>
      </c>
      <c r="C9" s="218">
        <f>SUM(C3:C8)</f>
        <v>4779</v>
      </c>
      <c r="D9" s="218">
        <f>SUM(D3:D8)</f>
        <v>4779</v>
      </c>
      <c r="E9" s="212">
        <f>D9/C9*100</f>
        <v>100</v>
      </c>
    </row>
    <row r="10" spans="1:5" s="220" customFormat="1" ht="12.75">
      <c r="A10" s="207" t="s">
        <v>3</v>
      </c>
      <c r="B10" s="199" t="s">
        <v>154</v>
      </c>
      <c r="C10" s="216">
        <v>177803</v>
      </c>
      <c r="D10" s="217">
        <v>171990</v>
      </c>
      <c r="E10" s="212">
        <f>D10/C10*100</f>
        <v>96.7306513388413</v>
      </c>
    </row>
    <row r="11" spans="1:5" ht="12.75">
      <c r="A11" s="207" t="s">
        <v>4</v>
      </c>
      <c r="B11" s="199" t="s">
        <v>155</v>
      </c>
      <c r="C11" s="202">
        <v>2005</v>
      </c>
      <c r="D11" s="199">
        <v>2561</v>
      </c>
      <c r="E11" s="212">
        <f>D11/C11*100</f>
        <v>127.73067331670822</v>
      </c>
    </row>
    <row r="12" spans="1:5" ht="12.75">
      <c r="A12" s="207" t="s">
        <v>5</v>
      </c>
      <c r="B12" s="199" t="s">
        <v>156</v>
      </c>
      <c r="C12" s="202">
        <v>4038</v>
      </c>
      <c r="D12" s="199">
        <v>2064</v>
      </c>
      <c r="E12" s="212">
        <f>D12/C12*100</f>
        <v>51.114413075780085</v>
      </c>
    </row>
    <row r="13" spans="1:5" ht="12.75">
      <c r="A13" s="207" t="s">
        <v>6</v>
      </c>
      <c r="B13" s="199" t="s">
        <v>157</v>
      </c>
      <c r="C13" s="202"/>
      <c r="D13" s="199"/>
      <c r="E13" s="212"/>
    </row>
    <row r="14" spans="1:5" ht="12.75">
      <c r="A14" s="207" t="s">
        <v>7</v>
      </c>
      <c r="B14" s="199" t="s">
        <v>158</v>
      </c>
      <c r="C14" s="202">
        <v>1397</v>
      </c>
      <c r="D14" s="199">
        <v>2830</v>
      </c>
      <c r="E14" s="212">
        <f>D14/C14*100</f>
        <v>202.57695060844668</v>
      </c>
    </row>
    <row r="15" spans="1:5" ht="12.75">
      <c r="A15" s="207" t="s">
        <v>8</v>
      </c>
      <c r="B15" s="199" t="s">
        <v>159</v>
      </c>
      <c r="C15" s="202"/>
      <c r="D15" s="199"/>
      <c r="E15" s="212"/>
    </row>
    <row r="16" spans="1:5" ht="12.75">
      <c r="A16" s="207" t="s">
        <v>9</v>
      </c>
      <c r="B16" s="199" t="s">
        <v>198</v>
      </c>
      <c r="C16" s="202"/>
      <c r="D16" s="199"/>
      <c r="E16" s="212"/>
    </row>
    <row r="17" spans="1:5" ht="12.75">
      <c r="A17" s="207" t="s">
        <v>10</v>
      </c>
      <c r="B17" s="199" t="s">
        <v>160</v>
      </c>
      <c r="C17" s="202"/>
      <c r="D17" s="199"/>
      <c r="E17" s="212"/>
    </row>
    <row r="18" spans="1:5" ht="12.75">
      <c r="A18" s="219"/>
      <c r="B18" s="203" t="s">
        <v>309</v>
      </c>
      <c r="C18" s="218">
        <f>SUM(C10:C17)</f>
        <v>185243</v>
      </c>
      <c r="D18" s="218">
        <f>SUM(D10:D17)</f>
        <v>179445</v>
      </c>
      <c r="E18" s="212">
        <f>D18/C18*100</f>
        <v>96.8700571681521</v>
      </c>
    </row>
    <row r="19" spans="1:5" s="220" customFormat="1" ht="12.75">
      <c r="A19" s="207" t="s">
        <v>3</v>
      </c>
      <c r="B19" s="199" t="s">
        <v>290</v>
      </c>
      <c r="C19" s="216">
        <v>5010</v>
      </c>
      <c r="D19" s="217">
        <v>5010</v>
      </c>
      <c r="E19" s="212">
        <f>D19/C19*100</f>
        <v>100</v>
      </c>
    </row>
    <row r="20" spans="1:5" ht="12.75">
      <c r="A20" s="207" t="s">
        <v>4</v>
      </c>
      <c r="B20" s="199" t="s">
        <v>161</v>
      </c>
      <c r="C20" s="216"/>
      <c r="D20" s="217"/>
      <c r="E20" s="212"/>
    </row>
    <row r="21" spans="1:5" ht="12.75">
      <c r="A21" s="207" t="s">
        <v>5</v>
      </c>
      <c r="B21" s="199" t="s">
        <v>162</v>
      </c>
      <c r="C21" s="216"/>
      <c r="D21" s="217"/>
      <c r="E21" s="212"/>
    </row>
    <row r="22" spans="1:5" ht="12.75">
      <c r="A22" s="207" t="s">
        <v>6</v>
      </c>
      <c r="B22" s="199" t="s">
        <v>163</v>
      </c>
      <c r="C22" s="216"/>
      <c r="D22" s="217"/>
      <c r="E22" s="212"/>
    </row>
    <row r="23" spans="1:5" ht="12.75">
      <c r="A23" s="207" t="s">
        <v>7</v>
      </c>
      <c r="B23" s="199" t="s">
        <v>164</v>
      </c>
      <c r="C23" s="216"/>
      <c r="D23" s="217"/>
      <c r="E23" s="212"/>
    </row>
    <row r="24" spans="1:5" ht="12.75">
      <c r="A24" s="207" t="s">
        <v>8</v>
      </c>
      <c r="B24" s="199" t="s">
        <v>165</v>
      </c>
      <c r="C24" s="216"/>
      <c r="D24" s="217"/>
      <c r="E24" s="212"/>
    </row>
    <row r="25" spans="1:5" ht="12.75">
      <c r="A25" s="207"/>
      <c r="B25" s="203" t="s">
        <v>310</v>
      </c>
      <c r="C25" s="218">
        <f>SUM(C19:C24)</f>
        <v>5010</v>
      </c>
      <c r="D25" s="218">
        <f>SUM(D19:D24)</f>
        <v>5010</v>
      </c>
      <c r="E25" s="212">
        <f>D25/C25*100</f>
        <v>100</v>
      </c>
    </row>
    <row r="26" spans="1:5" ht="12.75">
      <c r="A26" s="206"/>
      <c r="B26" s="329" t="s">
        <v>311</v>
      </c>
      <c r="C26" s="213"/>
      <c r="D26" s="214"/>
      <c r="E26" s="212"/>
    </row>
    <row r="27" spans="1:5" ht="12.75">
      <c r="A27" s="206"/>
      <c r="B27" s="223" t="s">
        <v>312</v>
      </c>
      <c r="C27" s="213"/>
      <c r="D27" s="214"/>
      <c r="E27" s="212"/>
    </row>
    <row r="28" spans="1:5" ht="12.75">
      <c r="A28" s="206"/>
      <c r="B28" s="223" t="s">
        <v>313</v>
      </c>
      <c r="C28" s="213"/>
      <c r="D28" s="214"/>
      <c r="E28" s="212"/>
    </row>
    <row r="29" spans="1:5" ht="12.75">
      <c r="A29" s="206"/>
      <c r="B29" s="223" t="s">
        <v>314</v>
      </c>
      <c r="C29" s="213"/>
      <c r="D29" s="214"/>
      <c r="E29" s="212"/>
    </row>
    <row r="30" spans="1:5" ht="25.5">
      <c r="A30" s="206"/>
      <c r="B30" s="204" t="s">
        <v>315</v>
      </c>
      <c r="C30" s="213"/>
      <c r="D30" s="214"/>
      <c r="E30" s="212"/>
    </row>
    <row r="31" spans="1:5" ht="25.5">
      <c r="A31" s="207"/>
      <c r="B31" s="205" t="s">
        <v>316</v>
      </c>
      <c r="C31" s="213"/>
      <c r="D31" s="214"/>
      <c r="E31" s="212"/>
    </row>
    <row r="32" spans="1:5" ht="12.75">
      <c r="A32" s="219"/>
      <c r="B32" s="203" t="s">
        <v>317</v>
      </c>
      <c r="C32" s="218">
        <f>SUM(C9+C18+C25+D31)</f>
        <v>195032</v>
      </c>
      <c r="D32" s="218">
        <f>SUM(D9+D18+D25+E31)</f>
        <v>189234</v>
      </c>
      <c r="E32" s="212">
        <f>D32/C32*100</f>
        <v>97.0271545182329</v>
      </c>
    </row>
    <row r="33" spans="1:5" ht="12.75">
      <c r="A33" s="207" t="s">
        <v>3</v>
      </c>
      <c r="B33" s="199" t="s">
        <v>166</v>
      </c>
      <c r="C33" s="202"/>
      <c r="D33" s="199"/>
      <c r="E33" s="212"/>
    </row>
    <row r="34" spans="1:5" ht="12.75">
      <c r="A34" s="207" t="s">
        <v>4</v>
      </c>
      <c r="B34" s="199" t="s">
        <v>167</v>
      </c>
      <c r="C34" s="202"/>
      <c r="D34" s="199"/>
      <c r="E34" s="212"/>
    </row>
    <row r="35" spans="1:5" ht="12.75">
      <c r="A35" s="207" t="s">
        <v>5</v>
      </c>
      <c r="B35" s="199" t="s">
        <v>168</v>
      </c>
      <c r="C35" s="202"/>
      <c r="D35" s="199"/>
      <c r="E35" s="212"/>
    </row>
    <row r="36" spans="1:5" ht="12.75">
      <c r="A36" s="207" t="s">
        <v>6</v>
      </c>
      <c r="B36" s="199" t="s">
        <v>169</v>
      </c>
      <c r="C36" s="202"/>
      <c r="D36" s="199"/>
      <c r="E36" s="212"/>
    </row>
    <row r="37" spans="1:5" ht="12.75">
      <c r="A37" s="207" t="s">
        <v>7</v>
      </c>
      <c r="B37" s="199" t="s">
        <v>170</v>
      </c>
      <c r="C37" s="202"/>
      <c r="D37" s="199"/>
      <c r="E37" s="212"/>
    </row>
    <row r="38" spans="1:5" ht="12.75">
      <c r="A38" s="219"/>
      <c r="B38" s="203" t="s">
        <v>318</v>
      </c>
      <c r="C38" s="213"/>
      <c r="D38" s="213"/>
      <c r="E38" s="212"/>
    </row>
    <row r="39" spans="1:5" s="220" customFormat="1" ht="12.75">
      <c r="A39" s="207" t="s">
        <v>3</v>
      </c>
      <c r="B39" s="199" t="s">
        <v>171</v>
      </c>
      <c r="C39" s="202"/>
      <c r="D39" s="199"/>
      <c r="E39" s="212"/>
    </row>
    <row r="40" spans="1:5" ht="12.75">
      <c r="A40" s="207" t="s">
        <v>4</v>
      </c>
      <c r="B40" s="199" t="s">
        <v>172</v>
      </c>
      <c r="C40" s="216">
        <v>709</v>
      </c>
      <c r="D40" s="217">
        <v>850</v>
      </c>
      <c r="E40" s="212">
        <f>D40/C40*100</f>
        <v>119.88716502115655</v>
      </c>
    </row>
    <row r="41" spans="1:5" ht="12.75">
      <c r="A41" s="207" t="s">
        <v>5</v>
      </c>
      <c r="B41" s="199" t="s">
        <v>173</v>
      </c>
      <c r="C41" s="216"/>
      <c r="D41" s="217"/>
      <c r="E41" s="212"/>
    </row>
    <row r="42" spans="1:5" ht="12.75">
      <c r="A42" s="207" t="s">
        <v>6</v>
      </c>
      <c r="B42" s="199" t="s">
        <v>174</v>
      </c>
      <c r="C42" s="216">
        <v>95</v>
      </c>
      <c r="D42" s="217">
        <v>95</v>
      </c>
      <c r="E42" s="212">
        <f>D42/C42*100</f>
        <v>100</v>
      </c>
    </row>
    <row r="43" spans="1:5" ht="25.5">
      <c r="A43" s="207"/>
      <c r="B43" s="204" t="s">
        <v>292</v>
      </c>
      <c r="C43" s="216">
        <v>95</v>
      </c>
      <c r="D43" s="217">
        <v>95</v>
      </c>
      <c r="E43" s="212">
        <f>D43/C43*100</f>
        <v>100</v>
      </c>
    </row>
    <row r="44" spans="1:5" ht="25.5">
      <c r="A44" s="207"/>
      <c r="B44" s="204" t="s">
        <v>291</v>
      </c>
      <c r="C44" s="216"/>
      <c r="D44" s="217"/>
      <c r="E44" s="212"/>
    </row>
    <row r="45" spans="1:5" ht="12.75">
      <c r="A45" s="207"/>
      <c r="B45" s="204" t="s">
        <v>293</v>
      </c>
      <c r="C45" s="216"/>
      <c r="D45" s="217"/>
      <c r="E45" s="212"/>
    </row>
    <row r="46" spans="1:5" ht="12.75">
      <c r="A46" s="207"/>
      <c r="B46" s="204" t="s">
        <v>294</v>
      </c>
      <c r="C46" s="216"/>
      <c r="D46" s="217"/>
      <c r="E46" s="212"/>
    </row>
    <row r="47" spans="1:5" ht="12.75">
      <c r="A47" s="207"/>
      <c r="B47" s="204" t="s">
        <v>295</v>
      </c>
      <c r="C47" s="216"/>
      <c r="D47" s="217"/>
      <c r="E47" s="212"/>
    </row>
    <row r="48" spans="1:5" ht="12.75">
      <c r="A48" s="207"/>
      <c r="B48" s="204" t="s">
        <v>296</v>
      </c>
      <c r="C48" s="216"/>
      <c r="D48" s="217"/>
      <c r="E48" s="212"/>
    </row>
    <row r="49" spans="1:5" ht="12.75">
      <c r="A49" s="207"/>
      <c r="B49" s="204" t="s">
        <v>297</v>
      </c>
      <c r="C49" s="216"/>
      <c r="D49" s="217"/>
      <c r="E49" s="212"/>
    </row>
    <row r="50" spans="1:5" ht="12.75">
      <c r="A50" s="207"/>
      <c r="B50" s="203" t="s">
        <v>319</v>
      </c>
      <c r="C50" s="218">
        <f>C39+C40+C41+C42</f>
        <v>804</v>
      </c>
      <c r="D50" s="218">
        <f>D39+D40+D41+D42</f>
        <v>945</v>
      </c>
      <c r="E50" s="212">
        <f>D50/C50*100</f>
        <v>117.53731343283582</v>
      </c>
    </row>
    <row r="51" spans="1:5" ht="12.75">
      <c r="A51" s="207" t="s">
        <v>3</v>
      </c>
      <c r="B51" s="326" t="s">
        <v>298</v>
      </c>
      <c r="C51" s="218"/>
      <c r="D51" s="218"/>
      <c r="E51" s="212"/>
    </row>
    <row r="52" spans="1:5" ht="12.75">
      <c r="A52" s="207" t="s">
        <v>299</v>
      </c>
      <c r="B52" s="326" t="s">
        <v>300</v>
      </c>
      <c r="C52" s="218"/>
      <c r="D52" s="218"/>
      <c r="E52" s="212"/>
    </row>
    <row r="53" spans="1:5" ht="12.75">
      <c r="A53" s="207" t="s">
        <v>301</v>
      </c>
      <c r="B53" s="327" t="s">
        <v>302</v>
      </c>
      <c r="C53" s="218"/>
      <c r="D53" s="218"/>
      <c r="E53" s="212"/>
    </row>
    <row r="54" spans="1:5" ht="12.75">
      <c r="A54" s="207" t="s">
        <v>4</v>
      </c>
      <c r="B54" s="199" t="s">
        <v>303</v>
      </c>
      <c r="C54" s="216"/>
      <c r="D54" s="217">
        <v>27000</v>
      </c>
      <c r="E54" s="212"/>
    </row>
    <row r="55" spans="1:5" ht="12.75">
      <c r="A55" s="207" t="s">
        <v>304</v>
      </c>
      <c r="B55" s="199" t="s">
        <v>305</v>
      </c>
      <c r="C55" s="216"/>
      <c r="D55" s="217">
        <v>27000</v>
      </c>
      <c r="E55" s="212"/>
    </row>
    <row r="56" spans="1:5" ht="12.75">
      <c r="A56" s="328" t="s">
        <v>307</v>
      </c>
      <c r="B56" s="199" t="s">
        <v>306</v>
      </c>
      <c r="C56" s="216"/>
      <c r="D56" s="217"/>
      <c r="E56" s="212"/>
    </row>
    <row r="57" spans="1:5" ht="12.75">
      <c r="A57" s="206"/>
      <c r="B57" s="203" t="s">
        <v>320</v>
      </c>
      <c r="C57" s="218"/>
      <c r="D57" s="218">
        <v>27000</v>
      </c>
      <c r="E57" s="212"/>
    </row>
    <row r="58" spans="1:5" ht="12.75">
      <c r="A58" s="207" t="s">
        <v>3</v>
      </c>
      <c r="B58" s="199" t="s">
        <v>175</v>
      </c>
      <c r="C58" s="216">
        <v>1</v>
      </c>
      <c r="D58" s="217">
        <v>296</v>
      </c>
      <c r="E58" s="212">
        <f>D58/C58*100</f>
        <v>29600</v>
      </c>
    </row>
    <row r="59" spans="1:5" ht="12.75">
      <c r="A59" s="207" t="s">
        <v>4</v>
      </c>
      <c r="B59" s="199" t="s">
        <v>382</v>
      </c>
      <c r="C59" s="216">
        <v>11471</v>
      </c>
      <c r="D59" s="216">
        <v>705</v>
      </c>
      <c r="E59" s="212">
        <f>D59/C59*100</f>
        <v>6.145933222909947</v>
      </c>
    </row>
    <row r="60" spans="1:5" ht="12.75">
      <c r="A60" s="207" t="s">
        <v>5</v>
      </c>
      <c r="B60" s="199" t="s">
        <v>176</v>
      </c>
      <c r="C60" s="216"/>
      <c r="D60" s="216"/>
      <c r="E60" s="212"/>
    </row>
    <row r="61" spans="1:5" ht="12.75">
      <c r="A61" s="207" t="s">
        <v>6</v>
      </c>
      <c r="B61" s="199" t="s">
        <v>177</v>
      </c>
      <c r="C61" s="216"/>
      <c r="D61" s="216"/>
      <c r="E61" s="212"/>
    </row>
    <row r="62" spans="1:5" ht="12.75">
      <c r="A62" s="207"/>
      <c r="B62" s="203" t="s">
        <v>321</v>
      </c>
      <c r="C62" s="218">
        <v>11472</v>
      </c>
      <c r="D62" s="218">
        <v>1001</v>
      </c>
      <c r="E62" s="212">
        <f>D62/C62*100</f>
        <v>8.725592747559274</v>
      </c>
    </row>
    <row r="63" spans="1:5" ht="12.75">
      <c r="A63" s="207" t="s">
        <v>3</v>
      </c>
      <c r="B63" s="199" t="s">
        <v>178</v>
      </c>
      <c r="C63" s="216"/>
      <c r="D63" s="217">
        <v>23</v>
      </c>
      <c r="E63" s="212"/>
    </row>
    <row r="64" spans="1:5" ht="12.75">
      <c r="A64" s="207" t="s">
        <v>4</v>
      </c>
      <c r="B64" s="199" t="s">
        <v>179</v>
      </c>
      <c r="C64" s="216">
        <v>37</v>
      </c>
      <c r="D64" s="217">
        <v>456</v>
      </c>
      <c r="E64" s="212">
        <f>D64/C64*100</f>
        <v>1232.4324324324325</v>
      </c>
    </row>
    <row r="65" spans="1:5" ht="12.75">
      <c r="A65" s="207" t="s">
        <v>5</v>
      </c>
      <c r="B65" s="199" t="s">
        <v>180</v>
      </c>
      <c r="C65" s="216"/>
      <c r="D65" s="217"/>
      <c r="E65" s="212"/>
    </row>
    <row r="66" spans="1:5" ht="12.75">
      <c r="A66" s="207" t="s">
        <v>6</v>
      </c>
      <c r="B66" s="199" t="s">
        <v>181</v>
      </c>
      <c r="C66" s="216"/>
      <c r="D66" s="217"/>
      <c r="E66" s="212"/>
    </row>
    <row r="67" spans="1:5" ht="12.75">
      <c r="A67" s="219"/>
      <c r="B67" s="203" t="s">
        <v>322</v>
      </c>
      <c r="C67" s="218">
        <f>SUM(C63:C66)</f>
        <v>37</v>
      </c>
      <c r="D67" s="218">
        <f>SUM(D63:D66)</f>
        <v>479</v>
      </c>
      <c r="E67" s="212">
        <f>D67/C67*100</f>
        <v>1294.5945945945946</v>
      </c>
    </row>
    <row r="68" spans="1:5" ht="12.75">
      <c r="A68" s="219"/>
      <c r="B68" s="214" t="s">
        <v>323</v>
      </c>
      <c r="C68" s="218">
        <v>12313</v>
      </c>
      <c r="D68" s="218">
        <v>29425</v>
      </c>
      <c r="E68" s="212">
        <f>D68/C68*100</f>
        <v>238.97506700235525</v>
      </c>
    </row>
    <row r="69" spans="1:5" s="220" customFormat="1" ht="13.5" thickBot="1">
      <c r="A69" s="221"/>
      <c r="B69" s="208" t="s">
        <v>324</v>
      </c>
      <c r="C69" s="215">
        <f>C32+C68</f>
        <v>207345</v>
      </c>
      <c r="D69" s="215">
        <f>D32+D68</f>
        <v>218659</v>
      </c>
      <c r="E69" s="384">
        <f>D69/C69*100</f>
        <v>105.45660613952592</v>
      </c>
    </row>
    <row r="70" spans="1:5" s="220" customFormat="1" ht="12.75">
      <c r="A70" s="279"/>
      <c r="B70" s="228"/>
      <c r="C70" s="280"/>
      <c r="D70" s="228"/>
      <c r="E70" s="228"/>
    </row>
    <row r="71" spans="1:5" s="220" customFormat="1" ht="12.75">
      <c r="A71" s="279"/>
      <c r="B71" s="228"/>
      <c r="C71" s="280"/>
      <c r="D71" s="228"/>
      <c r="E71" s="228"/>
    </row>
    <row r="72" spans="1:5" ht="12.75">
      <c r="A72" s="228"/>
      <c r="B72" s="228"/>
      <c r="C72" s="280"/>
      <c r="D72" s="228"/>
      <c r="E72" s="228"/>
    </row>
    <row r="73" spans="1:5" ht="12.75">
      <c r="A73" s="228"/>
      <c r="B73" s="228"/>
      <c r="C73" s="280"/>
      <c r="D73" s="228"/>
      <c r="E73" s="228"/>
    </row>
    <row r="74" spans="1:5" ht="12.75">
      <c r="A74" s="228"/>
      <c r="B74" s="228"/>
      <c r="C74" s="280"/>
      <c r="D74" s="228"/>
      <c r="E74" s="228"/>
    </row>
    <row r="75" spans="1:5" ht="12.75">
      <c r="A75" s="228"/>
      <c r="B75" s="228"/>
      <c r="C75" s="280"/>
      <c r="D75" s="228"/>
      <c r="E75" s="228"/>
    </row>
    <row r="76" spans="1:5" ht="12.75">
      <c r="A76" s="228"/>
      <c r="B76" s="228"/>
      <c r="C76" s="280"/>
      <c r="D76" s="228"/>
      <c r="E76" s="228"/>
    </row>
    <row r="77" spans="1:5" ht="12.75">
      <c r="A77" s="228"/>
      <c r="B77" s="228"/>
      <c r="C77" s="280"/>
      <c r="D77" s="228"/>
      <c r="E77" s="228"/>
    </row>
    <row r="78" spans="1:5" ht="12.75">
      <c r="A78" s="228"/>
      <c r="B78" s="228"/>
      <c r="C78" s="280"/>
      <c r="D78" s="228"/>
      <c r="E78" s="228"/>
    </row>
    <row r="79" spans="1:5" ht="12.75">
      <c r="A79" s="228"/>
      <c r="B79" s="228"/>
      <c r="C79" s="280"/>
      <c r="D79" s="228"/>
      <c r="E79" s="228"/>
    </row>
    <row r="80" spans="1:5" ht="12.75">
      <c r="A80" s="228"/>
      <c r="B80" s="228"/>
      <c r="C80" s="280"/>
      <c r="D80" s="228"/>
      <c r="E80" s="228"/>
    </row>
    <row r="81" spans="1:5" ht="12.75">
      <c r="A81" s="228"/>
      <c r="B81" s="228"/>
      <c r="C81" s="280"/>
      <c r="D81" s="228"/>
      <c r="E81" s="228"/>
    </row>
    <row r="82" spans="1:5" ht="12.75">
      <c r="A82" s="228"/>
      <c r="B82" s="228"/>
      <c r="C82" s="280"/>
      <c r="D82" s="228"/>
      <c r="E82" s="228"/>
    </row>
    <row r="83" spans="1:5" ht="12.75">
      <c r="A83" s="228"/>
      <c r="B83" s="228"/>
      <c r="C83" s="280"/>
      <c r="D83" s="228"/>
      <c r="E83" s="228"/>
    </row>
    <row r="84" spans="1:5" ht="12.75">
      <c r="A84" s="228"/>
      <c r="B84" s="228"/>
      <c r="C84" s="280"/>
      <c r="D84" s="228"/>
      <c r="E84" s="228"/>
    </row>
    <row r="85" spans="1:5" ht="12.75">
      <c r="A85" s="228"/>
      <c r="B85" s="228"/>
      <c r="C85" s="280"/>
      <c r="D85" s="228"/>
      <c r="E85" s="228"/>
    </row>
    <row r="86" spans="1:5" ht="12.75">
      <c r="A86" s="228"/>
      <c r="B86" s="228"/>
      <c r="C86" s="280"/>
      <c r="D86" s="228"/>
      <c r="E86" s="228"/>
    </row>
    <row r="87" spans="1:5" ht="12.75">
      <c r="A87" s="228"/>
      <c r="B87" s="228"/>
      <c r="C87" s="280"/>
      <c r="D87" s="228"/>
      <c r="E87" s="228"/>
    </row>
    <row r="88" spans="1:5" ht="12.75">
      <c r="A88" s="228"/>
      <c r="B88" s="228"/>
      <c r="C88" s="280"/>
      <c r="D88" s="228"/>
      <c r="E88" s="228"/>
    </row>
    <row r="89" spans="1:5" ht="12.75">
      <c r="A89" s="228"/>
      <c r="B89" s="228"/>
      <c r="C89" s="280"/>
      <c r="D89" s="228"/>
      <c r="E89" s="228"/>
    </row>
    <row r="90" spans="1:5" ht="12.75">
      <c r="A90" s="228"/>
      <c r="B90" s="228"/>
      <c r="C90" s="280"/>
      <c r="D90" s="228"/>
      <c r="E90" s="228"/>
    </row>
    <row r="91" spans="1:5" ht="12.75">
      <c r="A91" s="228"/>
      <c r="B91" s="228"/>
      <c r="C91" s="280"/>
      <c r="D91" s="228"/>
      <c r="E91" s="228"/>
    </row>
    <row r="92" spans="1:5" ht="12.75">
      <c r="A92" s="228"/>
      <c r="B92" s="228"/>
      <c r="C92" s="280"/>
      <c r="D92" s="228"/>
      <c r="E92" s="228"/>
    </row>
    <row r="93" spans="1:5" ht="12.75">
      <c r="A93" s="228"/>
      <c r="B93" s="228"/>
      <c r="C93" s="280"/>
      <c r="D93" s="228"/>
      <c r="E93" s="228"/>
    </row>
    <row r="94" spans="1:5" ht="12.75">
      <c r="A94" s="228"/>
      <c r="B94" s="228"/>
      <c r="C94" s="280"/>
      <c r="D94" s="228"/>
      <c r="E94" s="228"/>
    </row>
    <row r="95" spans="1:5" ht="12.75">
      <c r="A95" s="228"/>
      <c r="B95" s="228"/>
      <c r="C95" s="280"/>
      <c r="D95" s="228"/>
      <c r="E95" s="228"/>
    </row>
    <row r="96" spans="1:5" ht="12.75">
      <c r="A96" s="228"/>
      <c r="B96" s="228"/>
      <c r="C96" s="280"/>
      <c r="D96" s="228"/>
      <c r="E96" s="228"/>
    </row>
    <row r="97" spans="1:5" ht="12.75">
      <c r="A97" s="228"/>
      <c r="B97" s="228"/>
      <c r="C97" s="280"/>
      <c r="D97" s="228"/>
      <c r="E97" s="228"/>
    </row>
    <row r="98" spans="1:5" ht="12.75">
      <c r="A98" s="228"/>
      <c r="B98" s="228"/>
      <c r="C98" s="280"/>
      <c r="D98" s="228"/>
      <c r="E98" s="228"/>
    </row>
    <row r="99" spans="1:5" ht="12.75">
      <c r="A99" s="228"/>
      <c r="B99" s="228"/>
      <c r="C99" s="280"/>
      <c r="D99" s="228"/>
      <c r="E99" s="228"/>
    </row>
    <row r="100" spans="1:5" ht="12.75">
      <c r="A100" s="228"/>
      <c r="B100" s="228"/>
      <c r="C100" s="280"/>
      <c r="D100" s="228"/>
      <c r="E100" s="228"/>
    </row>
    <row r="101" spans="1:5" ht="12.75">
      <c r="A101" s="228"/>
      <c r="B101" s="228"/>
      <c r="C101" s="280"/>
      <c r="D101" s="228"/>
      <c r="E101" s="228"/>
    </row>
    <row r="102" spans="1:5" ht="12.75">
      <c r="A102" s="228"/>
      <c r="B102" s="228"/>
      <c r="C102" s="280"/>
      <c r="D102" s="228"/>
      <c r="E102" s="228"/>
    </row>
    <row r="103" spans="1:5" ht="12.75">
      <c r="A103" s="228"/>
      <c r="B103" s="228"/>
      <c r="C103" s="280"/>
      <c r="D103" s="228"/>
      <c r="E103" s="228"/>
    </row>
    <row r="104" spans="1:5" ht="12.75">
      <c r="A104" s="228"/>
      <c r="B104" s="228"/>
      <c r="C104" s="280"/>
      <c r="D104" s="228"/>
      <c r="E104" s="228"/>
    </row>
    <row r="105" spans="1:5" ht="12.75">
      <c r="A105" s="228"/>
      <c r="B105" s="228"/>
      <c r="C105" s="280"/>
      <c r="D105" s="228"/>
      <c r="E105" s="228"/>
    </row>
    <row r="106" spans="1:5" ht="12.75">
      <c r="A106" s="228"/>
      <c r="B106" s="228"/>
      <c r="C106" s="280"/>
      <c r="D106" s="228"/>
      <c r="E106" s="228"/>
    </row>
    <row r="107" spans="1:5" ht="12.75">
      <c r="A107" s="228"/>
      <c r="B107" s="228"/>
      <c r="C107" s="280"/>
      <c r="D107" s="228"/>
      <c r="E107" s="228"/>
    </row>
    <row r="108" spans="1:5" ht="12.75">
      <c r="A108" s="228"/>
      <c r="B108" s="228"/>
      <c r="C108" s="280"/>
      <c r="D108" s="228"/>
      <c r="E108" s="22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&amp;C&amp;12Könyvviteli mérleg I.&amp;R7/a. számú melléklet.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7">
      <selection activeCell="M54" sqref="M54"/>
    </sheetView>
  </sheetViews>
  <sheetFormatPr defaultColWidth="9.00390625" defaultRowHeight="12.75"/>
  <cols>
    <col min="1" max="1" width="6.00390625" style="0" customWidth="1"/>
    <col min="2" max="2" width="51.875" style="0" customWidth="1"/>
    <col min="3" max="3" width="11.125" style="351" customWidth="1"/>
    <col min="4" max="4" width="11.375" style="351" customWidth="1"/>
    <col min="5" max="5" width="11.375" style="356" customWidth="1"/>
  </cols>
  <sheetData>
    <row r="1" spans="1:5" ht="41.25" customHeight="1" thickBot="1">
      <c r="A1" s="201" t="s">
        <v>137</v>
      </c>
      <c r="B1" s="211" t="s">
        <v>183</v>
      </c>
      <c r="C1" s="348" t="s">
        <v>147</v>
      </c>
      <c r="D1" s="348" t="s">
        <v>138</v>
      </c>
      <c r="E1" s="353" t="s">
        <v>148</v>
      </c>
    </row>
    <row r="2" spans="1:5" ht="12.75">
      <c r="A2" s="209"/>
      <c r="B2" s="200">
        <v>1</v>
      </c>
      <c r="C2" s="349">
        <v>2</v>
      </c>
      <c r="D2" s="349">
        <v>3</v>
      </c>
      <c r="E2" s="357">
        <v>4</v>
      </c>
    </row>
    <row r="3" spans="1:5" ht="12.75">
      <c r="A3" s="207" t="s">
        <v>3</v>
      </c>
      <c r="B3" s="327" t="s">
        <v>325</v>
      </c>
      <c r="C3" s="217"/>
      <c r="D3" s="217"/>
      <c r="E3" s="354"/>
    </row>
    <row r="4" spans="1:5" ht="12.75">
      <c r="A4" s="207" t="s">
        <v>4</v>
      </c>
      <c r="B4" s="199" t="s">
        <v>329</v>
      </c>
      <c r="C4" s="217">
        <v>157068</v>
      </c>
      <c r="D4" s="217">
        <v>157068</v>
      </c>
      <c r="E4" s="354">
        <f>D4/C4*100</f>
        <v>100</v>
      </c>
    </row>
    <row r="5" spans="1:5" ht="12.75">
      <c r="A5" s="207"/>
      <c r="B5" s="330" t="s">
        <v>326</v>
      </c>
      <c r="C5" s="358">
        <f>C4+C6</f>
        <v>157068</v>
      </c>
      <c r="D5" s="358">
        <v>157068</v>
      </c>
      <c r="E5" s="354">
        <f>D5/C5*100</f>
        <v>100</v>
      </c>
    </row>
    <row r="6" spans="1:5" ht="12.75">
      <c r="A6" s="207" t="s">
        <v>3</v>
      </c>
      <c r="B6" s="199" t="s">
        <v>327</v>
      </c>
      <c r="C6" s="216"/>
      <c r="D6" s="216"/>
      <c r="E6" s="354"/>
    </row>
    <row r="7" spans="1:5" ht="12.75">
      <c r="A7" s="207" t="s">
        <v>4</v>
      </c>
      <c r="B7" s="327" t="s">
        <v>328</v>
      </c>
      <c r="C7" s="359">
        <v>33024</v>
      </c>
      <c r="D7" s="359">
        <v>30674</v>
      </c>
      <c r="E7" s="354">
        <f>D7/C7*100</f>
        <v>92.88396317829456</v>
      </c>
    </row>
    <row r="8" spans="1:5" ht="12.75">
      <c r="A8" s="206"/>
      <c r="B8" s="203" t="s">
        <v>330</v>
      </c>
      <c r="C8" s="358">
        <f>C7</f>
        <v>33024</v>
      </c>
      <c r="D8" s="358">
        <f>D7</f>
        <v>30674</v>
      </c>
      <c r="E8" s="354">
        <f>D8/C8*100</f>
        <v>92.88396317829456</v>
      </c>
    </row>
    <row r="9" spans="1:5" ht="12.75">
      <c r="A9" s="207" t="s">
        <v>3</v>
      </c>
      <c r="B9" s="326" t="s">
        <v>331</v>
      </c>
      <c r="C9" s="216"/>
      <c r="D9" s="216"/>
      <c r="E9" s="354"/>
    </row>
    <row r="10" spans="1:5" ht="12.75">
      <c r="A10" s="207" t="s">
        <v>332</v>
      </c>
      <c r="B10" s="199" t="s">
        <v>333</v>
      </c>
      <c r="C10" s="216"/>
      <c r="D10" s="216"/>
      <c r="E10" s="354"/>
    </row>
    <row r="11" spans="1:5" ht="12.75">
      <c r="A11" s="207"/>
      <c r="B11" s="331" t="s">
        <v>334</v>
      </c>
      <c r="C11" s="216"/>
      <c r="D11" s="216"/>
      <c r="E11" s="354"/>
    </row>
    <row r="12" spans="1:5" ht="12.75">
      <c r="A12" s="207"/>
      <c r="B12" s="331" t="s">
        <v>335</v>
      </c>
      <c r="C12" s="216">
        <v>190092</v>
      </c>
      <c r="D12" s="216">
        <v>187742</v>
      </c>
      <c r="E12" s="354">
        <f>D12/C12*100</f>
        <v>98.76375649685416</v>
      </c>
    </row>
    <row r="13" spans="1:5" ht="12.75">
      <c r="A13" s="207" t="s">
        <v>3</v>
      </c>
      <c r="B13" s="199" t="s">
        <v>336</v>
      </c>
      <c r="C13" s="216">
        <v>11509</v>
      </c>
      <c r="D13" s="216">
        <v>28480</v>
      </c>
      <c r="E13" s="354">
        <f>D13/C13*100</f>
        <v>247.45851073073246</v>
      </c>
    </row>
    <row r="14" spans="1:5" ht="12.75">
      <c r="A14" s="207"/>
      <c r="B14" s="199" t="s">
        <v>337</v>
      </c>
      <c r="C14" s="216">
        <v>11509</v>
      </c>
      <c r="D14" s="216">
        <v>28480</v>
      </c>
      <c r="E14" s="354">
        <f>D14/C14*100</f>
        <v>247.45851073073246</v>
      </c>
    </row>
    <row r="15" spans="1:5" ht="12.75">
      <c r="A15" s="207"/>
      <c r="B15" s="199" t="s">
        <v>338</v>
      </c>
      <c r="C15" s="216"/>
      <c r="D15" s="216"/>
      <c r="E15" s="354"/>
    </row>
    <row r="16" spans="1:5" ht="12.75">
      <c r="A16" s="207" t="s">
        <v>332</v>
      </c>
      <c r="B16" s="199" t="s">
        <v>339</v>
      </c>
      <c r="C16" s="216"/>
      <c r="D16" s="216"/>
      <c r="E16" s="354"/>
    </row>
    <row r="17" spans="1:5" ht="12.75">
      <c r="A17" s="207" t="s">
        <v>340</v>
      </c>
      <c r="B17" s="199" t="s">
        <v>341</v>
      </c>
      <c r="C17" s="216"/>
      <c r="D17" s="216"/>
      <c r="E17" s="354"/>
    </row>
    <row r="18" spans="1:5" ht="12.75">
      <c r="A18" s="207" t="s">
        <v>6</v>
      </c>
      <c r="B18" s="199" t="s">
        <v>342</v>
      </c>
      <c r="C18" s="216"/>
      <c r="D18" s="216"/>
      <c r="E18" s="354"/>
    </row>
    <row r="19" spans="1:5" ht="12.75">
      <c r="A19" s="207" t="s">
        <v>7</v>
      </c>
      <c r="B19" s="199" t="s">
        <v>343</v>
      </c>
      <c r="C19" s="216"/>
      <c r="D19" s="216"/>
      <c r="E19" s="354"/>
    </row>
    <row r="20" spans="1:5" ht="12.75">
      <c r="A20" s="206"/>
      <c r="B20" s="203" t="s">
        <v>344</v>
      </c>
      <c r="C20" s="218">
        <f>C13+C16+C17+C18+C19</f>
        <v>11509</v>
      </c>
      <c r="D20" s="218">
        <v>28480</v>
      </c>
      <c r="E20" s="354">
        <f>D20/C20*100</f>
        <v>247.45851073073246</v>
      </c>
    </row>
    <row r="21" spans="1:5" ht="12.75">
      <c r="A21" s="207" t="s">
        <v>3</v>
      </c>
      <c r="B21" s="199" t="s">
        <v>345</v>
      </c>
      <c r="C21" s="216"/>
      <c r="D21" s="216"/>
      <c r="E21" s="354"/>
    </row>
    <row r="22" spans="1:5" ht="12.75">
      <c r="A22" s="207"/>
      <c r="B22" s="199" t="s">
        <v>346</v>
      </c>
      <c r="C22" s="216"/>
      <c r="D22" s="216"/>
      <c r="E22" s="354"/>
    </row>
    <row r="23" spans="1:5" ht="12.75">
      <c r="A23" s="207"/>
      <c r="B23" s="199" t="s">
        <v>347</v>
      </c>
      <c r="C23" s="216"/>
      <c r="D23" s="216"/>
      <c r="E23" s="354"/>
    </row>
    <row r="24" spans="1:5" ht="12.75">
      <c r="A24" s="207" t="s">
        <v>4</v>
      </c>
      <c r="B24" s="199" t="s">
        <v>348</v>
      </c>
      <c r="C24" s="216"/>
      <c r="D24" s="216"/>
      <c r="E24" s="354"/>
    </row>
    <row r="25" spans="1:5" ht="12.75">
      <c r="A25" s="207" t="s">
        <v>5</v>
      </c>
      <c r="B25" s="199" t="s">
        <v>349</v>
      </c>
      <c r="C25" s="216"/>
      <c r="D25" s="216"/>
      <c r="E25" s="354"/>
    </row>
    <row r="26" spans="1:5" ht="12.75">
      <c r="A26" s="207" t="s">
        <v>6</v>
      </c>
      <c r="B26" s="199" t="s">
        <v>350</v>
      </c>
      <c r="C26" s="216"/>
      <c r="D26" s="216"/>
      <c r="E26" s="354"/>
    </row>
    <row r="27" spans="1:5" ht="12.75">
      <c r="A27" s="206"/>
      <c r="B27" s="203" t="s">
        <v>351</v>
      </c>
      <c r="C27" s="216"/>
      <c r="D27" s="216"/>
      <c r="E27" s="354"/>
    </row>
    <row r="28" spans="1:5" s="220" customFormat="1" ht="12.75">
      <c r="A28" s="222"/>
      <c r="B28" s="203" t="s">
        <v>352</v>
      </c>
      <c r="C28" s="218">
        <f>C20+C27</f>
        <v>11509</v>
      </c>
      <c r="D28" s="218">
        <v>28480</v>
      </c>
      <c r="E28" s="354">
        <f>D28/C28*100</f>
        <v>247.45851073073246</v>
      </c>
    </row>
    <row r="29" spans="1:5" ht="12.75">
      <c r="A29" s="207" t="s">
        <v>3</v>
      </c>
      <c r="B29" s="199" t="s">
        <v>353</v>
      </c>
      <c r="C29" s="216">
        <v>1375</v>
      </c>
      <c r="D29" s="216"/>
      <c r="E29" s="354">
        <f>D29/C29*100</f>
        <v>0</v>
      </c>
    </row>
    <row r="30" spans="1:5" ht="12.75">
      <c r="A30" s="207" t="s">
        <v>4</v>
      </c>
      <c r="B30" s="199" t="s">
        <v>184</v>
      </c>
      <c r="C30" s="216"/>
      <c r="D30" s="216"/>
      <c r="E30" s="354"/>
    </row>
    <row r="31" spans="1:5" ht="12.75">
      <c r="A31" s="207" t="s">
        <v>5</v>
      </c>
      <c r="B31" s="199" t="s">
        <v>199</v>
      </c>
      <c r="C31" s="216"/>
      <c r="D31" s="216"/>
      <c r="E31" s="354"/>
    </row>
    <row r="32" spans="1:5" ht="12.75">
      <c r="A32" s="207" t="s">
        <v>6</v>
      </c>
      <c r="B32" s="199" t="s">
        <v>185</v>
      </c>
      <c r="C32" s="216"/>
      <c r="D32" s="216"/>
      <c r="E32" s="354"/>
    </row>
    <row r="33" spans="1:5" ht="12.75">
      <c r="A33" s="207" t="s">
        <v>7</v>
      </c>
      <c r="B33" s="199" t="s">
        <v>200</v>
      </c>
      <c r="C33" s="216"/>
      <c r="D33" s="216"/>
      <c r="E33" s="354"/>
    </row>
    <row r="34" spans="1:5" ht="12.75">
      <c r="A34" s="207" t="s">
        <v>8</v>
      </c>
      <c r="B34" s="199" t="s">
        <v>186</v>
      </c>
      <c r="C34" s="216"/>
      <c r="D34" s="216"/>
      <c r="E34" s="354"/>
    </row>
    <row r="35" spans="1:5" s="220" customFormat="1" ht="12.75">
      <c r="A35" s="222"/>
      <c r="B35" s="203" t="s">
        <v>354</v>
      </c>
      <c r="C35" s="218">
        <f>C29+C30+C31+C32+C33+C34</f>
        <v>1375</v>
      </c>
      <c r="D35" s="218"/>
      <c r="E35" s="354">
        <f>D35/C35*100</f>
        <v>0</v>
      </c>
    </row>
    <row r="36" spans="1:5" ht="12.75">
      <c r="A36" s="207" t="s">
        <v>3</v>
      </c>
      <c r="B36" s="199" t="s">
        <v>355</v>
      </c>
      <c r="C36" s="216"/>
      <c r="D36" s="216"/>
      <c r="E36" s="354"/>
    </row>
    <row r="37" spans="1:5" ht="12.75">
      <c r="A37" s="207" t="s">
        <v>4</v>
      </c>
      <c r="B37" s="199" t="s">
        <v>356</v>
      </c>
      <c r="C37" s="216"/>
      <c r="D37" s="216"/>
      <c r="E37" s="354"/>
    </row>
    <row r="38" spans="1:5" ht="12.75">
      <c r="A38" s="207"/>
      <c r="B38" s="199" t="s">
        <v>357</v>
      </c>
      <c r="C38" s="216"/>
      <c r="D38" s="216"/>
      <c r="E38" s="354"/>
    </row>
    <row r="39" spans="1:5" ht="12.75">
      <c r="A39" s="207" t="s">
        <v>5</v>
      </c>
      <c r="B39" s="204" t="s">
        <v>371</v>
      </c>
      <c r="C39" s="216">
        <v>13</v>
      </c>
      <c r="D39" s="216">
        <v>702</v>
      </c>
      <c r="E39" s="354">
        <f>D39/C39*100</f>
        <v>5400</v>
      </c>
    </row>
    <row r="40" spans="1:5" ht="12.75">
      <c r="A40" s="206"/>
      <c r="B40" s="199" t="s">
        <v>188</v>
      </c>
      <c r="C40" s="216">
        <v>13</v>
      </c>
      <c r="D40" s="216">
        <v>702</v>
      </c>
      <c r="E40" s="354">
        <f>D40/C40*100</f>
        <v>5400</v>
      </c>
    </row>
    <row r="41" spans="1:5" ht="12.75">
      <c r="A41" s="206"/>
      <c r="B41" s="199" t="s">
        <v>189</v>
      </c>
      <c r="C41" s="216"/>
      <c r="D41" s="216"/>
      <c r="E41" s="354"/>
    </row>
    <row r="42" spans="1:5" ht="12.75">
      <c r="A42" s="207" t="s">
        <v>6</v>
      </c>
      <c r="B42" s="199" t="s">
        <v>190</v>
      </c>
      <c r="C42" s="216">
        <v>4356</v>
      </c>
      <c r="D42" s="216">
        <v>1735</v>
      </c>
      <c r="E42" s="354">
        <f>D42/C42*100</f>
        <v>39.83011937557392</v>
      </c>
    </row>
    <row r="43" spans="1:5" ht="12.75">
      <c r="A43" s="206"/>
      <c r="B43" s="199" t="s">
        <v>201</v>
      </c>
      <c r="C43" s="216"/>
      <c r="D43" s="216"/>
      <c r="E43" s="354"/>
    </row>
    <row r="44" spans="1:5" ht="12.75">
      <c r="A44" s="206"/>
      <c r="B44" s="199" t="s">
        <v>202</v>
      </c>
      <c r="C44" s="216"/>
      <c r="D44" s="216"/>
      <c r="E44" s="354"/>
    </row>
    <row r="45" spans="1:5" ht="12.75">
      <c r="A45" s="206"/>
      <c r="B45" s="199" t="s">
        <v>203</v>
      </c>
      <c r="C45" s="216"/>
      <c r="D45" s="216"/>
      <c r="E45" s="354"/>
    </row>
    <row r="46" spans="1:5" ht="12.75">
      <c r="A46" s="206"/>
      <c r="B46" s="199" t="s">
        <v>358</v>
      </c>
      <c r="C46" s="216">
        <v>1807</v>
      </c>
      <c r="D46" s="216">
        <v>1675</v>
      </c>
      <c r="E46" s="354">
        <f>D46/C46*100</f>
        <v>92.6950747094632</v>
      </c>
    </row>
    <row r="47" spans="1:5" ht="12.75">
      <c r="A47" s="206"/>
      <c r="B47" s="199" t="s">
        <v>359</v>
      </c>
      <c r="C47" s="216"/>
      <c r="D47" s="216"/>
      <c r="E47" s="354"/>
    </row>
    <row r="48" spans="1:5" ht="12.75">
      <c r="A48" s="206"/>
      <c r="B48" s="199" t="s">
        <v>360</v>
      </c>
      <c r="C48" s="216"/>
      <c r="D48" s="216"/>
      <c r="E48" s="354"/>
    </row>
    <row r="49" spans="1:5" ht="12.75">
      <c r="A49" s="206"/>
      <c r="B49" s="199" t="s">
        <v>361</v>
      </c>
      <c r="C49" s="216"/>
      <c r="D49" s="216"/>
      <c r="E49" s="354"/>
    </row>
    <row r="50" spans="1:5" ht="12.75">
      <c r="A50" s="206"/>
      <c r="B50" s="199" t="s">
        <v>204</v>
      </c>
      <c r="C50" s="216"/>
      <c r="D50" s="216"/>
      <c r="E50" s="354"/>
    </row>
    <row r="51" spans="1:5" ht="12.75">
      <c r="A51" s="206"/>
      <c r="B51" s="199" t="s">
        <v>362</v>
      </c>
      <c r="C51" s="216"/>
      <c r="D51" s="216"/>
      <c r="E51" s="354"/>
    </row>
    <row r="52" spans="1:5" ht="12.75">
      <c r="A52" s="206"/>
      <c r="B52" s="199" t="s">
        <v>363</v>
      </c>
      <c r="C52" s="216">
        <v>2500</v>
      </c>
      <c r="D52" s="216"/>
      <c r="E52" s="354">
        <f>D52/C52*100</f>
        <v>0</v>
      </c>
    </row>
    <row r="53" spans="1:5" ht="12.75">
      <c r="A53" s="206"/>
      <c r="B53" s="199" t="s">
        <v>207</v>
      </c>
      <c r="C53" s="216"/>
      <c r="D53" s="216"/>
      <c r="E53" s="354"/>
    </row>
    <row r="54" spans="1:5" ht="12.75">
      <c r="A54" s="206"/>
      <c r="B54" s="199" t="s">
        <v>208</v>
      </c>
      <c r="C54" s="216"/>
      <c r="D54" s="216"/>
      <c r="E54" s="354"/>
    </row>
    <row r="55" spans="1:5" ht="12.75">
      <c r="A55" s="206"/>
      <c r="B55" s="199" t="s">
        <v>205</v>
      </c>
      <c r="C55" s="216"/>
      <c r="D55" s="216"/>
      <c r="E55" s="354"/>
    </row>
    <row r="56" spans="1:5" ht="12.75" customHeight="1">
      <c r="A56" s="206"/>
      <c r="B56" s="204" t="s">
        <v>364</v>
      </c>
      <c r="C56" s="216"/>
      <c r="D56" s="216"/>
      <c r="E56" s="354"/>
    </row>
    <row r="57" spans="1:5" ht="12.75" customHeight="1">
      <c r="A57" s="206"/>
      <c r="B57" s="223" t="s">
        <v>365</v>
      </c>
      <c r="C57" s="216"/>
      <c r="D57" s="216"/>
      <c r="E57" s="354"/>
    </row>
    <row r="58" spans="1:5" ht="12.75" customHeight="1">
      <c r="A58" s="206"/>
      <c r="B58" s="204" t="s">
        <v>191</v>
      </c>
      <c r="C58" s="216"/>
      <c r="D58" s="216"/>
      <c r="E58" s="354"/>
    </row>
    <row r="59" spans="1:5" ht="12.75" customHeight="1">
      <c r="A59" s="206"/>
      <c r="B59" s="204" t="s">
        <v>366</v>
      </c>
      <c r="C59" s="216"/>
      <c r="D59" s="216"/>
      <c r="E59" s="354"/>
    </row>
    <row r="60" spans="1:5" ht="12.75">
      <c r="A60" s="206"/>
      <c r="B60" s="204" t="s">
        <v>206</v>
      </c>
      <c r="C60" s="216">
        <v>49</v>
      </c>
      <c r="D60" s="216">
        <v>60</v>
      </c>
      <c r="E60" s="354">
        <f>D60/C60*100</f>
        <v>122.44897959183673</v>
      </c>
    </row>
    <row r="61" spans="1:5" ht="12.75">
      <c r="A61" s="222"/>
      <c r="B61" s="205" t="s">
        <v>367</v>
      </c>
      <c r="C61" s="218">
        <f>C36+C37+C39+C42</f>
        <v>4369</v>
      </c>
      <c r="D61" s="218">
        <v>2437</v>
      </c>
      <c r="E61" s="354">
        <f>D61/C61*100</f>
        <v>55.77935454337377</v>
      </c>
    </row>
    <row r="62" spans="1:5" ht="12.75">
      <c r="A62" s="207" t="s">
        <v>3</v>
      </c>
      <c r="B62" s="199" t="s">
        <v>192</v>
      </c>
      <c r="C62" s="216"/>
      <c r="D62" s="216"/>
      <c r="E62" s="354"/>
    </row>
    <row r="63" spans="1:5" ht="12.75" customHeight="1">
      <c r="A63" s="207" t="s">
        <v>4</v>
      </c>
      <c r="B63" s="199" t="s">
        <v>193</v>
      </c>
      <c r="C63" s="216"/>
      <c r="D63" s="216"/>
      <c r="E63" s="354"/>
    </row>
    <row r="64" spans="1:5" s="220" customFormat="1" ht="12.75" customHeight="1">
      <c r="A64" s="207" t="s">
        <v>5</v>
      </c>
      <c r="B64" s="199" t="s">
        <v>194</v>
      </c>
      <c r="C64" s="216"/>
      <c r="D64" s="216"/>
      <c r="E64" s="354"/>
    </row>
    <row r="65" spans="1:5" ht="12.75">
      <c r="A65" s="207" t="s">
        <v>6</v>
      </c>
      <c r="B65" s="199" t="s">
        <v>195</v>
      </c>
      <c r="C65" s="216"/>
      <c r="D65" s="216"/>
      <c r="E65" s="354"/>
    </row>
    <row r="66" spans="1:5" ht="12.75">
      <c r="A66" s="206"/>
      <c r="B66" s="199" t="s">
        <v>196</v>
      </c>
      <c r="C66" s="216"/>
      <c r="D66" s="216"/>
      <c r="E66" s="354"/>
    </row>
    <row r="67" spans="1:5" ht="12.75">
      <c r="A67" s="206"/>
      <c r="B67" s="199" t="s">
        <v>197</v>
      </c>
      <c r="C67" s="216"/>
      <c r="D67" s="216"/>
      <c r="E67" s="354"/>
    </row>
    <row r="68" spans="1:5" ht="12.75">
      <c r="A68" s="222"/>
      <c r="B68" s="203" t="s">
        <v>368</v>
      </c>
      <c r="C68" s="218">
        <f>C62+C63+C64+C65</f>
        <v>0</v>
      </c>
      <c r="D68" s="218">
        <v>0</v>
      </c>
      <c r="E68" s="354"/>
    </row>
    <row r="69" spans="1:5" ht="12.75">
      <c r="A69" s="224"/>
      <c r="B69" s="225" t="s">
        <v>369</v>
      </c>
      <c r="C69" s="226">
        <f>C35+C61+C68</f>
        <v>5744</v>
      </c>
      <c r="D69" s="226">
        <v>2437</v>
      </c>
      <c r="E69" s="354">
        <f>D69/C69*100</f>
        <v>42.42688022284122</v>
      </c>
    </row>
    <row r="70" spans="1:5" ht="13.5" thickBot="1">
      <c r="A70" s="227"/>
      <c r="B70" s="208" t="s">
        <v>370</v>
      </c>
      <c r="C70" s="215">
        <f>C12+C28+C69</f>
        <v>207345</v>
      </c>
      <c r="D70" s="215">
        <v>218659</v>
      </c>
      <c r="E70" s="383">
        <f>D70/C70*100</f>
        <v>105.45660613952592</v>
      </c>
    </row>
    <row r="71" spans="1:5" ht="12.75">
      <c r="A71" s="228"/>
      <c r="B71" s="228"/>
      <c r="C71" s="350"/>
      <c r="D71" s="350"/>
      <c r="E71" s="355"/>
    </row>
    <row r="72" spans="1:5" s="220" customFormat="1" ht="12.75">
      <c r="A72" s="228"/>
      <c r="B72" s="228"/>
      <c r="C72" s="350"/>
      <c r="D72" s="350"/>
      <c r="E72" s="355"/>
    </row>
    <row r="73" spans="1:5" s="220" customFormat="1" ht="12.75">
      <c r="A73" s="228"/>
      <c r="B73" s="228"/>
      <c r="C73" s="350"/>
      <c r="D73" s="350"/>
      <c r="E73" s="355"/>
    </row>
    <row r="74" spans="1:5" s="220" customFormat="1" ht="12.75">
      <c r="A74" s="228"/>
      <c r="B74" s="228"/>
      <c r="C74" s="350"/>
      <c r="D74" s="350"/>
      <c r="E74" s="355"/>
    </row>
    <row r="75" spans="1:5" ht="12.75">
      <c r="A75" s="228"/>
      <c r="B75" s="228"/>
      <c r="C75" s="350"/>
      <c r="D75" s="350"/>
      <c r="E75" s="355"/>
    </row>
    <row r="76" spans="1:5" ht="12.75">
      <c r="A76" s="228"/>
      <c r="B76" s="228"/>
      <c r="C76" s="350"/>
      <c r="D76" s="350"/>
      <c r="E76" s="355"/>
    </row>
    <row r="77" spans="1:5" ht="12.75">
      <c r="A77" s="228"/>
      <c r="B77" s="228"/>
      <c r="C77" s="350"/>
      <c r="D77" s="350"/>
      <c r="E77" s="355"/>
    </row>
    <row r="78" spans="1:5" ht="12.75">
      <c r="A78" s="228"/>
      <c r="B78" s="228"/>
      <c r="C78" s="350"/>
      <c r="D78" s="350"/>
      <c r="E78" s="355"/>
    </row>
    <row r="79" spans="1:5" ht="12.75">
      <c r="A79" s="228"/>
      <c r="B79" s="228"/>
      <c r="C79" s="350"/>
      <c r="D79" s="350"/>
      <c r="E79" s="355"/>
    </row>
    <row r="80" spans="1:5" ht="12.75">
      <c r="A80" s="228"/>
      <c r="B80" s="228"/>
      <c r="C80" s="350"/>
      <c r="D80" s="350"/>
      <c r="E80" s="355"/>
    </row>
    <row r="81" spans="1:5" ht="12.75">
      <c r="A81" s="228"/>
      <c r="B81" s="228"/>
      <c r="C81" s="350"/>
      <c r="D81" s="350"/>
      <c r="E81" s="355"/>
    </row>
    <row r="82" spans="1:5" ht="12.75">
      <c r="A82" s="228"/>
      <c r="B82" s="228"/>
      <c r="C82" s="350"/>
      <c r="D82" s="350"/>
      <c r="E82" s="355"/>
    </row>
    <row r="83" spans="1:5" ht="12.75">
      <c r="A83" s="228"/>
      <c r="B83" s="228"/>
      <c r="C83" s="350"/>
      <c r="D83" s="350"/>
      <c r="E83" s="355"/>
    </row>
    <row r="84" spans="1:5" ht="12.75">
      <c r="A84" s="228"/>
      <c r="B84" s="228"/>
      <c r="C84" s="350"/>
      <c r="D84" s="350"/>
      <c r="E84" s="355"/>
    </row>
    <row r="85" spans="1:5" ht="12.75">
      <c r="A85" s="228"/>
      <c r="B85" s="228"/>
      <c r="C85" s="350"/>
      <c r="D85" s="350"/>
      <c r="E85" s="355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&amp;C&amp;12Könyvviteli mérleg II.&amp;R7/b. számú melléklet.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2017-01-11T14:08:22Z</cp:lastPrinted>
  <dcterms:created xsi:type="dcterms:W3CDTF">1999-10-30T17:15:49Z</dcterms:created>
  <dcterms:modified xsi:type="dcterms:W3CDTF">2017-01-11T14:08:43Z</dcterms:modified>
  <cp:category/>
  <cp:version/>
  <cp:contentType/>
  <cp:contentStatus/>
</cp:coreProperties>
</file>