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235" windowHeight="7170" firstSheet="3" activeTab="5"/>
  </bookViews>
  <sheets>
    <sheet name="1. Ktgv.mérlege" sheetId="46" r:id="rId1"/>
    <sheet name="2. Ktgv.egys." sheetId="29" r:id="rId2"/>
    <sheet name="3.államházt.bel.tám." sheetId="43" r:id="rId3"/>
    <sheet name="4.önk.ktgv.várh.bevételek " sheetId="45" r:id="rId4"/>
    <sheet name="6.Lak.szoc." sheetId="44" r:id="rId5"/>
    <sheet name="9.Beruházások feladatonként" sheetId="33" r:id="rId6"/>
  </sheets>
  <externalReferences>
    <externalReference r:id="rId7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Area" localSheetId="3">'4.önk.ktgv.várh.bevételek '!$A$1:$K$64</definedName>
    <definedName name="_xlnm.Print_Area" localSheetId="4">'6.Lak.szoc.'!$A$1:$E$21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P25" i="46" l="1"/>
  <c r="H25" i="46"/>
  <c r="P22" i="46"/>
  <c r="H22" i="46"/>
  <c r="P18" i="46"/>
  <c r="H18" i="46"/>
  <c r="J58" i="45"/>
  <c r="J53" i="45"/>
  <c r="J40" i="45"/>
  <c r="I30" i="45"/>
  <c r="J25" i="45" s="1"/>
  <c r="J19" i="45"/>
  <c r="J12" i="45"/>
  <c r="J5" i="45"/>
  <c r="E20" i="44"/>
  <c r="E19" i="44"/>
  <c r="E18" i="44"/>
  <c r="E17" i="44"/>
  <c r="E16" i="44"/>
  <c r="E15" i="44"/>
  <c r="E14" i="44"/>
  <c r="E13" i="44" s="1"/>
  <c r="D13" i="44"/>
  <c r="C13" i="44"/>
  <c r="E12" i="44"/>
  <c r="E11" i="44"/>
  <c r="E10" i="44"/>
  <c r="E9" i="44" s="1"/>
  <c r="D9" i="44"/>
  <c r="D21" i="44" s="1"/>
  <c r="C9" i="44"/>
  <c r="C21" i="44" s="1"/>
  <c r="P26" i="46" l="1"/>
  <c r="H26" i="46"/>
  <c r="J63" i="45"/>
  <c r="E21" i="44"/>
  <c r="J22" i="43" l="1"/>
  <c r="L20" i="43" s="1"/>
  <c r="L40" i="43"/>
  <c r="L34" i="43"/>
  <c r="I26" i="43"/>
  <c r="L16" i="43"/>
  <c r="J7" i="43"/>
  <c r="L5" i="43"/>
  <c r="M4" i="43" l="1"/>
  <c r="N3" i="43" s="1"/>
  <c r="C30" i="33" l="1"/>
  <c r="C29" i="29" l="1"/>
  <c r="D60" i="29" l="1"/>
  <c r="E60" i="29"/>
  <c r="F60" i="29"/>
  <c r="C60" i="29"/>
  <c r="C50" i="29"/>
  <c r="C49" i="29"/>
  <c r="C48" i="29"/>
  <c r="E29" i="29"/>
  <c r="F29" i="29"/>
  <c r="G26" i="29"/>
  <c r="G27" i="29"/>
  <c r="C20" i="33" l="1"/>
  <c r="C32" i="33" l="1"/>
  <c r="G69" i="29" l="1"/>
  <c r="G68" i="29"/>
  <c r="G67" i="29"/>
  <c r="G66" i="29"/>
  <c r="G65" i="29"/>
  <c r="G61" i="29"/>
  <c r="G59" i="29"/>
  <c r="G58" i="29"/>
  <c r="F57" i="29"/>
  <c r="E57" i="29"/>
  <c r="D57" i="29"/>
  <c r="C57" i="29"/>
  <c r="G56" i="29"/>
  <c r="G55" i="29"/>
  <c r="G54" i="29"/>
  <c r="F51" i="29"/>
  <c r="E51" i="29"/>
  <c r="D51" i="29"/>
  <c r="G50" i="29"/>
  <c r="G49" i="29"/>
  <c r="G46" i="29"/>
  <c r="G45" i="29"/>
  <c r="C44" i="29"/>
  <c r="G43" i="29"/>
  <c r="G42" i="29"/>
  <c r="G40" i="29"/>
  <c r="G39" i="29" s="1"/>
  <c r="F39" i="29"/>
  <c r="E39" i="29"/>
  <c r="D39" i="29"/>
  <c r="C39" i="29"/>
  <c r="G38" i="29"/>
  <c r="G37" i="29"/>
  <c r="F36" i="29"/>
  <c r="E36" i="29"/>
  <c r="D36" i="29"/>
  <c r="C36" i="29"/>
  <c r="G35" i="29"/>
  <c r="G34" i="29"/>
  <c r="F33" i="29"/>
  <c r="E33" i="29"/>
  <c r="D33" i="29"/>
  <c r="C33" i="29"/>
  <c r="G28" i="29"/>
  <c r="F25" i="29"/>
  <c r="E25" i="29"/>
  <c r="D25" i="29"/>
  <c r="C25" i="29"/>
  <c r="G24" i="29"/>
  <c r="G23" i="29"/>
  <c r="G22" i="29"/>
  <c r="G18" i="29"/>
  <c r="G16" i="29"/>
  <c r="F14" i="29"/>
  <c r="E14" i="29"/>
  <c r="D14" i="29"/>
  <c r="C14" i="29"/>
  <c r="C17" i="29" s="1"/>
  <c r="C19" i="29" s="1"/>
  <c r="C20" i="29" s="1"/>
  <c r="G13" i="29"/>
  <c r="G12" i="29"/>
  <c r="G11" i="29"/>
  <c r="G10" i="29"/>
  <c r="G9" i="29"/>
  <c r="G60" i="29" l="1"/>
  <c r="D47" i="29"/>
  <c r="D52" i="29" s="1"/>
  <c r="D62" i="29" s="1"/>
  <c r="F47" i="29"/>
  <c r="F52" i="29" s="1"/>
  <c r="F62" i="29" s="1"/>
  <c r="E47" i="29"/>
  <c r="E52" i="29" s="1"/>
  <c r="E62" i="29" s="1"/>
  <c r="C30" i="29"/>
  <c r="G29" i="29"/>
  <c r="G44" i="29"/>
  <c r="F17" i="29"/>
  <c r="F19" i="29" s="1"/>
  <c r="F20" i="29" s="1"/>
  <c r="F30" i="29" s="1"/>
  <c r="G25" i="29"/>
  <c r="C47" i="29"/>
  <c r="G33" i="29"/>
  <c r="G36" i="29"/>
  <c r="E17" i="29"/>
  <c r="E19" i="29" s="1"/>
  <c r="E20" i="29" s="1"/>
  <c r="E30" i="29" s="1"/>
  <c r="G57" i="29"/>
  <c r="G14" i="29"/>
  <c r="G47" i="29" l="1"/>
  <c r="G52" i="29" s="1"/>
  <c r="G62" i="29" s="1"/>
  <c r="G48" i="29" l="1"/>
  <c r="C51" i="29"/>
  <c r="C52" i="29" s="1"/>
  <c r="C62" i="29" s="1"/>
  <c r="G15" i="29"/>
  <c r="D17" i="29" l="1"/>
  <c r="G51" i="29"/>
  <c r="D19" i="29" l="1"/>
  <c r="D20" i="29" s="1"/>
  <c r="D30" i="29" s="1"/>
  <c r="G17" i="29"/>
  <c r="G19" i="29" s="1"/>
  <c r="G20" i="29" s="1"/>
  <c r="G30" i="29" s="1"/>
</calcChain>
</file>

<file path=xl/sharedStrings.xml><?xml version="1.0" encoding="utf-8"?>
<sst xmlns="http://schemas.openxmlformats.org/spreadsheetml/2006/main" count="273" uniqueCount="242">
  <si>
    <t>2.sz. melléklet szerinti általános működési és ágazati feladatok támogatása</t>
  </si>
  <si>
    <t>I.</t>
  </si>
  <si>
    <t>Helyi önkormányzatok működésének általános támogatása</t>
  </si>
  <si>
    <t>2. Településüzemeltetéshez kapcsolódó feladatellátás támogatása</t>
  </si>
  <si>
    <t>a)</t>
  </si>
  <si>
    <t>b)</t>
  </si>
  <si>
    <t>c)</t>
  </si>
  <si>
    <t>d)</t>
  </si>
  <si>
    <t>II.</t>
  </si>
  <si>
    <t>III.</t>
  </si>
  <si>
    <t>3.Egyes szociális és gyermekjóléti alapszolgáltatások általános feladatai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</si>
  <si>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</si>
  <si>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</si>
  <si>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</si>
  <si>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</si>
  <si>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</si>
  <si>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</si>
  <si>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</si>
  <si>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</si>
  <si>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</si>
  <si>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</si>
  <si>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</si>
  <si>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</si>
  <si>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</si>
  <si>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</si>
  <si>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</si>
  <si>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</si>
  <si>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</si>
  <si>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</si>
  <si>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</si>
  <si>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</si>
  <si>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</si>
  <si>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</si>
  <si>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</si>
  <si>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</si>
  <si>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</si>
  <si>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</si>
  <si>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</si>
  <si>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</si>
  <si>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</si>
  <si>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</si>
  <si>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</si>
  <si>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</si>
  <si>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</si>
  <si>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</si>
  <si>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</si>
  <si>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</si>
  <si>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</si>
  <si>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</si>
  <si>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</si>
  <si>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</si>
  <si>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</si>
  <si>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</si>
  <si>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</si>
  <si>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</si>
  <si>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</si>
  <si>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</si>
  <si>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</si>
  <si>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</si>
  <si>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</si>
  <si>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</si>
  <si>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</si>
  <si>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</si>
  <si>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</si>
  <si>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</si>
  <si>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</si>
  <si>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</si>
  <si>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</si>
  <si>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</si>
  <si>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</si>
  <si>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</si>
  <si>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</si>
  <si>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</si>
  <si>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</si>
  <si>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</si>
  <si>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</si>
  <si>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</si>
  <si>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</si>
  <si>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</si>
  <si>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</si>
  <si>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</si>
  <si>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</si>
  <si>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</si>
  <si>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</si>
  <si>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</si>
  <si>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</si>
  <si>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</si>
  <si>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</si>
  <si>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</si>
  <si>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</si>
  <si>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</si>
  <si>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</si>
  <si>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</si>
  <si>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</si>
  <si>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</si>
  <si>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</si>
  <si>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</si>
  <si>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</si>
  <si>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</si>
  <si>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</si>
  <si>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</si>
  <si>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</si>
  <si>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</si>
  <si>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</si>
  <si>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</si>
  <si>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</si>
  <si>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</si>
  <si>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</si>
  <si>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</si>
  <si>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</si>
  <si>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</si>
  <si>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</si>
  <si>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</si>
  <si>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</si>
  <si>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</si>
  <si>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</si>
  <si>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</si>
  <si>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</si>
  <si>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>Beruházások összesen</t>
  </si>
  <si>
    <t xml:space="preserve">Engedélyezett létszámkeret záró </t>
  </si>
  <si>
    <t>szociális étkezők térítési díjbevételek</t>
  </si>
  <si>
    <t>Házi gondozottak térítési díjbevételek</t>
  </si>
  <si>
    <t>4. Ellátottak pénzbeli juttatásai/Önkormányzati segélyek</t>
  </si>
  <si>
    <t>(intézményi bevételek nélkül)</t>
  </si>
  <si>
    <t>Elszámolásból származó bevételek</t>
  </si>
  <si>
    <t>Felújítások összesen</t>
  </si>
  <si>
    <t>Helyi önkormányzatok működésének általános támogatása és központosított elői.</t>
  </si>
  <si>
    <t>Működési célú költségvetési támogatások és kiegészítő támogatások</t>
  </si>
  <si>
    <t>B111/</t>
  </si>
  <si>
    <t>B112/</t>
  </si>
  <si>
    <t>B113/</t>
  </si>
  <si>
    <t>B114/  IV.</t>
  </si>
  <si>
    <t>Tellepülési önkormányzatok szociális és gyermekjóléti  és gyermekétkeztetési feladatainak támogatása</t>
  </si>
  <si>
    <t>4.Szoc. dolgozók  ágazati pótléka ()</t>
  </si>
  <si>
    <t>Előző évi maradvány igénybevétele</t>
  </si>
  <si>
    <t>Egyéb finanszírozási műveletek összesen:</t>
  </si>
  <si>
    <t>Államháztartáson belüli megelőlegezések</t>
  </si>
  <si>
    <t>Külső finanszírozási műveletek - hitel felvétele</t>
  </si>
  <si>
    <t>Államháztartáson belüli megelőlegezések elszámol.</t>
  </si>
  <si>
    <t>Céltartalék</t>
  </si>
  <si>
    <t>Finanszírozási kiadások összesen:</t>
  </si>
  <si>
    <t>Általános  tartalékok</t>
  </si>
  <si>
    <t>10. Belső finanszírozás  (-maradvány, értékpapír )</t>
  </si>
  <si>
    <t>9. Államháztartáson belüli megelőlegezés elszámolása</t>
  </si>
  <si>
    <t>Zöldterület-gazdálkodással kapcsolatos feladatok ellátása(=)</t>
  </si>
  <si>
    <t>Közutak fenntartásának támogatása(eév:=)</t>
  </si>
  <si>
    <t>2.Óvodaműködtetés támogatás (eév:6.000.000 Ft)</t>
  </si>
  <si>
    <t xml:space="preserve"> Kisértékű tárgyi eszközök beszerzése (önkormányzat +intézmények+pályázatok)</t>
  </si>
  <si>
    <t>Szociális bérlakások felújítása (foly)</t>
  </si>
  <si>
    <t>Ingatlan külső, belső részleges felújítása, klimatizálása (foly)</t>
  </si>
  <si>
    <t>Ellátottak pénzbeli juttatásai/Önk. Szoc.jutt.</t>
  </si>
  <si>
    <t>10. Finansz. kiadások  (értékpapír vásárlása)</t>
  </si>
  <si>
    <t xml:space="preserve">Fülöpszállás -Szabadszállás Balázspuszta bekötőút felújítás és gépbeszerzés(ágaprító, talajmegmunkáló) </t>
  </si>
  <si>
    <t xml:space="preserve">Fülöpszállás- Izsák, Balázspuszta bekötőút felújítás </t>
  </si>
  <si>
    <t>Szabadszállás Önk-tól Balázspusztai bekötőút  I.projektre átvett fc. pénzeszk.</t>
  </si>
  <si>
    <t xml:space="preserve">Áht. 24.§ (4) a) szerint Fülöpszállás Községi Önkormányzat módosított összevont  mérlege közgazdasági tagolásban </t>
  </si>
  <si>
    <t xml:space="preserve">2018.ei                                            (ezer Ft-ban)          </t>
  </si>
  <si>
    <t xml:space="preserve">2018.ei.                                                      (ezer Ft-ban)          </t>
  </si>
  <si>
    <t xml:space="preserve">2018.ei.                                               (ezer Ft-ban)          </t>
  </si>
  <si>
    <t xml:space="preserve">2018.ei.                                             (ezer Ft-ban)          </t>
  </si>
  <si>
    <t xml:space="preserve">2018.ei.                                                     (ezer Ft-ban)          </t>
  </si>
  <si>
    <t>FÜLÖPSZÁLLÁS KÖZSÉGI NKORMÁNYZAT 2018. ÉVI KÖLTSÉGVETÉSI EGYSÉGENKÉNTI RÉSZLETEZŐ KÖLTSÉGVETÉSE</t>
  </si>
  <si>
    <t>Államháztartáson belülről származó támogatások előirányzatai 2018. költségvetési évre</t>
  </si>
  <si>
    <t>3 Egyéb önkormányzati feladatok támogatása(6.374700- beszámít:0)</t>
  </si>
  <si>
    <t>Tárgyévi bérkompenzáció</t>
  </si>
  <si>
    <t>Szociális tűzifa pályázati támogatás</t>
  </si>
  <si>
    <t>1. Intézményi gyermekétkeztetés</t>
  </si>
  <si>
    <t>2. Szünidei gyermekétkeztetés</t>
  </si>
  <si>
    <t xml:space="preserve">2018. </t>
  </si>
  <si>
    <t>Települési önk. egyes köznevelési  feladatainak támogatása</t>
  </si>
  <si>
    <t>B115/   V.</t>
  </si>
  <si>
    <t xml:space="preserve">Szociális szolgáltató létesítmény kialakítása (2018) </t>
  </si>
  <si>
    <t xml:space="preserve"> ASP rendszerhez csatlakozás technikai feltételek megteremtése (záró szakasz)</t>
  </si>
  <si>
    <t>2018.évi Felújítási kiadások részletezése</t>
  </si>
  <si>
    <t>2018. .ei (ezer Ft-ban)</t>
  </si>
  <si>
    <t>2018.évi Beruházási kiadások részletezése</t>
  </si>
  <si>
    <t>2018.évi Önkormányzati beruházások feladatonként</t>
  </si>
  <si>
    <t>2018. er./mód.ei (ezer Ft-ban)</t>
  </si>
  <si>
    <t xml:space="preserve">Központi belterület csapadékvíz elvezetés kialakítása ( 2018) </t>
  </si>
  <si>
    <t xml:space="preserve"> Új óvoda építése </t>
  </si>
  <si>
    <t>Ingatlan vásárlás- lakóház  hrsz: 591(2.rész)</t>
  </si>
  <si>
    <t>Fülöpszállás belterületi utak felújítása</t>
  </si>
  <si>
    <t xml:space="preserve">Művelődési Ház részleges felújítása </t>
  </si>
  <si>
    <t>Kamerarendszer bővítése</t>
  </si>
  <si>
    <t>Konyha - tetőszerkezet felújítása</t>
  </si>
  <si>
    <t>Közmunkaprogram pályázat beruházás kiadásai</t>
  </si>
  <si>
    <t>Ingatlan vásárlása- Hrsz:756,629;630</t>
  </si>
  <si>
    <t>1.Önkormányzati hivatal működésének támogatása (eév:30.823.400)</t>
  </si>
  <si>
    <t>Közvilágítás fenntartásának támogatása(eév: "=)</t>
  </si>
  <si>
    <t>Köztemető fenntartással kapcsolatos feladatok támogatása(eév:100.000)</t>
  </si>
  <si>
    <t>Működési célú központosított előirányzatok (külterület eév:800.700 Ft))</t>
  </si>
  <si>
    <t>1.Óvodapedagógusok és segítők bértámogatása (eév:40.979.036 Ft)</t>
  </si>
  <si>
    <t>4 Településüzemeltetés feladatellátáshoz kapcsolódó kiegészítés(eév:11.571.858)</t>
  </si>
  <si>
    <t>Család- és gyermekjólési szolgálat- működési eng. 70000 lakosig (a)(eév:=3.000.000)</t>
  </si>
  <si>
    <t>Szociális étkeztetés (eév:553.600)</t>
  </si>
  <si>
    <t>Házi segítségnyújtás (gondozás/segítés/fő- eév:445000)</t>
  </si>
  <si>
    <t>Gyermekétkeztetés támogatása (eév: 23.432.886)</t>
  </si>
  <si>
    <t>B116/VI.</t>
  </si>
  <si>
    <t>Izsák Önk-tól Balázspuszta bekötőút II. projektre vagyonkez. szerz.szerint</t>
  </si>
  <si>
    <t>Fülöpszállás-Szabadszállás Balázsp. Bekötőút felújítás gépbeszerzéssel</t>
  </si>
  <si>
    <t>Fülöpszállás belterületi utak felújítása pályáz. Támogatás</t>
  </si>
  <si>
    <t>Bevételek 2018. költségvetési évre mindösszesen:</t>
  </si>
  <si>
    <t>5.  Polgármester személyi juttatására jogsz. Különbözet</t>
  </si>
  <si>
    <t>Kurjantópuszta közösségi tér és szálláshely kialakítás támogatása</t>
  </si>
  <si>
    <t>Kurjantópusztai iskolaép. felújítása- közösségi tér és szálláshely kialakítás</t>
  </si>
  <si>
    <t>Tellepülési önkormányzatok kulturális feladatainak támogatása (+ érd.növ:160754)</t>
  </si>
  <si>
    <t>Szoc.tűzifa (rezsicsökkentéshez kapcs.)</t>
  </si>
  <si>
    <t>ASP működési támogatása</t>
  </si>
  <si>
    <t xml:space="preserve">c) </t>
  </si>
  <si>
    <t>1.Települési önk. Szoc.feladatainak egyéb támogatása (+332244)</t>
  </si>
  <si>
    <t>Működési célú költségvetési kiegészítő támogatások</t>
  </si>
  <si>
    <t>Közfoglalkoztatási programok felhalmozási c. támogatásrész</t>
  </si>
  <si>
    <t>Közfoglalkoztatás programok támogatása(+34.531E)</t>
  </si>
  <si>
    <t>6.melléklet az 1/2018.(III.9.) rendelethez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</si>
  <si>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</si>
  <si>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</si>
  <si>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</si>
  <si>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</si>
  <si>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</si>
  <si>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2018.  ei. (ezer Ft-ban)</t>
  </si>
  <si>
    <t>2018. ei. (ezer Ft-ban)</t>
  </si>
  <si>
    <t>Lakhatással kapcsolatos ellátások:</t>
  </si>
  <si>
    <t>Települési támogatás- lakhatási támogatás</t>
  </si>
  <si>
    <t>Egyéb nem intézményi ellátások:</t>
  </si>
  <si>
    <t>Települési támogatás- rendkív. Természetbeni juttatások- élelmiszer, tűzifa</t>
  </si>
  <si>
    <t>Települési támogatás-gyógyszer kiadások viseléséhez nyújtott támogatás</t>
  </si>
  <si>
    <t>Települési támogatás- pénzbeli rendkívüli települési támogatás</t>
  </si>
  <si>
    <t>Települési támogatás-köztemetés</t>
  </si>
  <si>
    <t>Gyermekvédelmi, gyermekjóléti támogatások</t>
  </si>
  <si>
    <t>Szociális célú tüzifa juttatás pály. Tám (2017)</t>
  </si>
  <si>
    <t>Ellátottak pénzbeli juttatásai összesen</t>
  </si>
  <si>
    <t>Szociális célú tüzifa (rezsicsökk) tám (2018)</t>
  </si>
  <si>
    <t xml:space="preserve">2. melléklet </t>
  </si>
  <si>
    <t xml:space="preserve">1. melléklet </t>
  </si>
  <si>
    <t xml:space="preserve">5. melléklet </t>
  </si>
  <si>
    <t xml:space="preserve">6. melléklet </t>
  </si>
  <si>
    <t xml:space="preserve">1. melléklet a 9/2018.(VI.4.) rendelethez/ 1. melléklet az 1/2018.(III.9.) rendelethez                                      </t>
  </si>
  <si>
    <t>2. melléklet a 9/2018.(VI.4.) rendelethez/2. melléklet az 1/2018.(III.9.) rendelethez</t>
  </si>
  <si>
    <t>3. melléklet a 9/2018.(VI.4.) rendelethez/3. melléklet az 1/2018.(III.9.) rendelethez</t>
  </si>
  <si>
    <t>4. melléklet a 9/2018.(VI.4.) rendelethez/4. melléklet az 1/2018.(III.9.) rendelethez</t>
  </si>
  <si>
    <t>5.melléklet a 9/2018.(VI.4.) rendelethez</t>
  </si>
  <si>
    <t>6.melléklet a 9/2018.(VI.4.) rendelethez/9. melléklet az 1/2018.(III.9.)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</si>
</sst>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5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2"/>
      <color theme="3" tint="-0.249977111117893"/>
      <name val="Times New Roman"/>
      <family val="1"/>
      <charset val="238"/>
    </font>
    <font>
      <b/>
      <sz val="14"/>
      <color theme="3" tint="-0.249977111117893"/>
      <name val="Times New Roman"/>
      <family val="1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2"/>
      <color rgb="FFC00000"/>
      <name val="Times New Roman"/>
      <family val="1"/>
      <charset val="238"/>
    </font>
    <font>
      <sz val="12"/>
      <color rgb="FFC00000"/>
      <name val="Arial CE"/>
      <charset val="238"/>
    </font>
    <font>
      <b/>
      <sz val="12"/>
      <color rgb="FFC00000"/>
      <name val="Calibri"/>
      <family val="2"/>
    </font>
    <font>
      <b/>
      <sz val="12"/>
      <color rgb="FFC00000"/>
      <name val="Calibri"/>
      <family val="2"/>
      <charset val="238"/>
    </font>
    <font>
      <sz val="12"/>
      <color rgb="FFC00000"/>
      <name val="Calibri"/>
      <family val="2"/>
    </font>
    <font>
      <b/>
      <sz val="12"/>
      <color rgb="FFC00000"/>
      <name val="Arial CE"/>
      <charset val="238"/>
    </font>
    <font>
      <sz val="10"/>
      <color rgb="FFC00000"/>
      <name val="Arial CE"/>
      <charset val="238"/>
    </font>
    <font>
      <b/>
      <sz val="14"/>
      <color rgb="FFC00000"/>
      <name val="Arial CE"/>
      <charset val="238"/>
    </font>
    <font>
      <sz val="11"/>
      <color rgb="FFC00000"/>
      <name val="Arial CE"/>
      <charset val="238"/>
    </font>
    <font>
      <b/>
      <sz val="10"/>
      <color rgb="FFC00000"/>
      <name val="Arial CE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0"/>
        <bgColor indexed="64"/>
      </patternFill>
    </fill>
    <fill>
      <patternFill patternType="gray06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32" fillId="0" borderId="0"/>
  </cellStyleXfs>
  <cellXfs count="271">
    <xf numFmtId="0" fontId="0" fillId="0" borderId="0" xfId="0"/>
    <xf numFmtId="0" fontId="1" fillId="0" borderId="0" xfId="2"/>
    <xf numFmtId="164" fontId="3" fillId="0" borderId="0" xfId="2" applyNumberFormat="1" applyFont="1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 applyAlignment="1"/>
    <xf numFmtId="164" fontId="6" fillId="0" borderId="0" xfId="2" applyNumberFormat="1" applyFont="1" applyAlignment="1"/>
    <xf numFmtId="0" fontId="4" fillId="0" borderId="0" xfId="2" applyFont="1" applyAlignment="1">
      <alignment horizontal="right"/>
    </xf>
    <xf numFmtId="164" fontId="1" fillId="0" borderId="0" xfId="2" applyNumberFormat="1" applyAlignment="1"/>
    <xf numFmtId="0" fontId="1" fillId="0" borderId="0" xfId="2" applyFill="1" applyAlignment="1">
      <alignment horizontal="right"/>
    </xf>
    <xf numFmtId="0" fontId="1" fillId="0" borderId="1" xfId="2" applyBorder="1"/>
    <xf numFmtId="0" fontId="9" fillId="0" borderId="0" xfId="2" applyFont="1" applyAlignment="1">
      <alignment horizontal="right"/>
    </xf>
    <xf numFmtId="164" fontId="5" fillId="0" borderId="0" xfId="2" applyNumberFormat="1" applyFont="1" applyAlignment="1"/>
    <xf numFmtId="0" fontId="6" fillId="0" borderId="0" xfId="2" applyFont="1"/>
    <xf numFmtId="164" fontId="6" fillId="0" borderId="0" xfId="2" applyNumberFormat="1" applyFont="1"/>
    <xf numFmtId="164" fontId="6" fillId="0" borderId="0" xfId="2" applyNumberFormat="1" applyFont="1" applyAlignment="1">
      <alignment shrinkToFit="1"/>
    </xf>
    <xf numFmtId="164" fontId="8" fillId="0" borderId="0" xfId="2" applyNumberFormat="1" applyFont="1" applyAlignment="1"/>
    <xf numFmtId="0" fontId="11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5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6" fillId="0" borderId="2" xfId="2" applyFont="1" applyBorder="1" applyAlignment="1">
      <alignment horizontal="center" vertical="center" wrapText="1"/>
    </xf>
    <xf numFmtId="3" fontId="17" fillId="0" borderId="2" xfId="2" applyNumberFormat="1" applyFont="1" applyBorder="1" applyAlignment="1">
      <alignment horizontal="right" vertical="center" wrapText="1"/>
    </xf>
    <xf numFmtId="3" fontId="17" fillId="0" borderId="3" xfId="2" applyNumberFormat="1" applyFont="1" applyBorder="1" applyAlignment="1">
      <alignment horizontal="right" vertical="center" wrapText="1"/>
    </xf>
    <xf numFmtId="3" fontId="17" fillId="0" borderId="4" xfId="2" applyNumberFormat="1" applyFont="1" applyBorder="1" applyAlignment="1">
      <alignment horizontal="right" vertical="center" wrapText="1"/>
    </xf>
    <xf numFmtId="0" fontId="12" fillId="0" borderId="2" xfId="2" applyFont="1" applyFill="1" applyBorder="1" applyAlignment="1">
      <alignment horizontal="left"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0" fontId="18" fillId="0" borderId="2" xfId="2" applyFont="1" applyFill="1" applyBorder="1" applyAlignment="1">
      <alignment vertical="center" wrapText="1"/>
    </xf>
    <xf numFmtId="3" fontId="16" fillId="0" borderId="2" xfId="2" applyNumberFormat="1" applyFont="1" applyFill="1" applyBorder="1" applyAlignment="1">
      <alignment horizontal="right" vertical="center" wrapText="1"/>
    </xf>
    <xf numFmtId="3" fontId="16" fillId="0" borderId="3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Fill="1" applyBorder="1" applyAlignment="1">
      <alignment horizontal="right" vertical="center" wrapText="1"/>
    </xf>
    <xf numFmtId="3" fontId="17" fillId="0" borderId="2" xfId="2" applyNumberFormat="1" applyFont="1" applyFill="1" applyBorder="1" applyAlignment="1">
      <alignment horizontal="right" vertical="center" wrapText="1"/>
    </xf>
    <xf numFmtId="3" fontId="17" fillId="0" borderId="3" xfId="2" applyNumberFormat="1" applyFont="1" applyFill="1" applyBorder="1" applyAlignment="1">
      <alignment horizontal="right" vertical="center" wrapText="1"/>
    </xf>
    <xf numFmtId="0" fontId="12" fillId="0" borderId="2" xfId="2" applyFont="1" applyFill="1" applyBorder="1" applyAlignment="1">
      <alignment vertical="center" wrapText="1"/>
    </xf>
    <xf numFmtId="0" fontId="18" fillId="3" borderId="5" xfId="2" applyFont="1" applyFill="1" applyBorder="1" applyAlignment="1">
      <alignment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4" fillId="3" borderId="5" xfId="2" applyNumberFormat="1" applyFont="1" applyFill="1" applyBorder="1" applyAlignment="1">
      <alignment horizontal="right" vertical="center" wrapText="1"/>
    </xf>
    <xf numFmtId="3" fontId="16" fillId="3" borderId="6" xfId="2" applyNumberFormat="1" applyFont="1" applyFill="1" applyBorder="1" applyAlignment="1">
      <alignment horizontal="right" vertical="center" wrapText="1"/>
    </xf>
    <xf numFmtId="3" fontId="11" fillId="3" borderId="7" xfId="2" applyNumberFormat="1" applyFont="1" applyFill="1" applyBorder="1" applyAlignment="1">
      <alignment horizontal="right" vertical="center" wrapText="1"/>
    </xf>
    <xf numFmtId="0" fontId="12" fillId="4" borderId="8" xfId="2" applyFont="1" applyFill="1" applyBorder="1" applyAlignment="1">
      <alignment vertical="center" wrapText="1"/>
    </xf>
    <xf numFmtId="3" fontId="17" fillId="4" borderId="9" xfId="2" applyNumberFormat="1" applyFont="1" applyFill="1" applyBorder="1" applyAlignment="1">
      <alignment horizontal="right" vertical="center" wrapText="1"/>
    </xf>
    <xf numFmtId="3" fontId="17" fillId="4" borderId="11" xfId="2" applyNumberFormat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vertical="center" wrapText="1"/>
    </xf>
    <xf numFmtId="0" fontId="18" fillId="3" borderId="13" xfId="2" applyFont="1" applyFill="1" applyBorder="1" applyAlignment="1">
      <alignment vertical="center" wrapText="1"/>
    </xf>
    <xf numFmtId="3" fontId="14" fillId="3" borderId="13" xfId="2" applyNumberFormat="1" applyFont="1" applyFill="1" applyBorder="1" applyAlignment="1">
      <alignment horizontal="right" vertical="center" wrapText="1"/>
    </xf>
    <xf numFmtId="3" fontId="16" fillId="3" borderId="13" xfId="2" applyNumberFormat="1" applyFont="1" applyFill="1" applyBorder="1" applyAlignment="1">
      <alignment horizontal="center" vertical="center" wrapText="1"/>
    </xf>
    <xf numFmtId="3" fontId="16" fillId="3" borderId="14" xfId="2" applyNumberFormat="1" applyFont="1" applyFill="1" applyBorder="1" applyAlignment="1">
      <alignment horizontal="center" vertical="center" wrapText="1"/>
    </xf>
    <xf numFmtId="3" fontId="11" fillId="3" borderId="15" xfId="2" applyNumberFormat="1" applyFont="1" applyFill="1" applyBorder="1" applyAlignment="1">
      <alignment horizontal="right" vertical="center" wrapText="1"/>
    </xf>
    <xf numFmtId="3" fontId="10" fillId="0" borderId="2" xfId="2" applyNumberFormat="1" applyFont="1" applyFill="1" applyBorder="1" applyAlignment="1">
      <alignment horizontal="right" vertical="center" wrapText="1"/>
    </xf>
    <xf numFmtId="3" fontId="17" fillId="0" borderId="2" xfId="2" applyNumberFormat="1" applyFont="1" applyFill="1" applyBorder="1" applyAlignment="1">
      <alignment horizontal="center" vertical="center" wrapText="1"/>
    </xf>
    <xf numFmtId="3" fontId="17" fillId="0" borderId="3" xfId="2" applyNumberFormat="1" applyFont="1" applyFill="1" applyBorder="1" applyAlignment="1">
      <alignment horizontal="center" vertical="center" wrapText="1"/>
    </xf>
    <xf numFmtId="3" fontId="10" fillId="0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center"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horizontal="center" vertical="center" wrapText="1"/>
    </xf>
    <xf numFmtId="3" fontId="17" fillId="0" borderId="4" xfId="2" applyNumberFormat="1" applyFont="1" applyFill="1" applyBorder="1" applyAlignment="1">
      <alignment horizontal="right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0" fontId="15" fillId="0" borderId="2" xfId="2" applyFont="1" applyBorder="1" applyAlignment="1">
      <alignment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0" fillId="0" borderId="3" xfId="2" applyNumberFormat="1" applyFont="1" applyBorder="1" applyAlignment="1">
      <alignment horizontal="right" vertical="center" wrapText="1"/>
    </xf>
    <xf numFmtId="3" fontId="10" fillId="0" borderId="4" xfId="2" applyNumberFormat="1" applyFont="1" applyBorder="1" applyAlignment="1">
      <alignment horizontal="right" vertical="center" wrapText="1"/>
    </xf>
    <xf numFmtId="0" fontId="16" fillId="0" borderId="2" xfId="2" applyFont="1" applyFill="1" applyBorder="1" applyAlignment="1">
      <alignment horizontal="center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Fill="1" applyBorder="1" applyAlignment="1">
      <alignment horizontal="right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vertical="center" wrapText="1"/>
    </xf>
    <xf numFmtId="3" fontId="17" fillId="3" borderId="2" xfId="2" applyNumberFormat="1" applyFont="1" applyFill="1" applyBorder="1" applyAlignment="1">
      <alignment horizontal="right" vertical="center" wrapText="1"/>
    </xf>
    <xf numFmtId="3" fontId="17" fillId="3" borderId="3" xfId="2" applyNumberFormat="1" applyFont="1" applyFill="1" applyBorder="1" applyAlignment="1">
      <alignment horizontal="right" vertical="center" wrapText="1"/>
    </xf>
    <xf numFmtId="3" fontId="17" fillId="3" borderId="4" xfId="2" applyNumberFormat="1" applyFont="1" applyFill="1" applyBorder="1" applyAlignment="1">
      <alignment horizontal="right" vertical="center" wrapText="1"/>
    </xf>
    <xf numFmtId="0" fontId="10" fillId="0" borderId="2" xfId="2" applyFont="1" applyBorder="1" applyAlignment="1">
      <alignment vertical="center" wrapText="1"/>
    </xf>
    <xf numFmtId="3" fontId="19" fillId="3" borderId="5" xfId="2" applyNumberFormat="1" applyFont="1" applyFill="1" applyBorder="1" applyAlignment="1">
      <alignment horizontal="right" vertical="center" wrapText="1"/>
    </xf>
    <xf numFmtId="3" fontId="19" fillId="3" borderId="6" xfId="2" applyNumberFormat="1" applyFont="1" applyFill="1" applyBorder="1" applyAlignment="1">
      <alignment horizontal="right" vertical="center" wrapText="1"/>
    </xf>
    <xf numFmtId="3" fontId="19" fillId="3" borderId="15" xfId="2" applyNumberFormat="1" applyFont="1" applyFill="1" applyBorder="1" applyAlignment="1">
      <alignment horizontal="right" vertical="center" wrapText="1"/>
    </xf>
    <xf numFmtId="0" fontId="10" fillId="4" borderId="16" xfId="2" applyFont="1" applyFill="1" applyBorder="1" applyAlignment="1">
      <alignment vertical="center" wrapText="1"/>
    </xf>
    <xf numFmtId="3" fontId="17" fillId="4" borderId="17" xfId="2" applyNumberFormat="1" applyFont="1" applyFill="1" applyBorder="1" applyAlignment="1">
      <alignment horizontal="right" vertical="center" wrapText="1"/>
    </xf>
    <xf numFmtId="3" fontId="17" fillId="4" borderId="18" xfId="2" applyNumberFormat="1" applyFont="1" applyFill="1" applyBorder="1" applyAlignment="1">
      <alignment horizontal="right" vertical="center" wrapText="1"/>
    </xf>
    <xf numFmtId="3" fontId="17" fillId="4" borderId="19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9" fillId="0" borderId="2" xfId="2" applyNumberFormat="1" applyFont="1" applyFill="1" applyBorder="1" applyAlignment="1">
      <alignment horizontal="right"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3" fontId="17" fillId="4" borderId="21" xfId="2" applyNumberFormat="1" applyFont="1" applyFill="1" applyBorder="1" applyAlignment="1">
      <alignment horizontal="right" vertical="center" wrapText="1"/>
    </xf>
    <xf numFmtId="0" fontId="10" fillId="4" borderId="20" xfId="2" applyFont="1" applyFill="1" applyBorder="1" applyAlignment="1">
      <alignment vertical="center" wrapText="1"/>
    </xf>
    <xf numFmtId="3" fontId="17" fillId="4" borderId="2" xfId="2" applyNumberFormat="1" applyFont="1" applyFill="1" applyBorder="1" applyAlignment="1">
      <alignment horizontal="right" vertical="center" wrapText="1"/>
    </xf>
    <xf numFmtId="3" fontId="17" fillId="4" borderId="3" xfId="2" applyNumberFormat="1" applyFont="1" applyFill="1" applyBorder="1" applyAlignment="1">
      <alignment horizontal="right" vertical="center" wrapText="1"/>
    </xf>
    <xf numFmtId="0" fontId="18" fillId="4" borderId="22" xfId="2" applyFont="1" applyFill="1" applyBorder="1" applyAlignment="1">
      <alignment vertical="center" wrapText="1"/>
    </xf>
    <xf numFmtId="0" fontId="12" fillId="3" borderId="13" xfId="2" applyFont="1" applyFill="1" applyBorder="1" applyAlignment="1">
      <alignment horizontal="center" vertical="center" wrapText="1"/>
    </xf>
    <xf numFmtId="3" fontId="17" fillId="3" borderId="13" xfId="2" applyNumberFormat="1" applyFont="1" applyFill="1" applyBorder="1" applyAlignment="1">
      <alignment horizontal="right" vertical="center" wrapText="1"/>
    </xf>
    <xf numFmtId="3" fontId="17" fillId="6" borderId="13" xfId="2" applyNumberFormat="1" applyFont="1" applyFill="1" applyBorder="1" applyAlignment="1">
      <alignment horizontal="right" vertical="center" wrapText="1"/>
    </xf>
    <xf numFmtId="3" fontId="17" fillId="6" borderId="14" xfId="2" applyNumberFormat="1" applyFont="1" applyFill="1" applyBorder="1" applyAlignment="1">
      <alignment horizontal="right" vertical="center" wrapText="1"/>
    </xf>
    <xf numFmtId="3" fontId="17" fillId="3" borderId="26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lef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3" borderId="3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Fill="1" applyBorder="1" applyAlignment="1">
      <alignment horizontal="right" vertical="center" wrapText="1"/>
    </xf>
    <xf numFmtId="3" fontId="19" fillId="0" borderId="4" xfId="2" applyNumberFormat="1" applyFont="1" applyFill="1" applyBorder="1" applyAlignment="1">
      <alignment horizontal="center" vertical="center" wrapText="1"/>
    </xf>
    <xf numFmtId="3" fontId="19" fillId="0" borderId="2" xfId="1" applyNumberFormat="1" applyFont="1" applyFill="1" applyBorder="1" applyAlignment="1" applyProtection="1">
      <alignment horizontal="center" vertical="center" wrapText="1"/>
    </xf>
    <xf numFmtId="3" fontId="19" fillId="0" borderId="3" xfId="1" applyNumberFormat="1" applyFont="1" applyFill="1" applyBorder="1" applyAlignment="1" applyProtection="1">
      <alignment horizontal="center" vertical="center" wrapText="1"/>
    </xf>
    <xf numFmtId="0" fontId="22" fillId="3" borderId="2" xfId="2" applyFont="1" applyFill="1" applyBorder="1" applyAlignment="1">
      <alignment horizontal="left" vertical="center" wrapText="1"/>
    </xf>
    <xf numFmtId="0" fontId="12" fillId="0" borderId="2" xfId="2" applyFont="1" applyBorder="1" applyAlignment="1">
      <alignment vertical="center" wrapText="1"/>
    </xf>
    <xf numFmtId="3" fontId="11" fillId="5" borderId="2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0" fontId="10" fillId="2" borderId="2" xfId="2" applyFont="1" applyFill="1" applyBorder="1" applyAlignment="1">
      <alignment vertical="center" wrapText="1"/>
    </xf>
    <xf numFmtId="165" fontId="10" fillId="2" borderId="2" xfId="2" applyNumberFormat="1" applyFont="1" applyFill="1" applyBorder="1" applyAlignment="1">
      <alignment horizontal="right" vertical="center" wrapText="1"/>
    </xf>
    <xf numFmtId="165" fontId="10" fillId="2" borderId="3" xfId="2" applyNumberFormat="1" applyFont="1" applyFill="1" applyBorder="1" applyAlignment="1">
      <alignment horizontal="right" vertical="center" wrapText="1"/>
    </xf>
    <xf numFmtId="165" fontId="10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4" fontId="10" fillId="2" borderId="3" xfId="2" applyNumberFormat="1" applyFont="1" applyFill="1" applyBorder="1" applyAlignment="1">
      <alignment horizontal="right" vertical="center" wrapText="1"/>
    </xf>
    <xf numFmtId="2" fontId="10" fillId="2" borderId="4" xfId="2" applyNumberFormat="1" applyFont="1" applyFill="1" applyBorder="1" applyAlignment="1">
      <alignment horizontal="right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vertical="top" wrapText="1"/>
    </xf>
    <xf numFmtId="3" fontId="17" fillId="0" borderId="2" xfId="2" applyNumberFormat="1" applyFont="1" applyBorder="1" applyAlignment="1">
      <alignment vertical="center"/>
    </xf>
    <xf numFmtId="0" fontId="1" fillId="0" borderId="0" xfId="2" applyFont="1"/>
    <xf numFmtId="3" fontId="0" fillId="0" borderId="0" xfId="0" applyNumberFormat="1"/>
    <xf numFmtId="0" fontId="17" fillId="0" borderId="2" xfId="2" applyFont="1" applyBorder="1" applyAlignment="1">
      <alignment vertical="center"/>
    </xf>
    <xf numFmtId="0" fontId="27" fillId="0" borderId="0" xfId="0" applyFont="1"/>
    <xf numFmtId="0" fontId="17" fillId="0" borderId="2" xfId="2" applyFont="1" applyBorder="1" applyAlignment="1">
      <alignment horizontal="right" vertical="top" wrapText="1"/>
    </xf>
    <xf numFmtId="164" fontId="1" fillId="0" borderId="0" xfId="2" applyNumberFormat="1" applyAlignment="1">
      <alignment horizontal="left" vertical="center" shrinkToFit="1"/>
    </xf>
    <xf numFmtId="0" fontId="33" fillId="0" borderId="0" xfId="0" applyFont="1"/>
    <xf numFmtId="3" fontId="14" fillId="3" borderId="9" xfId="2" applyNumberFormat="1" applyFont="1" applyFill="1" applyBorder="1" applyAlignment="1">
      <alignment horizontal="right" vertical="center" wrapText="1"/>
    </xf>
    <xf numFmtId="3" fontId="34" fillId="0" borderId="2" xfId="2" applyNumberFormat="1" applyFont="1" applyBorder="1" applyAlignment="1">
      <alignment horizontal="right" vertical="center" wrapText="1"/>
    </xf>
    <xf numFmtId="3" fontId="14" fillId="0" borderId="4" xfId="2" applyNumberFormat="1" applyFont="1" applyBorder="1" applyAlignment="1">
      <alignment horizontal="right" vertical="center" wrapText="1"/>
    </xf>
    <xf numFmtId="0" fontId="34" fillId="0" borderId="2" xfId="2" applyFont="1" applyBorder="1" applyAlignment="1">
      <alignment vertical="center"/>
    </xf>
    <xf numFmtId="3" fontId="16" fillId="0" borderId="23" xfId="2" applyNumberFormat="1" applyFont="1" applyFill="1" applyBorder="1" applyAlignment="1">
      <alignment horizontal="right" vertical="center" wrapText="1"/>
    </xf>
    <xf numFmtId="0" fontId="1" fillId="0" borderId="0" xfId="2" applyFont="1" applyAlignment="1"/>
    <xf numFmtId="164" fontId="23" fillId="2" borderId="0" xfId="2" applyNumberFormat="1" applyFont="1" applyFill="1" applyAlignment="1"/>
    <xf numFmtId="0" fontId="1" fillId="7" borderId="0" xfId="2" applyFill="1" applyAlignment="1">
      <alignment horizontal="right"/>
    </xf>
    <xf numFmtId="0" fontId="4" fillId="7" borderId="0" xfId="2" applyFont="1" applyFill="1" applyAlignment="1"/>
    <xf numFmtId="0" fontId="1" fillId="7" borderId="0" xfId="2" applyFill="1" applyAlignment="1"/>
    <xf numFmtId="164" fontId="4" fillId="7" borderId="0" xfId="2" applyNumberFormat="1" applyFont="1" applyFill="1" applyAlignment="1"/>
    <xf numFmtId="164" fontId="23" fillId="7" borderId="0" xfId="2" applyNumberFormat="1" applyFont="1" applyFill="1" applyAlignment="1"/>
    <xf numFmtId="164" fontId="1" fillId="0" borderId="0" xfId="2" applyNumberFormat="1" applyFont="1" applyAlignment="1"/>
    <xf numFmtId="164" fontId="36" fillId="0" borderId="0" xfId="2" applyNumberFormat="1" applyFont="1" applyAlignment="1"/>
    <xf numFmtId="164" fontId="9" fillId="0" borderId="0" xfId="2" applyNumberFormat="1" applyFont="1" applyAlignment="1"/>
    <xf numFmtId="0" fontId="9" fillId="0" borderId="0" xfId="2" applyFont="1" applyAlignment="1"/>
    <xf numFmtId="0" fontId="17" fillId="0" borderId="2" xfId="2" applyFont="1" applyBorder="1" applyAlignment="1">
      <alignment vertical="center" shrinkToFit="1"/>
    </xf>
    <xf numFmtId="0" fontId="20" fillId="0" borderId="2" xfId="2" applyFont="1" applyFill="1" applyBorder="1" applyAlignment="1">
      <alignment horizontal="left" vertical="center" wrapText="1"/>
    </xf>
    <xf numFmtId="3" fontId="17" fillId="4" borderId="10" xfId="2" applyNumberFormat="1" applyFont="1" applyFill="1" applyBorder="1" applyAlignment="1">
      <alignment horizontal="right" vertical="center" wrapText="1"/>
    </xf>
    <xf numFmtId="3" fontId="17" fillId="0" borderId="17" xfId="2" applyNumberFormat="1" applyFont="1" applyFill="1" applyBorder="1" applyAlignment="1">
      <alignment horizontal="right" vertical="center" wrapText="1"/>
    </xf>
    <xf numFmtId="3" fontId="16" fillId="4" borderId="23" xfId="2" applyNumberFormat="1" applyFont="1" applyFill="1" applyBorder="1" applyAlignment="1">
      <alignment horizontal="right" vertical="center" wrapText="1"/>
    </xf>
    <xf numFmtId="3" fontId="16" fillId="4" borderId="24" xfId="2" applyNumberFormat="1" applyFont="1" applyFill="1" applyBorder="1" applyAlignment="1">
      <alignment horizontal="right" vertical="center" wrapText="1"/>
    </xf>
    <xf numFmtId="3" fontId="16" fillId="4" borderId="25" xfId="2" applyNumberFormat="1" applyFont="1" applyFill="1" applyBorder="1" applyAlignment="1">
      <alignment horizontal="right" vertical="center" wrapText="1"/>
    </xf>
    <xf numFmtId="164" fontId="7" fillId="0" borderId="0" xfId="2" applyNumberFormat="1" applyFont="1" applyAlignment="1">
      <alignment shrinkToFit="1"/>
    </xf>
    <xf numFmtId="3" fontId="41" fillId="3" borderId="9" xfId="2" applyNumberFormat="1" applyFont="1" applyFill="1" applyBorder="1" applyAlignment="1">
      <alignment horizontal="right" vertical="center" wrapText="1"/>
    </xf>
    <xf numFmtId="3" fontId="41" fillId="3" borderId="10" xfId="2" applyNumberFormat="1" applyFont="1" applyFill="1" applyBorder="1" applyAlignment="1">
      <alignment horizontal="right" vertical="center" wrapText="1"/>
    </xf>
    <xf numFmtId="3" fontId="42" fillId="3" borderId="11" xfId="2" applyNumberFormat="1" applyFont="1" applyFill="1" applyBorder="1" applyAlignment="1">
      <alignment horizontal="right" vertical="center" wrapText="1"/>
    </xf>
    <xf numFmtId="3" fontId="14" fillId="3" borderId="3" xfId="2" applyNumberFormat="1" applyFont="1" applyFill="1" applyBorder="1" applyAlignment="1">
      <alignment horizontal="right" vertical="center" wrapText="1"/>
    </xf>
    <xf numFmtId="3" fontId="45" fillId="0" borderId="2" xfId="2" applyNumberFormat="1" applyFont="1" applyBorder="1" applyAlignment="1">
      <alignment horizontal="right" vertical="center" wrapText="1"/>
    </xf>
    <xf numFmtId="164" fontId="46" fillId="0" borderId="0" xfId="2" applyNumberFormat="1" applyFont="1"/>
    <xf numFmtId="3" fontId="34" fillId="0" borderId="2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6" fillId="0" borderId="0" xfId="2" applyFont="1" applyAlignment="1">
      <alignment horizontal="right"/>
    </xf>
    <xf numFmtId="0" fontId="1" fillId="0" borderId="0" xfId="2" applyAlignment="1"/>
    <xf numFmtId="0" fontId="4" fillId="0" borderId="0" xfId="2" applyFont="1" applyAlignment="1"/>
    <xf numFmtId="0" fontId="1" fillId="2" borderId="0" xfId="2" applyFill="1" applyAlignment="1"/>
    <xf numFmtId="0" fontId="35" fillId="0" borderId="0" xfId="0" applyFont="1" applyBorder="1" applyAlignment="1">
      <alignment horizontal="center" vertical="center" textRotation="90"/>
    </xf>
    <xf numFmtId="0" fontId="7" fillId="0" borderId="0" xfId="2" applyFont="1" applyAlignment="1">
      <alignment shrinkToFit="1"/>
    </xf>
    <xf numFmtId="0" fontId="6" fillId="0" borderId="0" xfId="2" applyFont="1" applyAlignment="1">
      <alignment shrinkToFit="1"/>
    </xf>
    <xf numFmtId="0" fontId="0" fillId="0" borderId="0" xfId="0" applyAlignment="1">
      <alignment horizontal="left"/>
    </xf>
    <xf numFmtId="0" fontId="8" fillId="0" borderId="0" xfId="2" applyFont="1" applyAlignment="1"/>
    <xf numFmtId="0" fontId="45" fillId="0" borderId="2" xfId="2" applyFont="1" applyBorder="1" applyAlignment="1">
      <alignment vertical="center"/>
    </xf>
    <xf numFmtId="164" fontId="50" fillId="0" borderId="0" xfId="2" applyNumberFormat="1" applyFont="1" applyAlignment="1"/>
    <xf numFmtId="0" fontId="51" fillId="0" borderId="0" xfId="2" applyFont="1"/>
    <xf numFmtId="164" fontId="52" fillId="2" borderId="0" xfId="2" applyNumberFormat="1" applyFont="1" applyFill="1" applyAlignment="1"/>
    <xf numFmtId="164" fontId="54" fillId="0" borderId="0" xfId="2" applyNumberFormat="1" applyFont="1" applyAlignment="1"/>
    <xf numFmtId="164" fontId="50" fillId="0" borderId="0" xfId="2" applyNumberFormat="1" applyFont="1"/>
    <xf numFmtId="3" fontId="34" fillId="7" borderId="2" xfId="2" applyNumberFormat="1" applyFont="1" applyFill="1" applyBorder="1" applyAlignment="1">
      <alignment horizontal="right" vertical="center" wrapText="1"/>
    </xf>
    <xf numFmtId="3" fontId="34" fillId="3" borderId="2" xfId="2" applyNumberFormat="1" applyFont="1" applyFill="1" applyBorder="1" applyAlignment="1">
      <alignment horizontal="right" vertical="center" wrapText="1"/>
    </xf>
    <xf numFmtId="0" fontId="10" fillId="0" borderId="0" xfId="2" applyFont="1"/>
    <xf numFmtId="0" fontId="12" fillId="0" borderId="2" xfId="2" applyFont="1" applyBorder="1" applyAlignment="1">
      <alignment horizontal="center" vertical="center" wrapText="1"/>
    </xf>
    <xf numFmtId="0" fontId="17" fillId="0" borderId="2" xfId="2" applyFont="1" applyBorder="1" applyAlignment="1">
      <alignment vertical="center" wrapText="1"/>
    </xf>
    <xf numFmtId="0" fontId="9" fillId="0" borderId="0" xfId="2" applyFont="1"/>
    <xf numFmtId="0" fontId="14" fillId="0" borderId="2" xfId="2" applyFont="1" applyBorder="1" applyAlignment="1">
      <alignment vertical="center" wrapText="1"/>
    </xf>
    <xf numFmtId="3" fontId="14" fillId="0" borderId="2" xfId="2" applyNumberFormat="1" applyFont="1" applyBorder="1" applyAlignment="1">
      <alignment vertical="center" wrapText="1"/>
    </xf>
    <xf numFmtId="3" fontId="14" fillId="8" borderId="2" xfId="2" applyNumberFormat="1" applyFont="1" applyFill="1" applyBorder="1" applyAlignment="1">
      <alignment vertical="center" wrapText="1"/>
    </xf>
    <xf numFmtId="0" fontId="17" fillId="0" borderId="2" xfId="2" applyFont="1" applyFill="1" applyBorder="1" applyAlignment="1">
      <alignment vertical="center" wrapText="1"/>
    </xf>
    <xf numFmtId="3" fontId="14" fillId="8" borderId="2" xfId="2" applyNumberFormat="1" applyFont="1" applyFill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7" fillId="8" borderId="2" xfId="2" applyNumberFormat="1" applyFont="1" applyFill="1" applyBorder="1" applyAlignment="1">
      <alignment horizontal="center" vertical="center" wrapText="1"/>
    </xf>
    <xf numFmtId="0" fontId="56" fillId="0" borderId="2" xfId="2" applyFont="1" applyBorder="1" applyAlignment="1">
      <alignment vertical="center" wrapText="1"/>
    </xf>
    <xf numFmtId="3" fontId="17" fillId="8" borderId="2" xfId="2" applyNumberFormat="1" applyFont="1" applyFill="1" applyBorder="1" applyAlignment="1">
      <alignment horizontal="right" vertical="center" wrapText="1"/>
    </xf>
    <xf numFmtId="3" fontId="14" fillId="8" borderId="2" xfId="2" applyNumberFormat="1" applyFont="1" applyFill="1" applyBorder="1" applyAlignment="1">
      <alignment horizontal="right" vertical="center" wrapText="1"/>
    </xf>
    <xf numFmtId="3" fontId="17" fillId="0" borderId="2" xfId="2" applyNumberFormat="1" applyFont="1" applyBorder="1" applyAlignment="1">
      <alignment horizontal="center" vertical="center" wrapText="1"/>
    </xf>
    <xf numFmtId="3" fontId="17" fillId="0" borderId="2" xfId="2" applyNumberFormat="1" applyFont="1" applyFill="1" applyBorder="1" applyAlignment="1">
      <alignment horizontal="left" vertical="center" wrapText="1"/>
    </xf>
    <xf numFmtId="3" fontId="17" fillId="0" borderId="2" xfId="2" applyNumberFormat="1" applyFont="1" applyBorder="1" applyAlignment="1">
      <alignment horizontal="left" vertical="center" wrapText="1"/>
    </xf>
    <xf numFmtId="3" fontId="17" fillId="8" borderId="2" xfId="2" applyNumberFormat="1" applyFont="1" applyFill="1" applyBorder="1" applyAlignment="1">
      <alignment vertical="center" wrapText="1"/>
    </xf>
    <xf numFmtId="3" fontId="34" fillId="0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8" fillId="0" borderId="0" xfId="0" applyFont="1" applyAlignment="1">
      <alignment horizontal="center" vertical="center" wrapText="1"/>
    </xf>
    <xf numFmtId="0" fontId="37" fillId="0" borderId="28" xfId="0" applyFont="1" applyBorder="1" applyAlignment="1">
      <alignment horizontal="center" vertical="center"/>
    </xf>
    <xf numFmtId="0" fontId="26" fillId="0" borderId="2" xfId="0" applyFont="1" applyBorder="1" applyAlignment="1"/>
    <xf numFmtId="0" fontId="27" fillId="0" borderId="2" xfId="0" applyFont="1" applyBorder="1" applyAlignment="1"/>
    <xf numFmtId="0" fontId="25" fillId="0" borderId="2" xfId="0" applyFont="1" applyBorder="1" applyAlignment="1">
      <alignment horizontal="center"/>
    </xf>
    <xf numFmtId="0" fontId="38" fillId="0" borderId="2" xfId="0" applyFont="1" applyBorder="1" applyAlignment="1"/>
    <xf numFmtId="3" fontId="48" fillId="0" borderId="2" xfId="0" applyNumberFormat="1" applyFont="1" applyBorder="1" applyAlignment="1">
      <alignment horizontal="right"/>
    </xf>
    <xf numFmtId="3" fontId="49" fillId="0" borderId="2" xfId="0" applyNumberFormat="1" applyFont="1" applyBorder="1" applyAlignment="1">
      <alignment horizontal="right"/>
    </xf>
    <xf numFmtId="0" fontId="38" fillId="0" borderId="2" xfId="0" applyFont="1" applyBorder="1" applyAlignment="1">
      <alignment shrinkToFit="1"/>
    </xf>
    <xf numFmtId="3" fontId="38" fillId="0" borderId="2" xfId="0" applyNumberFormat="1" applyFont="1" applyBorder="1" applyAlignment="1">
      <alignment horizontal="right"/>
    </xf>
    <xf numFmtId="0" fontId="31" fillId="0" borderId="2" xfId="0" applyFont="1" applyBorder="1" applyAlignment="1"/>
    <xf numFmtId="0" fontId="39" fillId="0" borderId="2" xfId="0" applyFont="1" applyBorder="1" applyAlignment="1"/>
    <xf numFmtId="0" fontId="38" fillId="0" borderId="2" xfId="0" applyFont="1" applyBorder="1" applyAlignment="1">
      <alignment horizontal="center"/>
    </xf>
    <xf numFmtId="3" fontId="49" fillId="0" borderId="3" xfId="0" applyNumberFormat="1" applyFont="1" applyBorder="1" applyAlignment="1">
      <alignment horizontal="left"/>
    </xf>
    <xf numFmtId="3" fontId="49" fillId="0" borderId="29" xfId="0" applyNumberFormat="1" applyFont="1" applyBorder="1" applyAlignment="1">
      <alignment horizontal="left"/>
    </xf>
    <xf numFmtId="0" fontId="40" fillId="0" borderId="2" xfId="0" applyFont="1" applyBorder="1" applyAlignment="1"/>
    <xf numFmtId="3" fontId="40" fillId="0" borderId="2" xfId="0" applyNumberFormat="1" applyFont="1" applyBorder="1" applyAlignment="1">
      <alignment horizontal="right"/>
    </xf>
    <xf numFmtId="3" fontId="47" fillId="0" borderId="2" xfId="0" applyNumberFormat="1" applyFont="1" applyBorder="1" applyAlignment="1">
      <alignment horizontal="right"/>
    </xf>
    <xf numFmtId="3" fontId="43" fillId="0" borderId="2" xfId="0" applyNumberFormat="1" applyFont="1" applyBorder="1" applyAlignment="1">
      <alignment horizontal="right"/>
    </xf>
    <xf numFmtId="0" fontId="44" fillId="0" borderId="2" xfId="0" applyFont="1" applyBorder="1" applyAlignment="1"/>
    <xf numFmtId="0" fontId="10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5" fillId="0" borderId="0" xfId="2" applyFont="1" applyAlignment="1">
      <alignment horizontal="center" wrapText="1"/>
    </xf>
    <xf numFmtId="0" fontId="5" fillId="0" borderId="28" xfId="2" applyFont="1" applyBorder="1" applyAlignment="1">
      <alignment horizontal="center" wrapText="1"/>
    </xf>
    <xf numFmtId="0" fontId="0" fillId="0" borderId="0" xfId="0" applyAlignment="1">
      <alignment horizontal="left"/>
    </xf>
    <xf numFmtId="0" fontId="6" fillId="0" borderId="0" xfId="2" applyFont="1" applyAlignment="1"/>
    <xf numFmtId="0" fontId="1" fillId="0" borderId="0" xfId="2" applyAlignment="1"/>
    <xf numFmtId="0" fontId="2" fillId="0" borderId="0" xfId="2" applyFont="1" applyAlignment="1"/>
    <xf numFmtId="0" fontId="4" fillId="0" borderId="0" xfId="2" applyFont="1" applyAlignment="1"/>
    <xf numFmtId="0" fontId="4" fillId="2" borderId="0" xfId="2" applyFont="1" applyFill="1" applyAlignment="1"/>
    <xf numFmtId="0" fontId="1" fillId="2" borderId="0" xfId="2" applyFill="1" applyAlignment="1"/>
    <xf numFmtId="164" fontId="1" fillId="0" borderId="0" xfId="2" applyNumberFormat="1" applyFont="1" applyBorder="1" applyAlignment="1">
      <alignment horizontal="center" vertical="center" textRotation="90"/>
    </xf>
    <xf numFmtId="0" fontId="35" fillId="0" borderId="0" xfId="0" applyFont="1" applyBorder="1" applyAlignment="1">
      <alignment horizontal="center" vertical="center" textRotation="90"/>
    </xf>
    <xf numFmtId="0" fontId="7" fillId="0" borderId="0" xfId="2" applyFont="1" applyAlignment="1">
      <alignment shrinkToFit="1"/>
    </xf>
    <xf numFmtId="0" fontId="7" fillId="0" borderId="0" xfId="2" applyFont="1" applyAlignment="1"/>
    <xf numFmtId="0" fontId="6" fillId="0" borderId="0" xfId="2" applyFont="1" applyAlignment="1">
      <alignment shrinkToFit="1"/>
    </xf>
    <xf numFmtId="0" fontId="0" fillId="0" borderId="0" xfId="0" applyAlignment="1">
      <alignment shrinkToFit="1"/>
    </xf>
    <xf numFmtId="0" fontId="1" fillId="2" borderId="0" xfId="2" applyFont="1" applyFill="1" applyAlignment="1"/>
    <xf numFmtId="0" fontId="4" fillId="2" borderId="0" xfId="2" applyFont="1" applyFill="1" applyAlignment="1">
      <alignment wrapText="1"/>
    </xf>
    <xf numFmtId="0" fontId="1" fillId="2" borderId="0" xfId="2" applyFont="1" applyFill="1" applyAlignment="1">
      <alignment wrapText="1"/>
    </xf>
    <xf numFmtId="0" fontId="53" fillId="0" borderId="0" xfId="2" applyFont="1" applyAlignment="1"/>
    <xf numFmtId="0" fontId="5" fillId="0" borderId="0" xfId="2" applyFont="1" applyAlignment="1"/>
    <xf numFmtId="0" fontId="30" fillId="0" borderId="0" xfId="2" applyFont="1" applyAlignment="1">
      <alignment horizontal="center" shrinkToFit="1"/>
    </xf>
    <xf numFmtId="0" fontId="8" fillId="0" borderId="0" xfId="2" applyFont="1" applyAlignment="1"/>
    <xf numFmtId="0" fontId="3" fillId="0" borderId="0" xfId="2" applyFont="1" applyAlignment="1">
      <alignment horizontal="center"/>
    </xf>
    <xf numFmtId="0" fontId="46" fillId="0" borderId="0" xfId="2" applyFont="1" applyAlignment="1">
      <alignment shrinkToFit="1"/>
    </xf>
    <xf numFmtId="0" fontId="6" fillId="0" borderId="0" xfId="2" applyFont="1" applyAlignment="1">
      <alignment horizontal="left"/>
    </xf>
    <xf numFmtId="0" fontId="8" fillId="0" borderId="0" xfId="2" applyFont="1" applyAlignment="1">
      <alignment shrinkToFit="1"/>
    </xf>
    <xf numFmtId="0" fontId="1" fillId="0" borderId="0" xfId="2" applyAlignment="1">
      <alignment shrinkToFit="1"/>
    </xf>
    <xf numFmtId="0" fontId="55" fillId="0" borderId="28" xfId="2" applyFont="1" applyBorder="1" applyAlignment="1">
      <alignment horizontal="center" vertical="center"/>
    </xf>
    <xf numFmtId="0" fontId="2" fillId="0" borderId="28" xfId="2" applyFont="1" applyBorder="1" applyAlignment="1">
      <alignment horizontal="center" vertical="center"/>
    </xf>
    <xf numFmtId="0" fontId="0" fillId="0" borderId="28" xfId="0" applyBorder="1" applyAlignment="1"/>
    <xf numFmtId="0" fontId="6" fillId="0" borderId="0" xfId="2" applyFont="1" applyAlignment="1">
      <alignment horizontal="left" wrapText="1"/>
    </xf>
    <xf numFmtId="0" fontId="16" fillId="0" borderId="3" xfId="2" applyFont="1" applyBorder="1" applyAlignment="1">
      <alignment horizontal="right" vertical="center" wrapText="1"/>
    </xf>
    <xf numFmtId="0" fontId="14" fillId="0" borderId="29" xfId="2" applyFont="1" applyBorder="1" applyAlignment="1">
      <alignment horizontal="right" vertical="center" wrapText="1"/>
    </xf>
    <xf numFmtId="0" fontId="29" fillId="0" borderId="0" xfId="0" applyFont="1" applyAlignment="1">
      <alignment horizontal="center" vertical="center" shrinkToFit="1"/>
    </xf>
    <xf numFmtId="0" fontId="11" fillId="0" borderId="28" xfId="2" applyFont="1" applyBorder="1" applyAlignment="1"/>
    <xf numFmtId="0" fontId="6" fillId="0" borderId="28" xfId="2" applyFont="1" applyBorder="1" applyAlignment="1"/>
    <xf numFmtId="0" fontId="16" fillId="0" borderId="3" xfId="2" applyFont="1" applyBorder="1" applyAlignment="1">
      <alignment vertical="center" wrapText="1"/>
    </xf>
    <xf numFmtId="0" fontId="14" fillId="0" borderId="29" xfId="2" applyFont="1" applyBorder="1" applyAlignment="1">
      <alignment vertical="center" wrapTex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zoomScaleNormal="100" workbookViewId="0">
      <selection activeCell="B19" sqref="B19:G19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138"/>
    </row>
    <row r="5" spans="1:17" x14ac:dyDescent="0.25">
      <c r="O5" s="210" t="s">
        <v>233</v>
      </c>
      <c r="P5" s="210"/>
      <c r="Q5" s="210"/>
    </row>
    <row r="7" spans="1:17" x14ac:dyDescent="0.25">
      <c r="A7" s="208" t="s">
        <v>236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</row>
    <row r="8" spans="1:17" x14ac:dyDescent="0.25">
      <c r="B8" s="211" t="s">
        <v>155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</row>
    <row r="9" spans="1:17" x14ac:dyDescent="0.25"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</row>
    <row r="10" spans="1:17" ht="18.75" x14ac:dyDescent="0.25">
      <c r="H10" s="212">
        <v>2018</v>
      </c>
      <c r="I10" s="212"/>
      <c r="J10" s="212"/>
      <c r="K10" s="212"/>
    </row>
    <row r="11" spans="1:17" ht="24.95" customHeight="1" x14ac:dyDescent="0.3">
      <c r="B11" s="213" t="s">
        <v>90</v>
      </c>
      <c r="C11" s="213"/>
      <c r="D11" s="213"/>
      <c r="E11" s="213"/>
      <c r="F11" s="213"/>
      <c r="G11" s="214"/>
      <c r="H11" s="215" t="s">
        <v>91</v>
      </c>
      <c r="I11" s="215"/>
      <c r="J11" s="213" t="s">
        <v>63</v>
      </c>
      <c r="K11" s="214"/>
      <c r="L11" s="214"/>
      <c r="M11" s="214"/>
      <c r="N11" s="214"/>
      <c r="O11" s="214"/>
      <c r="P11" s="215" t="s">
        <v>91</v>
      </c>
      <c r="Q11" s="215"/>
    </row>
    <row r="12" spans="1:17" ht="24.95" customHeight="1" x14ac:dyDescent="0.25">
      <c r="B12" s="216" t="s">
        <v>102</v>
      </c>
      <c r="C12" s="216"/>
      <c r="D12" s="216"/>
      <c r="E12" s="216"/>
      <c r="F12" s="216"/>
      <c r="G12" s="216"/>
      <c r="H12" s="217">
        <v>179895</v>
      </c>
      <c r="I12" s="217"/>
      <c r="J12" s="216" t="s">
        <v>92</v>
      </c>
      <c r="K12" s="216"/>
      <c r="L12" s="216"/>
      <c r="M12" s="216"/>
      <c r="N12" s="216"/>
      <c r="O12" s="216"/>
      <c r="P12" s="218">
        <v>142556</v>
      </c>
      <c r="Q12" s="218"/>
    </row>
    <row r="13" spans="1:17" ht="24.95" customHeight="1" x14ac:dyDescent="0.25">
      <c r="B13" s="219" t="s">
        <v>103</v>
      </c>
      <c r="C13" s="219"/>
      <c r="D13" s="219"/>
      <c r="E13" s="219"/>
      <c r="F13" s="219"/>
      <c r="G13" s="219"/>
      <c r="H13" s="217">
        <v>45744</v>
      </c>
      <c r="I13" s="217"/>
      <c r="J13" s="219" t="s">
        <v>93</v>
      </c>
      <c r="K13" s="219"/>
      <c r="L13" s="219"/>
      <c r="M13" s="219"/>
      <c r="N13" s="219"/>
      <c r="O13" s="219"/>
      <c r="P13" s="218">
        <v>25293</v>
      </c>
      <c r="Q13" s="218"/>
    </row>
    <row r="14" spans="1:17" ht="24.95" customHeight="1" x14ac:dyDescent="0.25">
      <c r="B14" s="216" t="s">
        <v>104</v>
      </c>
      <c r="C14" s="216"/>
      <c r="D14" s="216"/>
      <c r="E14" s="216"/>
      <c r="F14" s="216"/>
      <c r="G14" s="216"/>
      <c r="H14" s="220">
        <v>37700</v>
      </c>
      <c r="I14" s="220"/>
      <c r="J14" s="216" t="s">
        <v>94</v>
      </c>
      <c r="K14" s="216"/>
      <c r="L14" s="216"/>
      <c r="M14" s="216"/>
      <c r="N14" s="216"/>
      <c r="O14" s="216"/>
      <c r="P14" s="218">
        <v>91927</v>
      </c>
      <c r="Q14" s="218"/>
    </row>
    <row r="15" spans="1:17" ht="24.95" customHeight="1" x14ac:dyDescent="0.25">
      <c r="B15" s="216" t="s">
        <v>105</v>
      </c>
      <c r="C15" s="216"/>
      <c r="D15" s="216"/>
      <c r="E15" s="216"/>
      <c r="F15" s="216"/>
      <c r="G15" s="216"/>
      <c r="H15" s="217">
        <v>12068</v>
      </c>
      <c r="I15" s="217"/>
      <c r="J15" s="216" t="s">
        <v>122</v>
      </c>
      <c r="K15" s="216"/>
      <c r="L15" s="216"/>
      <c r="M15" s="216"/>
      <c r="N15" s="216"/>
      <c r="O15" s="216"/>
      <c r="P15" s="218">
        <v>14734</v>
      </c>
      <c r="Q15" s="218"/>
    </row>
    <row r="16" spans="1:17" ht="24.95" customHeight="1" x14ac:dyDescent="0.25">
      <c r="B16" s="216" t="s">
        <v>106</v>
      </c>
      <c r="C16" s="216"/>
      <c r="D16" s="216"/>
      <c r="E16" s="216"/>
      <c r="F16" s="216"/>
      <c r="G16" s="216"/>
      <c r="H16" s="220">
        <v>0</v>
      </c>
      <c r="I16" s="220"/>
      <c r="J16" s="216" t="s">
        <v>95</v>
      </c>
      <c r="K16" s="216"/>
      <c r="L16" s="216"/>
      <c r="M16" s="216"/>
      <c r="N16" s="216"/>
      <c r="O16" s="216"/>
      <c r="P16" s="218">
        <v>9971</v>
      </c>
      <c r="Q16" s="218"/>
    </row>
    <row r="17" spans="2:17" ht="24.95" customHeight="1" x14ac:dyDescent="0.3">
      <c r="B17" s="221"/>
      <c r="C17" s="221"/>
      <c r="D17" s="221"/>
      <c r="E17" s="221"/>
      <c r="F17" s="221"/>
      <c r="G17" s="222"/>
      <c r="H17" s="220"/>
      <c r="I17" s="220"/>
      <c r="J17" s="223" t="s">
        <v>96</v>
      </c>
      <c r="K17" s="223"/>
      <c r="L17" s="223"/>
      <c r="M17" s="223"/>
      <c r="N17" s="223"/>
      <c r="O17" s="223"/>
      <c r="P17" s="224">
        <v>3467</v>
      </c>
      <c r="Q17" s="225"/>
    </row>
    <row r="18" spans="2:17" ht="24.95" customHeight="1" x14ac:dyDescent="0.25">
      <c r="B18" s="226" t="s">
        <v>107</v>
      </c>
      <c r="C18" s="226"/>
      <c r="D18" s="226"/>
      <c r="E18" s="226"/>
      <c r="F18" s="226"/>
      <c r="G18" s="226"/>
      <c r="H18" s="227">
        <f>SUM(H12:I17)</f>
        <v>275407</v>
      </c>
      <c r="I18" s="227"/>
      <c r="J18" s="226" t="s">
        <v>97</v>
      </c>
      <c r="K18" s="226"/>
      <c r="L18" s="226"/>
      <c r="M18" s="226"/>
      <c r="N18" s="226"/>
      <c r="O18" s="226"/>
      <c r="P18" s="227">
        <f>SUM(P12:Q16)</f>
        <v>284481</v>
      </c>
      <c r="Q18" s="227"/>
    </row>
    <row r="19" spans="2:17" ht="24.95" customHeight="1" x14ac:dyDescent="0.25">
      <c r="B19" s="216" t="s">
        <v>108</v>
      </c>
      <c r="C19" s="216"/>
      <c r="D19" s="216"/>
      <c r="E19" s="216"/>
      <c r="F19" s="216"/>
      <c r="G19" s="216"/>
      <c r="H19" s="228">
        <v>167336</v>
      </c>
      <c r="I19" s="228"/>
      <c r="J19" s="216" t="s">
        <v>98</v>
      </c>
      <c r="K19" s="216"/>
      <c r="L19" s="216"/>
      <c r="M19" s="216"/>
      <c r="N19" s="216"/>
      <c r="O19" s="216"/>
      <c r="P19" s="217">
        <v>477488</v>
      </c>
      <c r="Q19" s="217"/>
    </row>
    <row r="20" spans="2:17" ht="24.95" customHeight="1" x14ac:dyDescent="0.25">
      <c r="B20" s="216" t="s">
        <v>109</v>
      </c>
      <c r="C20" s="216"/>
      <c r="D20" s="216"/>
      <c r="E20" s="216"/>
      <c r="F20" s="216"/>
      <c r="G20" s="216"/>
      <c r="H20" s="220">
        <v>0</v>
      </c>
      <c r="I20" s="220"/>
      <c r="J20" s="216" t="s">
        <v>99</v>
      </c>
      <c r="K20" s="216"/>
      <c r="L20" s="216"/>
      <c r="M20" s="216"/>
      <c r="N20" s="216"/>
      <c r="O20" s="216"/>
      <c r="P20" s="220">
        <v>170566</v>
      </c>
      <c r="Q20" s="220"/>
    </row>
    <row r="21" spans="2:17" ht="24.95" customHeight="1" x14ac:dyDescent="0.25">
      <c r="B21" s="216" t="s">
        <v>110</v>
      </c>
      <c r="C21" s="216"/>
      <c r="D21" s="216"/>
      <c r="E21" s="216"/>
      <c r="F21" s="216"/>
      <c r="G21" s="216"/>
      <c r="H21" s="220">
        <v>6449</v>
      </c>
      <c r="I21" s="220"/>
      <c r="J21" s="216" t="s">
        <v>100</v>
      </c>
      <c r="K21" s="216"/>
      <c r="L21" s="216"/>
      <c r="M21" s="216"/>
      <c r="N21" s="216"/>
      <c r="O21" s="216"/>
      <c r="P21" s="220">
        <v>0</v>
      </c>
      <c r="Q21" s="220"/>
    </row>
    <row r="22" spans="2:17" ht="24.95" customHeight="1" x14ac:dyDescent="0.25">
      <c r="B22" s="226" t="s">
        <v>111</v>
      </c>
      <c r="C22" s="226"/>
      <c r="D22" s="226"/>
      <c r="E22" s="226"/>
      <c r="F22" s="226"/>
      <c r="G22" s="226"/>
      <c r="H22" s="227">
        <f>SUM(H19:I21)</f>
        <v>173785</v>
      </c>
      <c r="I22" s="227"/>
      <c r="J22" s="216" t="s">
        <v>101</v>
      </c>
      <c r="K22" s="216"/>
      <c r="L22" s="216"/>
      <c r="M22" s="216"/>
      <c r="N22" s="216"/>
      <c r="O22" s="216"/>
      <c r="P22" s="227">
        <f>SUM(P19:Q21)</f>
        <v>648054</v>
      </c>
      <c r="Q22" s="227"/>
    </row>
    <row r="23" spans="2:17" ht="24.95" customHeight="1" x14ac:dyDescent="0.25">
      <c r="B23" s="216" t="s">
        <v>112</v>
      </c>
      <c r="C23" s="216"/>
      <c r="D23" s="216"/>
      <c r="E23" s="216"/>
      <c r="F23" s="216"/>
      <c r="G23" s="216"/>
      <c r="H23" s="220">
        <v>0</v>
      </c>
      <c r="I23" s="220"/>
      <c r="J23" s="216" t="s">
        <v>143</v>
      </c>
      <c r="K23" s="216"/>
      <c r="L23" s="216"/>
      <c r="M23" s="216"/>
      <c r="N23" s="216"/>
      <c r="O23" s="216"/>
      <c r="P23" s="220">
        <v>6444</v>
      </c>
      <c r="Q23" s="220"/>
    </row>
    <row r="24" spans="2:17" ht="24.95" customHeight="1" x14ac:dyDescent="0.25">
      <c r="B24" s="216" t="s">
        <v>142</v>
      </c>
      <c r="C24" s="216"/>
      <c r="D24" s="216"/>
      <c r="E24" s="216"/>
      <c r="F24" s="216"/>
      <c r="G24" s="216"/>
      <c r="H24" s="220">
        <v>489787</v>
      </c>
      <c r="I24" s="220"/>
      <c r="J24" s="216" t="s">
        <v>151</v>
      </c>
      <c r="K24" s="216"/>
      <c r="L24" s="216"/>
      <c r="M24" s="216"/>
      <c r="N24" s="216"/>
      <c r="O24" s="216"/>
      <c r="P24" s="220">
        <v>0</v>
      </c>
      <c r="Q24" s="220"/>
    </row>
    <row r="25" spans="2:17" ht="24.95" customHeight="1" x14ac:dyDescent="0.25">
      <c r="B25" s="226" t="s">
        <v>113</v>
      </c>
      <c r="C25" s="226"/>
      <c r="D25" s="226"/>
      <c r="E25" s="226"/>
      <c r="F25" s="226"/>
      <c r="G25" s="226"/>
      <c r="H25" s="227">
        <f>SUM(H23:I24)</f>
        <v>489787</v>
      </c>
      <c r="I25" s="227"/>
      <c r="J25" s="226" t="s">
        <v>114</v>
      </c>
      <c r="K25" s="226"/>
      <c r="L25" s="226"/>
      <c r="M25" s="226"/>
      <c r="N25" s="226"/>
      <c r="O25" s="226"/>
      <c r="P25" s="227">
        <f>SUM(P23:Q24)</f>
        <v>6444</v>
      </c>
      <c r="Q25" s="227"/>
    </row>
    <row r="26" spans="2:17" ht="24.95" customHeight="1" x14ac:dyDescent="0.3">
      <c r="B26" s="221" t="s">
        <v>115</v>
      </c>
      <c r="C26" s="221"/>
      <c r="D26" s="221"/>
      <c r="E26" s="221"/>
      <c r="F26" s="221"/>
      <c r="G26" s="222"/>
      <c r="H26" s="229">
        <f>H18+H22+H25</f>
        <v>938979</v>
      </c>
      <c r="I26" s="229"/>
      <c r="J26" s="230" t="s">
        <v>116</v>
      </c>
      <c r="K26" s="230"/>
      <c r="L26" s="230"/>
      <c r="M26" s="230"/>
      <c r="N26" s="230"/>
      <c r="O26" s="230"/>
      <c r="P26" s="229">
        <f>P18+P22+P25</f>
        <v>938979</v>
      </c>
      <c r="Q26" s="229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8"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  <mergeCell ref="B22:G22"/>
    <mergeCell ref="H22:I22"/>
    <mergeCell ref="J22:O22"/>
    <mergeCell ref="P22:Q22"/>
    <mergeCell ref="B23:G23"/>
    <mergeCell ref="H23:I23"/>
    <mergeCell ref="J23:O23"/>
    <mergeCell ref="P23:Q23"/>
    <mergeCell ref="B20:G20"/>
    <mergeCell ref="H20:I20"/>
    <mergeCell ref="J20:O20"/>
    <mergeCell ref="P20:Q20"/>
    <mergeCell ref="B21:G21"/>
    <mergeCell ref="H21:I21"/>
    <mergeCell ref="J21:O21"/>
    <mergeCell ref="P21:Q21"/>
    <mergeCell ref="B18:G18"/>
    <mergeCell ref="H18:I18"/>
    <mergeCell ref="J18:O18"/>
    <mergeCell ref="P18:Q18"/>
    <mergeCell ref="B19:G19"/>
    <mergeCell ref="H19:I19"/>
    <mergeCell ref="J19:O19"/>
    <mergeCell ref="P19:Q19"/>
    <mergeCell ref="B16:G16"/>
    <mergeCell ref="H16:I16"/>
    <mergeCell ref="J16:O16"/>
    <mergeCell ref="P16:Q16"/>
    <mergeCell ref="B17:G17"/>
    <mergeCell ref="H17:I17"/>
    <mergeCell ref="J17:O17"/>
    <mergeCell ref="P17:Q17"/>
    <mergeCell ref="B14:G14"/>
    <mergeCell ref="H14:I14"/>
    <mergeCell ref="J14:O14"/>
    <mergeCell ref="P14:Q14"/>
    <mergeCell ref="B15:G15"/>
    <mergeCell ref="H15:I15"/>
    <mergeCell ref="J15:O15"/>
    <mergeCell ref="P15:Q15"/>
    <mergeCell ref="B12:G12"/>
    <mergeCell ref="H12:I12"/>
    <mergeCell ref="J12:O12"/>
    <mergeCell ref="P12:Q12"/>
    <mergeCell ref="B13:G13"/>
    <mergeCell ref="H13:I13"/>
    <mergeCell ref="J13:O13"/>
    <mergeCell ref="P13:Q13"/>
    <mergeCell ref="O5:Q5"/>
    <mergeCell ref="A7:Q7"/>
    <mergeCell ref="B8:Q9"/>
    <mergeCell ref="H10:K10"/>
    <mergeCell ref="B11:G11"/>
    <mergeCell ref="H11:I11"/>
    <mergeCell ref="J11:O11"/>
    <mergeCell ref="P11:Q1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4"/>
  <sheetViews>
    <sheetView zoomScaleNormal="100" workbookViewId="0">
      <pane xSplit="2" ySplit="8" topLeftCell="D9" activePane="bottomRight" state="frozen"/>
      <selection pane="topRight" activeCell="C1" sqref="C1"/>
      <selection pane="bottomLeft" activeCell="A8" sqref="A8"/>
      <selection pane="bottomRight" activeCell="B2" sqref="B2:C2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2:9" x14ac:dyDescent="0.2">
      <c r="B1" s="231"/>
      <c r="C1" s="232"/>
      <c r="D1" s="232"/>
      <c r="E1" s="232"/>
      <c r="F1" s="232"/>
      <c r="G1" s="232"/>
    </row>
    <row r="2" spans="2:9" ht="30.75" customHeight="1" x14ac:dyDescent="0.25">
      <c r="B2" s="235" t="s">
        <v>237</v>
      </c>
      <c r="C2" s="235"/>
      <c r="D2" s="178"/>
      <c r="E2" s="178"/>
      <c r="F2" s="178"/>
      <c r="G2" s="210" t="s">
        <v>232</v>
      </c>
      <c r="H2" s="210"/>
      <c r="I2" s="210"/>
    </row>
    <row r="3" spans="2:9" x14ac:dyDescent="0.2">
      <c r="B3" s="233" t="s">
        <v>161</v>
      </c>
      <c r="C3" s="233"/>
      <c r="D3" s="233"/>
      <c r="E3" s="233"/>
      <c r="F3" s="233"/>
      <c r="G3" s="233"/>
    </row>
    <row r="4" spans="2:9" x14ac:dyDescent="0.2">
      <c r="B4" s="233"/>
      <c r="C4" s="233"/>
      <c r="D4" s="233"/>
      <c r="E4" s="233"/>
      <c r="F4" s="233"/>
      <c r="G4" s="233"/>
    </row>
    <row r="5" spans="2:9" x14ac:dyDescent="0.2">
      <c r="B5" s="234"/>
      <c r="C5" s="234"/>
      <c r="D5" s="234"/>
      <c r="E5" s="234"/>
      <c r="F5" s="234"/>
      <c r="G5" s="234"/>
    </row>
    <row r="6" spans="2:9" ht="38.25" customHeight="1" x14ac:dyDescent="0.2">
      <c r="B6" s="17" t="s">
        <v>41</v>
      </c>
      <c r="C6" s="18" t="s">
        <v>42</v>
      </c>
      <c r="D6" s="18" t="s">
        <v>43</v>
      </c>
      <c r="E6" s="18" t="s">
        <v>44</v>
      </c>
      <c r="F6" s="19" t="s">
        <v>45</v>
      </c>
      <c r="G6" s="20" t="s">
        <v>46</v>
      </c>
    </row>
    <row r="7" spans="2:9" ht="35.25" customHeight="1" x14ac:dyDescent="0.2">
      <c r="B7" s="21" t="s">
        <v>47</v>
      </c>
      <c r="C7" s="22" t="s">
        <v>156</v>
      </c>
      <c r="D7" s="22" t="s">
        <v>157</v>
      </c>
      <c r="E7" s="22" t="s">
        <v>158</v>
      </c>
      <c r="F7" s="23" t="s">
        <v>159</v>
      </c>
      <c r="G7" s="24" t="s">
        <v>160</v>
      </c>
    </row>
    <row r="8" spans="2:9" ht="24.95" customHeight="1" x14ac:dyDescent="0.2">
      <c r="B8" s="25" t="s">
        <v>25</v>
      </c>
      <c r="C8" s="26"/>
      <c r="D8" s="26"/>
      <c r="E8" s="26"/>
      <c r="F8" s="27"/>
      <c r="G8" s="28"/>
    </row>
    <row r="9" spans="2:9" ht="24.95" customHeight="1" x14ac:dyDescent="0.2">
      <c r="B9" s="29" t="s">
        <v>48</v>
      </c>
      <c r="C9" s="186">
        <v>179895</v>
      </c>
      <c r="D9" s="30"/>
      <c r="E9" s="30"/>
      <c r="F9" s="31"/>
      <c r="G9" s="32">
        <f t="shared" ref="G9:G16" si="0">SUM(C9:F9)</f>
        <v>179895</v>
      </c>
      <c r="H9" s="132"/>
    </row>
    <row r="10" spans="2:9" ht="24.95" customHeight="1" x14ac:dyDescent="0.2">
      <c r="B10" s="33" t="s">
        <v>49</v>
      </c>
      <c r="C10" s="169">
        <v>44997</v>
      </c>
      <c r="D10" s="34">
        <v>747</v>
      </c>
      <c r="E10" s="34"/>
      <c r="F10" s="35"/>
      <c r="G10" s="36">
        <f t="shared" si="0"/>
        <v>45744</v>
      </c>
      <c r="H10" s="132"/>
    </row>
    <row r="11" spans="2:9" ht="25.15" customHeight="1" x14ac:dyDescent="0.2">
      <c r="B11" s="29" t="s">
        <v>19</v>
      </c>
      <c r="C11" s="30">
        <v>37700</v>
      </c>
      <c r="D11" s="30"/>
      <c r="E11" s="37"/>
      <c r="F11" s="38"/>
      <c r="G11" s="32">
        <f t="shared" si="0"/>
        <v>37700</v>
      </c>
      <c r="H11" s="132"/>
    </row>
    <row r="12" spans="2:9" ht="24.95" customHeight="1" x14ac:dyDescent="0.2">
      <c r="B12" s="39" t="s">
        <v>25</v>
      </c>
      <c r="C12" s="30">
        <v>11823</v>
      </c>
      <c r="D12" s="30">
        <v>145</v>
      </c>
      <c r="E12" s="30"/>
      <c r="F12" s="31">
        <v>100</v>
      </c>
      <c r="G12" s="32">
        <f t="shared" si="0"/>
        <v>12068</v>
      </c>
      <c r="H12" s="132"/>
    </row>
    <row r="13" spans="2:9" ht="24.95" customHeight="1" x14ac:dyDescent="0.2">
      <c r="B13" s="29" t="s">
        <v>50</v>
      </c>
      <c r="C13" s="30"/>
      <c r="D13" s="30"/>
      <c r="E13" s="30"/>
      <c r="F13" s="31"/>
      <c r="G13" s="32">
        <f t="shared" si="0"/>
        <v>0</v>
      </c>
      <c r="H13" s="132"/>
    </row>
    <row r="14" spans="2:9" ht="24.95" customHeight="1" thickBot="1" x14ac:dyDescent="0.25">
      <c r="B14" s="40" t="s">
        <v>51</v>
      </c>
      <c r="C14" s="41">
        <f>SUM(C9:C13)</f>
        <v>274415</v>
      </c>
      <c r="D14" s="42">
        <f>SUM(D9:D13)</f>
        <v>892</v>
      </c>
      <c r="E14" s="41">
        <f>SUM(E9:E13)</f>
        <v>0</v>
      </c>
      <c r="F14" s="43">
        <f>SUM(F9:F13)</f>
        <v>100</v>
      </c>
      <c r="G14" s="44">
        <f t="shared" si="0"/>
        <v>275407</v>
      </c>
      <c r="H14" s="132"/>
    </row>
    <row r="15" spans="2:9" ht="24.95" customHeight="1" thickTop="1" thickBot="1" x14ac:dyDescent="0.25">
      <c r="B15" s="45" t="s">
        <v>52</v>
      </c>
      <c r="C15" s="139"/>
      <c r="D15" s="46">
        <v>49628</v>
      </c>
      <c r="E15" s="46">
        <v>49304</v>
      </c>
      <c r="F15" s="157">
        <v>5807</v>
      </c>
      <c r="G15" s="47">
        <f t="shared" si="0"/>
        <v>104739</v>
      </c>
      <c r="H15" s="132"/>
    </row>
    <row r="16" spans="2:9" ht="24.95" customHeight="1" thickTop="1" thickBot="1" x14ac:dyDescent="0.25">
      <c r="B16" s="48" t="s">
        <v>53</v>
      </c>
      <c r="C16" s="163">
        <v>489043</v>
      </c>
      <c r="D16" s="163">
        <v>177</v>
      </c>
      <c r="E16" s="163">
        <v>349</v>
      </c>
      <c r="F16" s="164">
        <v>218</v>
      </c>
      <c r="G16" s="165">
        <f t="shared" si="0"/>
        <v>489787</v>
      </c>
      <c r="H16" s="132"/>
    </row>
    <row r="17" spans="2:8" ht="24.95" customHeight="1" thickTop="1" x14ac:dyDescent="0.2">
      <c r="B17" s="49" t="s">
        <v>54</v>
      </c>
      <c r="C17" s="50">
        <f>SUM(C14:C16)</f>
        <v>763458</v>
      </c>
      <c r="D17" s="51">
        <f>SUM(D14:D16)</f>
        <v>50697</v>
      </c>
      <c r="E17" s="51">
        <f>SUM(E14:E16)</f>
        <v>49653</v>
      </c>
      <c r="F17" s="52">
        <f>SUM(F14:F16)</f>
        <v>6125</v>
      </c>
      <c r="G17" s="53">
        <f>SUM(C17:F17)-G15</f>
        <v>765194</v>
      </c>
      <c r="H17" s="132"/>
    </row>
    <row r="18" spans="2:8" ht="24.95" customHeight="1" x14ac:dyDescent="0.2">
      <c r="B18" s="39" t="s">
        <v>55</v>
      </c>
      <c r="C18" s="54">
        <v>0</v>
      </c>
      <c r="D18" s="55">
        <v>0</v>
      </c>
      <c r="E18" s="55">
        <v>0</v>
      </c>
      <c r="F18" s="56">
        <v>0</v>
      </c>
      <c r="G18" s="57">
        <f>SUM(C18:F18)</f>
        <v>0</v>
      </c>
      <c r="H18" s="132"/>
    </row>
    <row r="19" spans="2:8" ht="24.95" customHeight="1" x14ac:dyDescent="0.2">
      <c r="B19" s="58" t="s">
        <v>56</v>
      </c>
      <c r="C19" s="59">
        <f>C17</f>
        <v>763458</v>
      </c>
      <c r="D19" s="60">
        <f>SUM(D17:D18)</f>
        <v>50697</v>
      </c>
      <c r="E19" s="60">
        <f>SUM(E17:E18)</f>
        <v>49653</v>
      </c>
      <c r="F19" s="61">
        <f>SUM(F17:F18)</f>
        <v>6125</v>
      </c>
      <c r="G19" s="62">
        <f>SUM(G17:G18)</f>
        <v>765194</v>
      </c>
      <c r="H19" s="132"/>
    </row>
    <row r="20" spans="2:8" ht="24.95" customHeight="1" x14ac:dyDescent="0.2">
      <c r="B20" s="63" t="s">
        <v>57</v>
      </c>
      <c r="C20" s="59">
        <f>SUM(C19)</f>
        <v>763458</v>
      </c>
      <c r="D20" s="60">
        <f>SUM(D19)</f>
        <v>50697</v>
      </c>
      <c r="E20" s="60">
        <f>SUM(E19)</f>
        <v>49653</v>
      </c>
      <c r="F20" s="61">
        <f>SUM(F19)</f>
        <v>6125</v>
      </c>
      <c r="G20" s="62">
        <f>G19</f>
        <v>765194</v>
      </c>
      <c r="H20" s="132"/>
    </row>
    <row r="21" spans="2:8" ht="33.75" customHeight="1" x14ac:dyDescent="0.2">
      <c r="B21" s="25" t="s">
        <v>58</v>
      </c>
      <c r="C21" s="26"/>
      <c r="D21" s="26"/>
      <c r="E21" s="26"/>
      <c r="F21" s="27"/>
      <c r="G21" s="28"/>
      <c r="H21" s="132"/>
    </row>
    <row r="22" spans="2:8" ht="24.95" customHeight="1" x14ac:dyDescent="0.2">
      <c r="B22" s="39" t="s">
        <v>36</v>
      </c>
      <c r="C22" s="169">
        <v>167336</v>
      </c>
      <c r="D22" s="30"/>
      <c r="E22" s="30"/>
      <c r="F22" s="31"/>
      <c r="G22" s="32">
        <f>SUM(C22:F22)</f>
        <v>167336</v>
      </c>
      <c r="H22" s="132"/>
    </row>
    <row r="23" spans="2:8" ht="24.95" customHeight="1" x14ac:dyDescent="0.2">
      <c r="B23" s="39" t="s">
        <v>59</v>
      </c>
      <c r="C23" s="30"/>
      <c r="D23" s="30"/>
      <c r="E23" s="30"/>
      <c r="F23" s="31"/>
      <c r="G23" s="64">
        <f>SUM(C23:F23)</f>
        <v>0</v>
      </c>
      <c r="H23" s="132"/>
    </row>
    <row r="24" spans="2:8" ht="24.95" customHeight="1" x14ac:dyDescent="0.2">
      <c r="B24" s="39" t="s">
        <v>60</v>
      </c>
      <c r="C24" s="30">
        <v>6449</v>
      </c>
      <c r="D24" s="30"/>
      <c r="E24" s="30"/>
      <c r="F24" s="31"/>
      <c r="G24" s="64">
        <f>SUM(C24:F24)</f>
        <v>6449</v>
      </c>
      <c r="H24" s="132"/>
    </row>
    <row r="25" spans="2:8" ht="24.95" customHeight="1" x14ac:dyDescent="0.2">
      <c r="B25" s="58" t="s">
        <v>61</v>
      </c>
      <c r="C25" s="59">
        <f>SUM(C22:C24)</f>
        <v>173785</v>
      </c>
      <c r="D25" s="59">
        <f>SUM(D22:D24)</f>
        <v>0</v>
      </c>
      <c r="E25" s="59">
        <f>SUM(E22:E24)</f>
        <v>0</v>
      </c>
      <c r="F25" s="65">
        <f>SUM(F22:F24)</f>
        <v>0</v>
      </c>
      <c r="G25" s="62">
        <f>SUM(G22:G24)</f>
        <v>173785</v>
      </c>
      <c r="H25" s="132"/>
    </row>
    <row r="26" spans="2:8" ht="24.95" customHeight="1" x14ac:dyDescent="0.2">
      <c r="B26" s="39"/>
      <c r="C26" s="30">
        <v>0</v>
      </c>
      <c r="D26" s="30"/>
      <c r="E26" s="30"/>
      <c r="F26" s="31"/>
      <c r="G26" s="32">
        <f t="shared" ref="G26:G27" si="1">SUM(C26:F26)</f>
        <v>0</v>
      </c>
      <c r="H26" s="132"/>
    </row>
    <row r="27" spans="2:8" ht="24.95" customHeight="1" x14ac:dyDescent="0.2">
      <c r="B27" s="39" t="s">
        <v>136</v>
      </c>
      <c r="C27" s="30"/>
      <c r="D27" s="30"/>
      <c r="E27" s="30"/>
      <c r="F27" s="31"/>
      <c r="G27" s="32">
        <f t="shared" si="1"/>
        <v>0</v>
      </c>
      <c r="H27" s="132"/>
    </row>
    <row r="28" spans="2:8" ht="24.95" customHeight="1" x14ac:dyDescent="0.2">
      <c r="B28" s="39" t="s">
        <v>137</v>
      </c>
      <c r="C28" s="30">
        <v>0</v>
      </c>
      <c r="D28" s="30"/>
      <c r="E28" s="30"/>
      <c r="F28" s="31"/>
      <c r="G28" s="32">
        <f>SUM(C28:F28)</f>
        <v>0</v>
      </c>
      <c r="H28" s="132"/>
    </row>
    <row r="29" spans="2:8" ht="24.95" customHeight="1" x14ac:dyDescent="0.2">
      <c r="B29" s="58" t="s">
        <v>135</v>
      </c>
      <c r="C29" s="66">
        <f t="shared" ref="C29:F29" si="2">SUM(C26:C28)</f>
        <v>0</v>
      </c>
      <c r="D29" s="66"/>
      <c r="E29" s="66">
        <f t="shared" si="2"/>
        <v>0</v>
      </c>
      <c r="F29" s="66">
        <f t="shared" si="2"/>
        <v>0</v>
      </c>
      <c r="G29" s="67">
        <f>SUM(C29:F29)</f>
        <v>0</v>
      </c>
      <c r="H29" s="132"/>
    </row>
    <row r="30" spans="2:8" ht="24.95" customHeight="1" x14ac:dyDescent="0.2">
      <c r="B30" s="68" t="s">
        <v>62</v>
      </c>
      <c r="C30" s="69">
        <f>SUM(C20+C25+C29)</f>
        <v>937243</v>
      </c>
      <c r="D30" s="114">
        <f>SUM(D20+D25+D29)</f>
        <v>50697</v>
      </c>
      <c r="E30" s="114">
        <f t="shared" ref="E30:G30" si="3">SUM(E20+E25+E29)</f>
        <v>49653</v>
      </c>
      <c r="F30" s="114">
        <f t="shared" si="3"/>
        <v>6125</v>
      </c>
      <c r="G30" s="69">
        <f t="shared" si="3"/>
        <v>938979</v>
      </c>
      <c r="H30" s="132"/>
    </row>
    <row r="31" spans="2:8" ht="24.95" customHeight="1" x14ac:dyDescent="0.2">
      <c r="B31" s="70" t="s">
        <v>63</v>
      </c>
      <c r="C31" s="71"/>
      <c r="D31" s="71"/>
      <c r="E31" s="71"/>
      <c r="F31" s="72"/>
      <c r="G31" s="73"/>
      <c r="H31" s="132"/>
    </row>
    <row r="32" spans="2:8" ht="24.95" customHeight="1" x14ac:dyDescent="0.2">
      <c r="B32" s="74" t="s">
        <v>64</v>
      </c>
      <c r="C32" s="75"/>
      <c r="D32" s="75"/>
      <c r="E32" s="75"/>
      <c r="F32" s="76"/>
      <c r="G32" s="77"/>
      <c r="H32" s="132"/>
    </row>
    <row r="33" spans="2:8" ht="24.95" customHeight="1" x14ac:dyDescent="0.2">
      <c r="B33" s="78" t="s">
        <v>65</v>
      </c>
      <c r="C33" s="66">
        <f>SUM(C34+C35)</f>
        <v>66797</v>
      </c>
      <c r="D33" s="66">
        <f>SUM(D34+D35)</f>
        <v>37515</v>
      </c>
      <c r="E33" s="66">
        <f>SUM(E34+E35)</f>
        <v>35033</v>
      </c>
      <c r="F33" s="166">
        <f>SUM(F34+F35)</f>
        <v>3211</v>
      </c>
      <c r="G33" s="67">
        <f>SUM(G34+G35)</f>
        <v>142556</v>
      </c>
      <c r="H33" s="132"/>
    </row>
    <row r="34" spans="2:8" ht="24.95" customHeight="1" x14ac:dyDescent="0.2">
      <c r="B34" s="82" t="s">
        <v>66</v>
      </c>
      <c r="C34" s="167">
        <v>65933</v>
      </c>
      <c r="D34" s="26">
        <v>36415</v>
      </c>
      <c r="E34" s="26">
        <v>34139</v>
      </c>
      <c r="F34" s="27">
        <v>3121</v>
      </c>
      <c r="G34" s="28">
        <f>SUM(C34:F34)</f>
        <v>139608</v>
      </c>
      <c r="H34" s="132"/>
    </row>
    <row r="35" spans="2:8" ht="24.95" customHeight="1" x14ac:dyDescent="0.2">
      <c r="B35" s="82" t="s">
        <v>67</v>
      </c>
      <c r="C35" s="26">
        <v>864</v>
      </c>
      <c r="D35" s="26">
        <v>1100</v>
      </c>
      <c r="E35" s="26">
        <v>894</v>
      </c>
      <c r="F35" s="27">
        <v>90</v>
      </c>
      <c r="G35" s="28">
        <f>SUM(C35:F35)</f>
        <v>2948</v>
      </c>
      <c r="H35" s="132"/>
    </row>
    <row r="36" spans="2:8" ht="24.95" customHeight="1" x14ac:dyDescent="0.2">
      <c r="B36" s="78" t="s">
        <v>68</v>
      </c>
      <c r="C36" s="66">
        <f>SUM(C37+C38)</f>
        <v>10273</v>
      </c>
      <c r="D36" s="66">
        <f>SUM(D37+D38)</f>
        <v>7367</v>
      </c>
      <c r="E36" s="66">
        <f>SUM(E37+E38)</f>
        <v>6989</v>
      </c>
      <c r="F36" s="166">
        <f>SUM(F37+F38)</f>
        <v>664</v>
      </c>
      <c r="G36" s="67">
        <f>SUM(G37+G38)</f>
        <v>25293</v>
      </c>
      <c r="H36" s="132"/>
    </row>
    <row r="37" spans="2:8" ht="24.95" customHeight="1" x14ac:dyDescent="0.2">
      <c r="B37" s="82" t="s">
        <v>69</v>
      </c>
      <c r="C37" s="167">
        <v>9977</v>
      </c>
      <c r="D37" s="26">
        <v>6991</v>
      </c>
      <c r="E37" s="26">
        <v>6683</v>
      </c>
      <c r="F37" s="27">
        <v>633</v>
      </c>
      <c r="G37" s="28">
        <f>SUM(C37:F37)</f>
        <v>24284</v>
      </c>
      <c r="H37" s="132"/>
    </row>
    <row r="38" spans="2:8" ht="24.95" customHeight="1" x14ac:dyDescent="0.2">
      <c r="B38" s="82" t="s">
        <v>70</v>
      </c>
      <c r="C38" s="26">
        <v>296</v>
      </c>
      <c r="D38" s="26">
        <v>376</v>
      </c>
      <c r="E38" s="26">
        <v>306</v>
      </c>
      <c r="F38" s="27">
        <v>31</v>
      </c>
      <c r="G38" s="28">
        <f>SUM(C38:F38)</f>
        <v>1009</v>
      </c>
      <c r="H38" s="132"/>
    </row>
    <row r="39" spans="2:8" ht="24.95" customHeight="1" x14ac:dyDescent="0.2">
      <c r="B39" s="78" t="s">
        <v>71</v>
      </c>
      <c r="C39" s="66">
        <f>SUM(C40+C41)</f>
        <v>76981</v>
      </c>
      <c r="D39" s="66">
        <f>SUM(D40+D41)</f>
        <v>5515</v>
      </c>
      <c r="E39" s="66">
        <f>SUM(E40+E41)</f>
        <v>7331</v>
      </c>
      <c r="F39" s="166">
        <f>SUM(F40+F41)</f>
        <v>2100</v>
      </c>
      <c r="G39" s="67">
        <f>SUM(G40+G41)</f>
        <v>91927</v>
      </c>
      <c r="H39" s="132"/>
    </row>
    <row r="40" spans="2:8" ht="24.95" customHeight="1" x14ac:dyDescent="0.2">
      <c r="B40" s="82" t="s">
        <v>72</v>
      </c>
      <c r="C40" s="140">
        <v>76981</v>
      </c>
      <c r="D40" s="26">
        <v>5515</v>
      </c>
      <c r="E40" s="26">
        <v>7331</v>
      </c>
      <c r="F40" s="27">
        <v>2100</v>
      </c>
      <c r="G40" s="141">
        <f>SUM(C40:F40)</f>
        <v>91927</v>
      </c>
      <c r="H40" s="132"/>
    </row>
    <row r="41" spans="2:8" ht="24.95" customHeight="1" x14ac:dyDescent="0.2">
      <c r="B41" s="82"/>
      <c r="C41" s="26"/>
      <c r="D41" s="26"/>
      <c r="E41" s="26"/>
      <c r="F41" s="27"/>
      <c r="G41" s="28"/>
      <c r="H41" s="132"/>
    </row>
    <row r="42" spans="2:8" ht="16.5" customHeight="1" x14ac:dyDescent="0.2">
      <c r="B42" s="78" t="s">
        <v>150</v>
      </c>
      <c r="C42" s="187">
        <v>14734</v>
      </c>
      <c r="D42" s="66"/>
      <c r="E42" s="79"/>
      <c r="F42" s="80"/>
      <c r="G42" s="81">
        <f>SUM(C42:F42)</f>
        <v>14734</v>
      </c>
      <c r="H42" s="132"/>
    </row>
    <row r="43" spans="2:8" ht="24.95" customHeight="1" x14ac:dyDescent="0.2">
      <c r="B43" s="78" t="s">
        <v>73</v>
      </c>
      <c r="C43" s="66">
        <v>6504</v>
      </c>
      <c r="D43" s="79"/>
      <c r="E43" s="79"/>
      <c r="F43" s="80"/>
      <c r="G43" s="81">
        <f>SUM(C43:F43)</f>
        <v>6504</v>
      </c>
      <c r="H43" s="132"/>
    </row>
    <row r="44" spans="2:8" ht="24.95" customHeight="1" x14ac:dyDescent="0.2">
      <c r="B44" s="78" t="s">
        <v>74</v>
      </c>
      <c r="C44" s="66">
        <f>SUM(C45+C46)</f>
        <v>3467</v>
      </c>
      <c r="D44" s="79"/>
      <c r="E44" s="79"/>
      <c r="F44" s="80"/>
      <c r="G44" s="81">
        <f>SUM(G45+G46)</f>
        <v>3467</v>
      </c>
      <c r="H44" s="132"/>
    </row>
    <row r="45" spans="2:8" ht="24.95" customHeight="1" x14ac:dyDescent="0.2">
      <c r="B45" s="82" t="s">
        <v>141</v>
      </c>
      <c r="C45" s="167">
        <v>3467</v>
      </c>
      <c r="D45" s="26"/>
      <c r="E45" s="26"/>
      <c r="F45" s="27"/>
      <c r="G45" s="28">
        <f t="shared" ref="G45:G51" si="4">SUM(C45:F45)</f>
        <v>3467</v>
      </c>
      <c r="H45" s="132"/>
    </row>
    <row r="46" spans="2:8" ht="24.95" customHeight="1" x14ac:dyDescent="0.2">
      <c r="B46" s="82" t="s">
        <v>139</v>
      </c>
      <c r="C46" s="26"/>
      <c r="D46" s="26"/>
      <c r="E46" s="26"/>
      <c r="F46" s="27"/>
      <c r="G46" s="28">
        <f t="shared" si="4"/>
        <v>0</v>
      </c>
      <c r="H46" s="132"/>
    </row>
    <row r="47" spans="2:8" ht="24.95" customHeight="1" thickBot="1" x14ac:dyDescent="0.25">
      <c r="B47" s="40" t="s">
        <v>75</v>
      </c>
      <c r="C47" s="83">
        <f>SUM(C33+C36+C39+C42+C43+C44)</f>
        <v>178756</v>
      </c>
      <c r="D47" s="83">
        <f>SUM(D33+D36+D39+D42+D43+D44)</f>
        <v>50397</v>
      </c>
      <c r="E47" s="83">
        <f>SUM(E33+E36+E39+E42+E43+E44)</f>
        <v>49353</v>
      </c>
      <c r="F47" s="84">
        <f>SUM(F33+F36+F39+F42+F43+F44)</f>
        <v>5975</v>
      </c>
      <c r="G47" s="85">
        <f t="shared" si="4"/>
        <v>284481</v>
      </c>
      <c r="H47" s="132"/>
    </row>
    <row r="48" spans="2:8" ht="33" customHeight="1" thickTop="1" x14ac:dyDescent="0.2">
      <c r="B48" s="86" t="s">
        <v>76</v>
      </c>
      <c r="C48" s="158">
        <f>D15</f>
        <v>49628</v>
      </c>
      <c r="D48" s="87"/>
      <c r="E48" s="87"/>
      <c r="F48" s="88"/>
      <c r="G48" s="89">
        <f t="shared" si="4"/>
        <v>49628</v>
      </c>
      <c r="H48" s="132"/>
    </row>
    <row r="49" spans="2:8" ht="24.95" customHeight="1" x14ac:dyDescent="0.2">
      <c r="B49" s="90" t="s">
        <v>77</v>
      </c>
      <c r="C49" s="91">
        <f>F15</f>
        <v>5807</v>
      </c>
      <c r="D49" s="92"/>
      <c r="E49" s="92"/>
      <c r="F49" s="93"/>
      <c r="G49" s="94">
        <f t="shared" si="4"/>
        <v>5807</v>
      </c>
      <c r="H49" s="132"/>
    </row>
    <row r="50" spans="2:8" ht="24.95" customHeight="1" x14ac:dyDescent="0.2">
      <c r="B50" s="95" t="s">
        <v>78</v>
      </c>
      <c r="C50" s="37">
        <f>E15</f>
        <v>49304</v>
      </c>
      <c r="D50" s="96"/>
      <c r="E50" s="96"/>
      <c r="F50" s="97"/>
      <c r="G50" s="94">
        <f t="shared" si="4"/>
        <v>49304</v>
      </c>
      <c r="H50" s="132"/>
    </row>
    <row r="51" spans="2:8" ht="24.95" customHeight="1" thickBot="1" x14ac:dyDescent="0.25">
      <c r="B51" s="98" t="s">
        <v>79</v>
      </c>
      <c r="C51" s="143">
        <f>SUM(C48:C50)</f>
        <v>104739</v>
      </c>
      <c r="D51" s="159">
        <f>SUM(D48:D50)</f>
        <v>0</v>
      </c>
      <c r="E51" s="159">
        <f>SUM(E48:E50)</f>
        <v>0</v>
      </c>
      <c r="F51" s="160">
        <f>SUM(F48:F50)</f>
        <v>0</v>
      </c>
      <c r="G51" s="161">
        <f t="shared" si="4"/>
        <v>104739</v>
      </c>
      <c r="H51" s="132"/>
    </row>
    <row r="52" spans="2:8" ht="24.95" customHeight="1" thickTop="1" x14ac:dyDescent="0.2">
      <c r="B52" s="99" t="s">
        <v>80</v>
      </c>
      <c r="C52" s="100">
        <f>SUM(C47+C51)</f>
        <v>283495</v>
      </c>
      <c r="D52" s="101">
        <f>SUM(D47+D51)</f>
        <v>50397</v>
      </c>
      <c r="E52" s="101">
        <f>SUM(E47+E51)</f>
        <v>49353</v>
      </c>
      <c r="F52" s="102">
        <f>SUM(F47+F51)</f>
        <v>5975</v>
      </c>
      <c r="G52" s="103">
        <f>SUM(G47)</f>
        <v>284481</v>
      </c>
      <c r="H52" s="132"/>
    </row>
    <row r="53" spans="2:8" ht="24.95" customHeight="1" x14ac:dyDescent="0.2">
      <c r="B53" s="25" t="s">
        <v>81</v>
      </c>
      <c r="C53" s="26"/>
      <c r="D53" s="26"/>
      <c r="E53" s="26"/>
      <c r="F53" s="27"/>
      <c r="G53" s="28"/>
      <c r="H53" s="132"/>
    </row>
    <row r="54" spans="2:8" ht="24.95" customHeight="1" x14ac:dyDescent="0.2">
      <c r="B54" s="104" t="s">
        <v>82</v>
      </c>
      <c r="C54" s="187">
        <v>476738</v>
      </c>
      <c r="D54" s="79">
        <v>300</v>
      </c>
      <c r="E54" s="79">
        <v>300</v>
      </c>
      <c r="F54" s="80">
        <v>150</v>
      </c>
      <c r="G54" s="81">
        <f>SUM(C54:F54)</f>
        <v>477488</v>
      </c>
      <c r="H54" s="132"/>
    </row>
    <row r="55" spans="2:8" ht="24.95" customHeight="1" x14ac:dyDescent="0.2">
      <c r="B55" s="104" t="s">
        <v>83</v>
      </c>
      <c r="C55" s="79">
        <v>170566</v>
      </c>
      <c r="D55" s="79"/>
      <c r="E55" s="79"/>
      <c r="F55" s="80"/>
      <c r="G55" s="105">
        <f>SUM(C55:F55)</f>
        <v>170566</v>
      </c>
      <c r="H55" s="132"/>
    </row>
    <row r="56" spans="2:8" ht="24.95" customHeight="1" x14ac:dyDescent="0.2">
      <c r="B56" s="78" t="s">
        <v>84</v>
      </c>
      <c r="C56" s="79"/>
      <c r="D56" s="79"/>
      <c r="E56" s="79"/>
      <c r="F56" s="80"/>
      <c r="G56" s="105">
        <f t="shared" ref="G56:G61" si="5">SUM(C56:F56)</f>
        <v>0</v>
      </c>
      <c r="H56" s="132"/>
    </row>
    <row r="57" spans="2:8" ht="24.95" customHeight="1" x14ac:dyDescent="0.2">
      <c r="B57" s="58" t="s">
        <v>85</v>
      </c>
      <c r="C57" s="106">
        <f>SUM(C54:C56)</f>
        <v>647304</v>
      </c>
      <c r="D57" s="106">
        <f>SUM(D54:D56)</f>
        <v>300</v>
      </c>
      <c r="E57" s="106">
        <f>SUM(E54:E56)</f>
        <v>300</v>
      </c>
      <c r="F57" s="107">
        <f>SUM(F54:F56)</f>
        <v>150</v>
      </c>
      <c r="G57" s="105">
        <f t="shared" si="5"/>
        <v>648054</v>
      </c>
      <c r="H57" s="132"/>
    </row>
    <row r="58" spans="2:8" ht="30.75" customHeight="1" x14ac:dyDescent="0.2">
      <c r="B58" s="33" t="s">
        <v>138</v>
      </c>
      <c r="C58" s="91">
        <v>6444</v>
      </c>
      <c r="D58" s="91"/>
      <c r="E58" s="91"/>
      <c r="F58" s="108"/>
      <c r="G58" s="109">
        <f t="shared" si="5"/>
        <v>6444</v>
      </c>
    </row>
    <row r="59" spans="2:8" ht="20.100000000000001" customHeight="1" x14ac:dyDescent="0.2">
      <c r="B59" s="156"/>
      <c r="C59" s="110"/>
      <c r="D59" s="110"/>
      <c r="E59" s="110"/>
      <c r="F59" s="111"/>
      <c r="G59" s="109">
        <f t="shared" si="5"/>
        <v>0</v>
      </c>
    </row>
    <row r="60" spans="2:8" ht="13.5" customHeight="1" x14ac:dyDescent="0.2">
      <c r="B60" s="112" t="s">
        <v>140</v>
      </c>
      <c r="C60" s="106">
        <f>SUM(C58:C59)</f>
        <v>6444</v>
      </c>
      <c r="D60" s="106">
        <f t="shared" ref="D60:G60" si="6">SUM(D58:D59)</f>
        <v>0</v>
      </c>
      <c r="E60" s="106">
        <f t="shared" si="6"/>
        <v>0</v>
      </c>
      <c r="F60" s="106">
        <f t="shared" si="6"/>
        <v>0</v>
      </c>
      <c r="G60" s="106">
        <f t="shared" si="6"/>
        <v>6444</v>
      </c>
    </row>
    <row r="61" spans="2:8" ht="24.95" customHeight="1" x14ac:dyDescent="0.2">
      <c r="B61" s="33"/>
      <c r="C61" s="34"/>
      <c r="D61" s="71"/>
      <c r="E61" s="71"/>
      <c r="F61" s="72"/>
      <c r="G61" s="109">
        <f t="shared" si="5"/>
        <v>0</v>
      </c>
      <c r="H61" s="9"/>
    </row>
    <row r="62" spans="2:8" ht="15" customHeight="1" x14ac:dyDescent="0.2">
      <c r="B62" s="68" t="s">
        <v>86</v>
      </c>
      <c r="C62" s="69">
        <f>C52+C57+C60</f>
        <v>937243</v>
      </c>
      <c r="D62" s="114">
        <f t="shared" ref="D62:G62" si="7">D52+D57+D60</f>
        <v>50697</v>
      </c>
      <c r="E62" s="114">
        <f t="shared" si="7"/>
        <v>49653</v>
      </c>
      <c r="F62" s="114">
        <f t="shared" si="7"/>
        <v>6125</v>
      </c>
      <c r="G62" s="69">
        <f t="shared" si="7"/>
        <v>938979</v>
      </c>
    </row>
    <row r="63" spans="2:8" ht="24.95" customHeight="1" x14ac:dyDescent="0.2">
      <c r="B63" s="113"/>
      <c r="C63" s="71"/>
      <c r="D63" s="71"/>
      <c r="E63" s="71"/>
      <c r="F63" s="72"/>
      <c r="G63" s="71"/>
    </row>
    <row r="64" spans="2:8" ht="24.95" customHeight="1" x14ac:dyDescent="0.2">
      <c r="B64" s="115"/>
      <c r="C64" s="115"/>
      <c r="D64" s="115"/>
      <c r="E64" s="115"/>
      <c r="F64" s="115"/>
      <c r="G64" s="116"/>
    </row>
    <row r="65" spans="2:7" ht="24.95" customHeight="1" x14ac:dyDescent="0.2">
      <c r="B65" s="117" t="s">
        <v>87</v>
      </c>
      <c r="C65" s="118">
        <v>9</v>
      </c>
      <c r="D65" s="118">
        <v>9</v>
      </c>
      <c r="E65" s="118">
        <v>10</v>
      </c>
      <c r="F65" s="119">
        <v>1</v>
      </c>
      <c r="G65" s="120">
        <f>SUM(C65:F65)</f>
        <v>29</v>
      </c>
    </row>
    <row r="66" spans="2:7" ht="24.95" customHeight="1" x14ac:dyDescent="0.2">
      <c r="B66" s="121" t="s">
        <v>88</v>
      </c>
      <c r="C66" s="122">
        <v>8</v>
      </c>
      <c r="D66" s="122">
        <v>8</v>
      </c>
      <c r="E66" s="122">
        <v>10</v>
      </c>
      <c r="F66" s="123">
        <v>1</v>
      </c>
      <c r="G66" s="124">
        <f>SUM(C66:F66)</f>
        <v>27</v>
      </c>
    </row>
    <row r="67" spans="2:7" ht="24.95" customHeight="1" x14ac:dyDescent="0.2">
      <c r="B67" s="117" t="s">
        <v>119</v>
      </c>
      <c r="C67" s="118">
        <v>9</v>
      </c>
      <c r="D67" s="118">
        <v>9</v>
      </c>
      <c r="E67" s="118">
        <v>10</v>
      </c>
      <c r="F67" s="125">
        <v>1</v>
      </c>
      <c r="G67" s="126">
        <f>SUM(C67:F67)</f>
        <v>29</v>
      </c>
    </row>
    <row r="68" spans="2:7" ht="24.95" customHeight="1" x14ac:dyDescent="0.2">
      <c r="B68" s="121" t="s">
        <v>88</v>
      </c>
      <c r="C68" s="122">
        <v>8</v>
      </c>
      <c r="D68" s="122">
        <v>8</v>
      </c>
      <c r="E68" s="122">
        <v>10</v>
      </c>
      <c r="F68" s="127">
        <v>1</v>
      </c>
      <c r="G68" s="128">
        <f>SUM(C68:F68)</f>
        <v>27</v>
      </c>
    </row>
    <row r="69" spans="2:7" ht="24.95" customHeight="1" x14ac:dyDescent="0.2">
      <c r="B69" s="117" t="s">
        <v>89</v>
      </c>
      <c r="C69" s="118">
        <v>55</v>
      </c>
      <c r="D69" s="118">
        <v>0</v>
      </c>
      <c r="E69" s="118">
        <v>0</v>
      </c>
      <c r="F69" s="119">
        <v>0</v>
      </c>
      <c r="G69" s="120">
        <f>SUM(C69:F69)</f>
        <v>55</v>
      </c>
    </row>
    <row r="70" spans="2:7" ht="24.95" customHeight="1" x14ac:dyDescent="0.2"/>
    <row r="71" spans="2:7" ht="24.95" customHeight="1" x14ac:dyDescent="0.2"/>
    <row r="72" spans="2:7" ht="24.95" customHeight="1" x14ac:dyDescent="0.2"/>
    <row r="73" spans="2:7" ht="24.95" customHeight="1" x14ac:dyDescent="0.2"/>
    <row r="74" spans="2:7" ht="24.95" customHeight="1" x14ac:dyDescent="0.2"/>
  </sheetData>
  <mergeCells count="4">
    <mergeCell ref="B1:G1"/>
    <mergeCell ref="B3:G5"/>
    <mergeCell ref="B2:C2"/>
    <mergeCell ref="G2:I2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view="pageBreakPreview" zoomScale="60" zoomScaleNormal="100" workbookViewId="0">
      <selection activeCell="T8" sqref="T8"/>
    </sheetView>
  </sheetViews>
  <sheetFormatPr defaultColWidth="8.85546875" defaultRowHeight="12.75" x14ac:dyDescent="0.2"/>
  <cols>
    <col min="1" max="7" width="8.85546875" style="1" customWidth="1"/>
    <col min="8" max="8" width="10.570312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customWidth="1"/>
    <col min="15" max="16384" width="8.85546875" style="1"/>
  </cols>
  <sheetData>
    <row r="1" spans="1:15" ht="20.100000000000001" customHeight="1" x14ac:dyDescent="0.25">
      <c r="A1" s="210" t="s">
        <v>238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ht="15" x14ac:dyDescent="0.25">
      <c r="A2" s="237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</row>
    <row r="3" spans="1:15" ht="25.15" customHeight="1" x14ac:dyDescent="0.3">
      <c r="B3" s="238" t="s">
        <v>162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N3" s="2">
        <f>SUM(M4:M43)</f>
        <v>179895255</v>
      </c>
    </row>
    <row r="4" spans="1:15" ht="25.15" customHeight="1" x14ac:dyDescent="0.25">
      <c r="B4" s="239" t="s">
        <v>0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3">
        <f>SUM(L5:L40)</f>
        <v>179895255</v>
      </c>
    </row>
    <row r="5" spans="1:15" ht="25.15" customHeight="1" x14ac:dyDescent="0.25">
      <c r="A5" s="4" t="s">
        <v>1</v>
      </c>
      <c r="B5" s="240" t="s">
        <v>126</v>
      </c>
      <c r="C5" s="241"/>
      <c r="D5" s="241"/>
      <c r="E5" s="241"/>
      <c r="F5" s="241"/>
      <c r="G5" s="241"/>
      <c r="H5" s="241"/>
      <c r="I5" s="241"/>
      <c r="J5" s="241"/>
      <c r="K5" s="174"/>
      <c r="L5" s="145">
        <f>SUM(J6:J15)</f>
        <v>79792975</v>
      </c>
    </row>
    <row r="6" spans="1:15" ht="25.15" customHeight="1" x14ac:dyDescent="0.25">
      <c r="A6" s="1" t="s">
        <v>128</v>
      </c>
      <c r="B6" s="236" t="s">
        <v>187</v>
      </c>
      <c r="C6" s="236"/>
      <c r="D6" s="236"/>
      <c r="E6" s="236"/>
      <c r="F6" s="236"/>
      <c r="G6" s="236"/>
      <c r="H6" s="236"/>
      <c r="I6" s="236"/>
      <c r="J6" s="12">
        <v>30777600</v>
      </c>
      <c r="K6" s="242"/>
      <c r="L6" s="172"/>
    </row>
    <row r="7" spans="1:15" ht="25.15" customHeight="1" x14ac:dyDescent="0.25">
      <c r="A7" s="1" t="s">
        <v>128</v>
      </c>
      <c r="B7" s="236" t="s">
        <v>3</v>
      </c>
      <c r="C7" s="236"/>
      <c r="D7" s="236"/>
      <c r="E7" s="236"/>
      <c r="F7" s="236"/>
      <c r="G7" s="236"/>
      <c r="H7" s="236"/>
      <c r="I7" s="236"/>
      <c r="J7" s="12">
        <f>SUM(I8:I12)</f>
        <v>27660896</v>
      </c>
      <c r="K7" s="243"/>
      <c r="L7" s="172"/>
    </row>
    <row r="8" spans="1:15" ht="25.15" customHeight="1" x14ac:dyDescent="0.25">
      <c r="B8" s="7" t="s">
        <v>4</v>
      </c>
      <c r="C8" s="244" t="s">
        <v>144</v>
      </c>
      <c r="D8" s="244"/>
      <c r="E8" s="244"/>
      <c r="F8" s="244"/>
      <c r="G8" s="244"/>
      <c r="H8" s="244"/>
      <c r="I8" s="151">
        <v>5938490</v>
      </c>
      <c r="J8" s="154"/>
      <c r="K8" s="243"/>
      <c r="L8" s="172"/>
    </row>
    <row r="9" spans="1:15" ht="25.15" customHeight="1" x14ac:dyDescent="0.25">
      <c r="B9" s="7" t="s">
        <v>5</v>
      </c>
      <c r="C9" s="245" t="s">
        <v>188</v>
      </c>
      <c r="D9" s="245"/>
      <c r="E9" s="245"/>
      <c r="F9" s="245"/>
      <c r="G9" s="245"/>
      <c r="H9" s="245"/>
      <c r="I9" s="151">
        <v>15616000</v>
      </c>
      <c r="J9" s="154"/>
      <c r="K9" s="243"/>
      <c r="L9" s="172"/>
    </row>
    <row r="10" spans="1:15" ht="25.15" customHeight="1" x14ac:dyDescent="0.25">
      <c r="B10" s="7" t="s">
        <v>6</v>
      </c>
      <c r="C10" s="244" t="s">
        <v>189</v>
      </c>
      <c r="D10" s="244"/>
      <c r="E10" s="244"/>
      <c r="F10" s="244"/>
      <c r="G10" s="244"/>
      <c r="H10" s="244"/>
      <c r="I10" s="151">
        <v>1309896</v>
      </c>
      <c r="J10" s="154"/>
      <c r="K10" s="243"/>
      <c r="L10" s="172"/>
    </row>
    <row r="11" spans="1:15" ht="25.15" customHeight="1" x14ac:dyDescent="0.25">
      <c r="B11" s="7" t="s">
        <v>7</v>
      </c>
      <c r="C11" s="245" t="s">
        <v>145</v>
      </c>
      <c r="D11" s="245"/>
      <c r="E11" s="245"/>
      <c r="F11" s="245"/>
      <c r="G11" s="245"/>
      <c r="H11" s="245"/>
      <c r="I11" s="151">
        <v>4796510</v>
      </c>
      <c r="J11" s="154"/>
      <c r="K11" s="243"/>
      <c r="L11" s="172"/>
    </row>
    <row r="12" spans="1:15" ht="25.15" customHeight="1" x14ac:dyDescent="0.25">
      <c r="B12" s="7" t="s">
        <v>11</v>
      </c>
      <c r="C12" s="244" t="s">
        <v>190</v>
      </c>
      <c r="D12" s="244"/>
      <c r="E12" s="244"/>
      <c r="F12" s="244"/>
      <c r="G12" s="244"/>
      <c r="H12" s="244"/>
      <c r="I12" s="151"/>
      <c r="J12" s="152">
        <v>813450</v>
      </c>
      <c r="K12" s="243"/>
      <c r="L12" s="172"/>
    </row>
    <row r="13" spans="1:15" ht="25.15" customHeight="1" x14ac:dyDescent="0.25">
      <c r="A13" s="1" t="s">
        <v>128</v>
      </c>
      <c r="B13" s="246" t="s">
        <v>163</v>
      </c>
      <c r="C13" s="246"/>
      <c r="D13" s="246"/>
      <c r="E13" s="246"/>
      <c r="F13" s="246"/>
      <c r="G13" s="246"/>
      <c r="H13" s="246"/>
      <c r="I13" s="246"/>
      <c r="J13" s="12">
        <v>6374700</v>
      </c>
      <c r="K13" s="243"/>
      <c r="L13" s="172"/>
    </row>
    <row r="14" spans="1:15" ht="25.15" customHeight="1" x14ac:dyDescent="0.25">
      <c r="B14" s="246" t="s">
        <v>192</v>
      </c>
      <c r="C14" s="246"/>
      <c r="D14" s="246"/>
      <c r="E14" s="246"/>
      <c r="F14" s="246"/>
      <c r="G14" s="246"/>
      <c r="H14" s="246"/>
      <c r="I14" s="246"/>
      <c r="J14" s="12">
        <v>13125329</v>
      </c>
      <c r="K14" s="175"/>
      <c r="L14" s="172"/>
    </row>
    <row r="15" spans="1:15" ht="25.15" customHeight="1" x14ac:dyDescent="0.25">
      <c r="A15" s="1" t="s">
        <v>128</v>
      </c>
      <c r="B15" s="236" t="s">
        <v>202</v>
      </c>
      <c r="C15" s="236"/>
      <c r="D15" s="236"/>
      <c r="E15" s="236"/>
      <c r="F15" s="236"/>
      <c r="G15" s="236"/>
      <c r="H15" s="236"/>
      <c r="I15" s="236"/>
      <c r="J15" s="12">
        <v>1041000</v>
      </c>
      <c r="K15" s="175"/>
      <c r="L15" s="172"/>
    </row>
    <row r="16" spans="1:15" ht="25.15" customHeight="1" x14ac:dyDescent="0.25">
      <c r="A16" s="4" t="s">
        <v>8</v>
      </c>
      <c r="B16" s="240" t="s">
        <v>169</v>
      </c>
      <c r="C16" s="248"/>
      <c r="D16" s="248"/>
      <c r="E16" s="248"/>
      <c r="F16" s="248"/>
      <c r="G16" s="248"/>
      <c r="H16" s="248"/>
      <c r="I16" s="248"/>
      <c r="J16" s="248"/>
      <c r="K16" s="248"/>
      <c r="L16" s="5">
        <f>SUM(J17:J18)</f>
        <v>49652735</v>
      </c>
    </row>
    <row r="17" spans="1:13" ht="25.15" customHeight="1" x14ac:dyDescent="0.2">
      <c r="A17" s="1" t="s">
        <v>129</v>
      </c>
      <c r="B17" s="236" t="s">
        <v>191</v>
      </c>
      <c r="C17" s="236"/>
      <c r="D17" s="236"/>
      <c r="E17" s="236"/>
      <c r="F17" s="236"/>
      <c r="G17" s="236"/>
      <c r="H17" s="236"/>
      <c r="I17" s="236"/>
      <c r="J17" s="6">
        <v>43062268</v>
      </c>
      <c r="K17" s="144"/>
      <c r="L17" s="172"/>
    </row>
    <row r="18" spans="1:13" ht="25.15" customHeight="1" x14ac:dyDescent="0.2">
      <c r="A18" s="1" t="s">
        <v>129</v>
      </c>
      <c r="B18" s="236" t="s">
        <v>146</v>
      </c>
      <c r="C18" s="236"/>
      <c r="D18" s="236"/>
      <c r="E18" s="236"/>
      <c r="F18" s="236"/>
      <c r="G18" s="236"/>
      <c r="H18" s="236"/>
      <c r="I18" s="236"/>
      <c r="J18" s="6">
        <v>6590467</v>
      </c>
      <c r="K18" s="144"/>
      <c r="L18" s="172"/>
    </row>
    <row r="19" spans="1:13" ht="25.15" customHeight="1" x14ac:dyDescent="0.25">
      <c r="B19" s="173"/>
      <c r="C19" s="173"/>
      <c r="D19" s="173"/>
      <c r="E19" s="173"/>
      <c r="F19" s="173"/>
      <c r="G19" s="173"/>
      <c r="H19" s="173"/>
      <c r="I19" s="144"/>
      <c r="J19" s="6"/>
      <c r="K19" s="144"/>
      <c r="L19" s="172"/>
    </row>
    <row r="20" spans="1:13" ht="35.1" customHeight="1" x14ac:dyDescent="0.25">
      <c r="A20" s="4" t="s">
        <v>9</v>
      </c>
      <c r="B20" s="249" t="s">
        <v>132</v>
      </c>
      <c r="C20" s="250"/>
      <c r="D20" s="250"/>
      <c r="E20" s="250"/>
      <c r="F20" s="250"/>
      <c r="G20" s="250"/>
      <c r="H20" s="250"/>
      <c r="I20" s="250"/>
      <c r="J20" s="250"/>
      <c r="K20" s="250"/>
      <c r="L20" s="5">
        <f>SUM(J21:J30)</f>
        <v>46335334</v>
      </c>
    </row>
    <row r="21" spans="1:13" ht="25.15" customHeight="1" x14ac:dyDescent="0.25">
      <c r="A21" s="1" t="s">
        <v>130</v>
      </c>
      <c r="B21" s="246" t="s">
        <v>209</v>
      </c>
      <c r="C21" s="246"/>
      <c r="D21" s="246"/>
      <c r="E21" s="246"/>
      <c r="F21" s="246"/>
      <c r="G21" s="246"/>
      <c r="H21" s="246"/>
      <c r="I21" s="246"/>
      <c r="J21" s="181">
        <v>19932244</v>
      </c>
      <c r="K21" s="144"/>
      <c r="L21" s="137"/>
    </row>
    <row r="22" spans="1:13" ht="25.15" customHeight="1" x14ac:dyDescent="0.25">
      <c r="A22" s="1" t="s">
        <v>130</v>
      </c>
      <c r="B22" s="246" t="s">
        <v>10</v>
      </c>
      <c r="C22" s="246"/>
      <c r="D22" s="246"/>
      <c r="E22" s="246"/>
      <c r="F22" s="246"/>
      <c r="G22" s="246"/>
      <c r="H22" s="246"/>
      <c r="I22" s="246"/>
      <c r="J22" s="12">
        <f>SUM(I23:I28)</f>
        <v>26403090</v>
      </c>
      <c r="K22" s="144"/>
      <c r="L22" s="172"/>
    </row>
    <row r="23" spans="1:13" ht="25.15" customHeight="1" x14ac:dyDescent="0.25">
      <c r="B23" s="7" t="s">
        <v>4</v>
      </c>
      <c r="C23" s="244" t="s">
        <v>193</v>
      </c>
      <c r="D23" s="244"/>
      <c r="E23" s="244"/>
      <c r="F23" s="244"/>
      <c r="G23" s="244"/>
      <c r="H23" s="244"/>
      <c r="I23" s="153">
        <v>3400000</v>
      </c>
      <c r="J23" s="6"/>
      <c r="K23" s="144"/>
      <c r="L23" s="172"/>
    </row>
    <row r="24" spans="1:13" ht="25.15" customHeight="1" x14ac:dyDescent="0.25">
      <c r="B24" s="7" t="s">
        <v>5</v>
      </c>
      <c r="C24" s="245" t="s">
        <v>194</v>
      </c>
      <c r="D24" s="245"/>
      <c r="E24" s="245"/>
      <c r="F24" s="245"/>
      <c r="G24" s="245"/>
      <c r="H24" s="245"/>
      <c r="I24" s="153">
        <v>664320</v>
      </c>
      <c r="J24" s="144"/>
      <c r="K24" s="144"/>
      <c r="L24" s="172"/>
    </row>
    <row r="25" spans="1:13" ht="25.15" customHeight="1" x14ac:dyDescent="0.25">
      <c r="B25" s="7" t="s">
        <v>6</v>
      </c>
      <c r="C25" s="245" t="s">
        <v>195</v>
      </c>
      <c r="D25" s="245"/>
      <c r="E25" s="245"/>
      <c r="F25" s="245"/>
      <c r="G25" s="245"/>
      <c r="H25" s="245"/>
      <c r="I25" s="153">
        <v>685000</v>
      </c>
      <c r="J25" s="144"/>
      <c r="K25" s="144"/>
      <c r="L25" s="172"/>
    </row>
    <row r="26" spans="1:13" ht="25.15" customHeight="1" x14ac:dyDescent="0.25">
      <c r="B26" s="7" t="s">
        <v>7</v>
      </c>
      <c r="C26" s="244" t="s">
        <v>196</v>
      </c>
      <c r="D26" s="244"/>
      <c r="E26" s="244"/>
      <c r="F26" s="244"/>
      <c r="G26" s="244"/>
      <c r="H26" s="244"/>
      <c r="I26" s="153">
        <f>SUM(H27:H28)</f>
        <v>21653770</v>
      </c>
      <c r="J26" s="144"/>
      <c r="K26" s="144"/>
      <c r="L26" s="172"/>
    </row>
    <row r="27" spans="1:13" ht="25.15" customHeight="1" x14ac:dyDescent="0.25">
      <c r="B27" s="7"/>
      <c r="C27" s="244" t="s">
        <v>166</v>
      </c>
      <c r="D27" s="247"/>
      <c r="E27" s="247"/>
      <c r="F27" s="247"/>
      <c r="G27" s="247"/>
      <c r="H27" s="162">
        <v>20602120</v>
      </c>
      <c r="I27" s="153"/>
      <c r="J27" s="144"/>
      <c r="K27" s="144"/>
      <c r="L27" s="172"/>
    </row>
    <row r="28" spans="1:13" ht="25.15" customHeight="1" x14ac:dyDescent="0.25">
      <c r="B28" s="7"/>
      <c r="C28" s="244" t="s">
        <v>167</v>
      </c>
      <c r="D28" s="247"/>
      <c r="E28" s="247"/>
      <c r="F28" s="247"/>
      <c r="G28" s="247"/>
      <c r="H28" s="162">
        <v>1051650</v>
      </c>
      <c r="I28" s="153"/>
      <c r="J28" s="144"/>
      <c r="K28" s="144"/>
      <c r="L28" s="172"/>
      <c r="M28" s="182"/>
    </row>
    <row r="29" spans="1:13" ht="25.15" hidden="1" customHeight="1" x14ac:dyDescent="0.25">
      <c r="B29" s="7"/>
      <c r="C29" s="244"/>
      <c r="D29" s="247"/>
      <c r="E29" s="247"/>
      <c r="F29" s="247"/>
      <c r="G29" s="247"/>
      <c r="H29" s="176"/>
      <c r="I29" s="153"/>
      <c r="J29" s="144"/>
      <c r="K29" s="144"/>
      <c r="L29" s="172"/>
    </row>
    <row r="30" spans="1:13" ht="25.15" hidden="1" customHeight="1" x14ac:dyDescent="0.25">
      <c r="A30" s="1" t="s">
        <v>130</v>
      </c>
      <c r="B30" s="246" t="s">
        <v>133</v>
      </c>
      <c r="C30" s="246"/>
      <c r="D30" s="246"/>
      <c r="E30" s="246"/>
      <c r="F30" s="246"/>
      <c r="G30" s="246"/>
      <c r="H30" s="246"/>
      <c r="I30" s="246"/>
      <c r="J30" s="12"/>
      <c r="K30" s="144"/>
      <c r="L30" s="172"/>
    </row>
    <row r="31" spans="1:13" ht="25.15" customHeight="1" x14ac:dyDescent="0.2">
      <c r="B31" s="177"/>
      <c r="C31" s="177"/>
      <c r="D31" s="177"/>
      <c r="E31" s="177"/>
      <c r="F31" s="177"/>
      <c r="G31" s="177"/>
      <c r="H31" s="177"/>
      <c r="I31" s="177"/>
      <c r="J31" s="6"/>
      <c r="K31" s="172"/>
      <c r="L31" s="172"/>
    </row>
    <row r="32" spans="1:13" ht="25.15" customHeight="1" x14ac:dyDescent="0.25">
      <c r="A32" s="4" t="s">
        <v>131</v>
      </c>
      <c r="B32" s="240" t="s">
        <v>205</v>
      </c>
      <c r="C32" s="241"/>
      <c r="D32" s="241"/>
      <c r="E32" s="241"/>
      <c r="F32" s="241"/>
      <c r="G32" s="241"/>
      <c r="H32" s="241"/>
      <c r="I32" s="241"/>
      <c r="J32" s="241"/>
      <c r="K32" s="241"/>
      <c r="L32" s="183">
        <v>3017564</v>
      </c>
    </row>
    <row r="33" spans="1:16" ht="25.15" customHeight="1" x14ac:dyDescent="0.25">
      <c r="A33" s="146"/>
      <c r="B33" s="147"/>
      <c r="C33" s="148"/>
      <c r="D33" s="148"/>
      <c r="E33" s="148"/>
      <c r="F33" s="148"/>
      <c r="G33" s="148"/>
      <c r="H33" s="148"/>
      <c r="I33" s="148"/>
      <c r="J33" s="148"/>
      <c r="K33" s="148"/>
      <c r="L33" s="149"/>
    </row>
    <row r="34" spans="1:16" ht="25.15" customHeight="1" x14ac:dyDescent="0.25">
      <c r="A34" s="4" t="s">
        <v>170</v>
      </c>
      <c r="B34" s="240" t="s">
        <v>127</v>
      </c>
      <c r="C34" s="241"/>
      <c r="D34" s="241"/>
      <c r="E34" s="241"/>
      <c r="F34" s="241"/>
      <c r="G34" s="241"/>
      <c r="H34" s="241"/>
      <c r="I34" s="241"/>
      <c r="J34" s="241"/>
      <c r="K34" s="241"/>
      <c r="L34" s="183">
        <f>SUM(I35:I39)</f>
        <v>1096647</v>
      </c>
    </row>
    <row r="35" spans="1:16" ht="25.15" customHeight="1" x14ac:dyDescent="0.25">
      <c r="A35" s="146"/>
      <c r="B35" s="7" t="s">
        <v>4</v>
      </c>
      <c r="C35" s="245" t="s">
        <v>164</v>
      </c>
      <c r="D35" s="245"/>
      <c r="E35" s="245"/>
      <c r="F35" s="245"/>
      <c r="G35" s="245"/>
      <c r="H35" s="245"/>
      <c r="I35" s="184">
        <v>79585</v>
      </c>
      <c r="J35" s="148"/>
      <c r="K35" s="148"/>
      <c r="L35" s="150"/>
    </row>
    <row r="36" spans="1:16" ht="25.15" customHeight="1" x14ac:dyDescent="0.25">
      <c r="A36" s="146"/>
      <c r="B36" s="7" t="s">
        <v>5</v>
      </c>
      <c r="C36" s="251" t="s">
        <v>206</v>
      </c>
      <c r="D36" s="251"/>
      <c r="E36" s="251"/>
      <c r="F36" s="251"/>
      <c r="G36" s="251"/>
      <c r="H36" s="251"/>
      <c r="I36" s="184">
        <v>749062</v>
      </c>
      <c r="J36" s="148"/>
      <c r="K36" s="148"/>
      <c r="L36" s="150"/>
    </row>
    <row r="37" spans="1:16" ht="25.15" customHeight="1" x14ac:dyDescent="0.25">
      <c r="A37" s="146"/>
      <c r="B37" s="7" t="s">
        <v>208</v>
      </c>
      <c r="C37" s="251" t="s">
        <v>207</v>
      </c>
      <c r="D37" s="251"/>
      <c r="E37" s="251"/>
      <c r="F37" s="251"/>
      <c r="G37" s="251"/>
      <c r="H37" s="251"/>
      <c r="I37" s="184">
        <v>268000</v>
      </c>
      <c r="J37" s="148"/>
      <c r="K37" s="148"/>
      <c r="L37" s="150"/>
    </row>
    <row r="38" spans="1:16" ht="25.15" customHeight="1" x14ac:dyDescent="0.25">
      <c r="A38" s="146"/>
      <c r="B38" s="7" t="s">
        <v>7</v>
      </c>
      <c r="C38" s="245" t="s">
        <v>165</v>
      </c>
      <c r="D38" s="245"/>
      <c r="E38" s="245"/>
      <c r="F38" s="245"/>
      <c r="G38" s="245"/>
      <c r="H38" s="245"/>
      <c r="I38" s="184">
        <v>0</v>
      </c>
      <c r="J38" s="148"/>
      <c r="K38" s="148"/>
      <c r="L38" s="150"/>
    </row>
    <row r="39" spans="1:16" ht="25.15" customHeight="1" x14ac:dyDescent="0.25">
      <c r="A39" s="146"/>
      <c r="B39" s="147"/>
      <c r="C39" s="148"/>
      <c r="D39" s="148"/>
      <c r="E39" s="148"/>
      <c r="F39" s="148"/>
      <c r="G39" s="148"/>
      <c r="H39" s="148"/>
      <c r="I39" s="148"/>
      <c r="J39" s="148"/>
      <c r="K39" s="148"/>
      <c r="L39" s="150"/>
    </row>
    <row r="40" spans="1:16" ht="25.15" customHeight="1" x14ac:dyDescent="0.25">
      <c r="A40" s="4" t="s">
        <v>197</v>
      </c>
      <c r="B40" s="240" t="s">
        <v>124</v>
      </c>
      <c r="C40" s="241"/>
      <c r="D40" s="241"/>
      <c r="E40" s="241"/>
      <c r="F40" s="241"/>
      <c r="G40" s="241"/>
      <c r="H40" s="241"/>
      <c r="I40" s="241"/>
      <c r="J40" s="241"/>
      <c r="K40" s="241"/>
      <c r="L40" s="5">
        <f>SUM(I41:I42)</f>
        <v>0</v>
      </c>
    </row>
    <row r="41" spans="1:16" ht="25.35" hidden="1" customHeight="1" x14ac:dyDescent="0.25">
      <c r="B41" s="7" t="s">
        <v>4</v>
      </c>
      <c r="C41" s="245"/>
      <c r="D41" s="245"/>
      <c r="E41" s="245"/>
      <c r="F41" s="245"/>
      <c r="G41" s="245"/>
      <c r="H41" s="245"/>
      <c r="I41" s="8"/>
      <c r="J41" s="6"/>
      <c r="K41" s="172"/>
      <c r="L41" s="172"/>
    </row>
    <row r="42" spans="1:16" ht="25.35" hidden="1" customHeight="1" x14ac:dyDescent="0.25">
      <c r="B42" s="7" t="s">
        <v>5</v>
      </c>
      <c r="C42" s="245"/>
      <c r="D42" s="245"/>
      <c r="E42" s="245"/>
      <c r="F42" s="245"/>
      <c r="G42" s="245"/>
      <c r="H42" s="245"/>
      <c r="I42" s="8"/>
      <c r="J42" s="6"/>
      <c r="K42" s="172"/>
      <c r="L42" s="172"/>
    </row>
    <row r="43" spans="1:16" ht="25.35" hidden="1" customHeight="1" x14ac:dyDescent="0.25">
      <c r="B43" s="7" t="s">
        <v>6</v>
      </c>
      <c r="C43" s="245"/>
      <c r="D43" s="245"/>
      <c r="E43" s="245"/>
      <c r="F43" s="245"/>
      <c r="G43" s="245"/>
      <c r="H43" s="245"/>
      <c r="I43" s="8"/>
    </row>
    <row r="44" spans="1:16" ht="25.35" customHeight="1" thickBot="1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</sheetData>
  <mergeCells count="40">
    <mergeCell ref="A1:O1"/>
    <mergeCell ref="C43:H43"/>
    <mergeCell ref="C38:H38"/>
    <mergeCell ref="C37:H37"/>
    <mergeCell ref="B40:K40"/>
    <mergeCell ref="C41:H41"/>
    <mergeCell ref="C42:H42"/>
    <mergeCell ref="C29:G29"/>
    <mergeCell ref="B30:I30"/>
    <mergeCell ref="B32:K32"/>
    <mergeCell ref="B34:K34"/>
    <mergeCell ref="C35:H35"/>
    <mergeCell ref="C36:H36"/>
    <mergeCell ref="C23:H23"/>
    <mergeCell ref="C24:H24"/>
    <mergeCell ref="C25:H25"/>
    <mergeCell ref="C26:H26"/>
    <mergeCell ref="C27:G27"/>
    <mergeCell ref="C28:G28"/>
    <mergeCell ref="B16:K16"/>
    <mergeCell ref="B17:I17"/>
    <mergeCell ref="B18:I18"/>
    <mergeCell ref="B20:K20"/>
    <mergeCell ref="B21:I21"/>
    <mergeCell ref="B22:I22"/>
    <mergeCell ref="B15:I15"/>
    <mergeCell ref="A2:M2"/>
    <mergeCell ref="B3:L3"/>
    <mergeCell ref="B4:L4"/>
    <mergeCell ref="B5:J5"/>
    <mergeCell ref="B6:I6"/>
    <mergeCell ref="K6:K13"/>
    <mergeCell ref="B7:I7"/>
    <mergeCell ref="C8:H8"/>
    <mergeCell ref="C9:H9"/>
    <mergeCell ref="C10:H10"/>
    <mergeCell ref="C11:H11"/>
    <mergeCell ref="C12:H12"/>
    <mergeCell ref="B13:I13"/>
    <mergeCell ref="B14:I14"/>
  </mergeCells>
  <printOptions horizontalCentered="1" verticalCentered="1"/>
  <pageMargins left="0" right="0" top="0.98425196850393704" bottom="0.59055118110236227" header="0.51181102362204722" footer="0.11811023622047245"/>
  <pageSetup paperSize="9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3"/>
  <sheetViews>
    <sheetView view="pageBreakPreview" zoomScale="60" zoomScaleNormal="100" workbookViewId="0">
      <selection activeCell="P22" sqref="P22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9" style="1" bestFit="1" customWidth="1"/>
    <col min="10" max="10" width="28.42578125" style="1" bestFit="1" customWidth="1"/>
    <col min="11" max="16384" width="8.85546875" style="1"/>
  </cols>
  <sheetData>
    <row r="2" spans="1:22" ht="15.75" x14ac:dyDescent="0.25">
      <c r="A2" s="257" t="s">
        <v>239</v>
      </c>
      <c r="B2" s="235"/>
      <c r="C2" s="235"/>
      <c r="D2" s="235"/>
      <c r="E2" s="235"/>
      <c r="F2" s="235"/>
      <c r="G2" s="235"/>
      <c r="H2" s="208"/>
      <c r="I2" s="208"/>
      <c r="J2" s="208"/>
      <c r="K2" s="208"/>
    </row>
    <row r="3" spans="1:22" ht="26.25" x14ac:dyDescent="0.4">
      <c r="B3" s="253" t="s">
        <v>117</v>
      </c>
      <c r="C3" s="253"/>
      <c r="D3" s="253"/>
      <c r="E3" s="253"/>
      <c r="F3" s="253"/>
      <c r="G3" s="253"/>
      <c r="H3" s="253"/>
      <c r="I3" s="253"/>
      <c r="J3" s="253"/>
      <c r="K3" s="253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</row>
    <row r="4" spans="1:22" ht="25.5" customHeight="1" x14ac:dyDescent="0.3">
      <c r="B4" s="255" t="s">
        <v>168</v>
      </c>
      <c r="C4" s="255"/>
      <c r="D4" s="255"/>
      <c r="E4" s="255"/>
      <c r="F4" s="255"/>
      <c r="G4" s="255"/>
      <c r="H4" s="255"/>
      <c r="I4" s="255"/>
      <c r="J4" s="255"/>
      <c r="K4" s="255"/>
    </row>
    <row r="5" spans="1:22" ht="24.95" customHeight="1" x14ac:dyDescent="0.25">
      <c r="A5" s="11" t="s">
        <v>1</v>
      </c>
      <c r="B5" s="252" t="s">
        <v>13</v>
      </c>
      <c r="C5" s="252"/>
      <c r="D5" s="252"/>
      <c r="E5" s="252"/>
      <c r="F5" s="252"/>
      <c r="G5" s="252"/>
      <c r="H5" s="252"/>
      <c r="I5" s="252"/>
      <c r="J5" s="12">
        <f>SUM(I6:I11)</f>
        <v>179895255</v>
      </c>
    </row>
    <row r="6" spans="1:22" ht="24.95" customHeight="1" x14ac:dyDescent="0.2">
      <c r="B6" s="13">
        <v>1</v>
      </c>
      <c r="C6" s="246" t="s">
        <v>2</v>
      </c>
      <c r="D6" s="246"/>
      <c r="E6" s="246"/>
      <c r="F6" s="246"/>
      <c r="G6" s="246"/>
      <c r="H6" s="246"/>
      <c r="I6" s="14">
        <v>79792975</v>
      </c>
    </row>
    <row r="7" spans="1:22" ht="24.95" customHeight="1" x14ac:dyDescent="0.2">
      <c r="B7" s="13">
        <v>2</v>
      </c>
      <c r="C7" s="246" t="s">
        <v>14</v>
      </c>
      <c r="D7" s="246"/>
      <c r="E7" s="246"/>
      <c r="F7" s="246"/>
      <c r="G7" s="246"/>
      <c r="H7" s="246"/>
      <c r="I7" s="14">
        <v>49652735</v>
      </c>
    </row>
    <row r="8" spans="1:22" ht="24.95" customHeight="1" x14ac:dyDescent="0.25">
      <c r="B8" s="13">
        <v>3</v>
      </c>
      <c r="C8" s="246" t="s">
        <v>15</v>
      </c>
      <c r="D8" s="246"/>
      <c r="E8" s="246"/>
      <c r="F8" s="246"/>
      <c r="G8" s="246"/>
      <c r="H8" s="246"/>
      <c r="I8" s="185">
        <v>46335334</v>
      </c>
      <c r="J8" s="132"/>
    </row>
    <row r="9" spans="1:22" ht="24.95" customHeight="1" x14ac:dyDescent="0.25">
      <c r="B9" s="13">
        <v>4</v>
      </c>
      <c r="C9" s="246" t="s">
        <v>16</v>
      </c>
      <c r="D9" s="246"/>
      <c r="E9" s="246"/>
      <c r="F9" s="246"/>
      <c r="G9" s="246"/>
      <c r="H9" s="246"/>
      <c r="I9" s="185">
        <v>3017564</v>
      </c>
      <c r="J9" s="132"/>
    </row>
    <row r="10" spans="1:22" ht="24.95" customHeight="1" x14ac:dyDescent="0.25">
      <c r="B10" s="13">
        <v>5</v>
      </c>
      <c r="C10" s="246" t="s">
        <v>210</v>
      </c>
      <c r="D10" s="246"/>
      <c r="E10" s="246"/>
      <c r="F10" s="246"/>
      <c r="G10" s="246"/>
      <c r="H10" s="246"/>
      <c r="I10" s="185">
        <v>1096647</v>
      </c>
      <c r="J10" s="132"/>
    </row>
    <row r="11" spans="1:22" ht="24.95" customHeight="1" x14ac:dyDescent="0.2">
      <c r="B11" s="13">
        <v>6</v>
      </c>
      <c r="C11" s="246" t="s">
        <v>124</v>
      </c>
      <c r="D11" s="246"/>
      <c r="E11" s="246"/>
      <c r="F11" s="246"/>
      <c r="G11" s="246"/>
      <c r="H11" s="246"/>
      <c r="I11" s="14">
        <v>0</v>
      </c>
      <c r="J11" s="132"/>
    </row>
    <row r="12" spans="1:22" ht="24.95" customHeight="1" x14ac:dyDescent="0.25">
      <c r="A12" s="11" t="s">
        <v>8</v>
      </c>
      <c r="B12" s="252" t="s">
        <v>17</v>
      </c>
      <c r="C12" s="252"/>
      <c r="D12" s="252"/>
      <c r="E12" s="252"/>
      <c r="F12" s="252"/>
      <c r="G12" s="252"/>
      <c r="H12" s="252"/>
      <c r="I12" s="252"/>
      <c r="J12" s="12">
        <f>SUM(I13:I18)</f>
        <v>44997000</v>
      </c>
    </row>
    <row r="13" spans="1:22" ht="24.95" customHeight="1" x14ac:dyDescent="0.2">
      <c r="B13" s="13">
        <v>1</v>
      </c>
      <c r="C13" s="246" t="s">
        <v>18</v>
      </c>
      <c r="D13" s="246"/>
      <c r="E13" s="246"/>
      <c r="F13" s="246"/>
      <c r="G13" s="246"/>
      <c r="H13" s="246"/>
      <c r="I13" s="14">
        <v>5000000</v>
      </c>
      <c r="J13" s="132"/>
    </row>
    <row r="14" spans="1:22" ht="24.95" customHeight="1" x14ac:dyDescent="0.25">
      <c r="B14" s="13">
        <v>2</v>
      </c>
      <c r="C14" s="246" t="s">
        <v>212</v>
      </c>
      <c r="D14" s="246"/>
      <c r="E14" s="246"/>
      <c r="F14" s="246"/>
      <c r="G14" s="246"/>
      <c r="H14" s="246"/>
      <c r="I14" s="185">
        <v>39997000</v>
      </c>
      <c r="J14" s="132"/>
    </row>
    <row r="15" spans="1:22" ht="24.95" hidden="1" customHeight="1" x14ac:dyDescent="0.2">
      <c r="B15" s="13">
        <v>3</v>
      </c>
      <c r="C15" s="246"/>
      <c r="D15" s="246"/>
      <c r="E15" s="246"/>
      <c r="F15" s="246"/>
      <c r="G15" s="246"/>
      <c r="H15" s="246"/>
      <c r="I15" s="14"/>
      <c r="J15" s="132"/>
    </row>
    <row r="16" spans="1:22" ht="24.95" hidden="1" customHeight="1" x14ac:dyDescent="0.2">
      <c r="B16" s="13">
        <v>4</v>
      </c>
      <c r="C16" s="246"/>
      <c r="D16" s="246"/>
      <c r="E16" s="246"/>
      <c r="F16" s="246"/>
      <c r="G16" s="246"/>
      <c r="H16" s="246"/>
      <c r="I16" s="14"/>
      <c r="J16" s="132"/>
    </row>
    <row r="17" spans="1:10" ht="24.95" hidden="1" customHeight="1" x14ac:dyDescent="0.2">
      <c r="B17" s="13">
        <v>5</v>
      </c>
      <c r="C17" s="246"/>
      <c r="D17" s="246"/>
      <c r="E17" s="246"/>
      <c r="F17" s="246"/>
      <c r="G17" s="246"/>
      <c r="H17" s="246"/>
      <c r="I17" s="14"/>
      <c r="J17" s="132"/>
    </row>
    <row r="18" spans="1:10" ht="24.95" hidden="1" customHeight="1" x14ac:dyDescent="0.2">
      <c r="B18" s="13">
        <v>6</v>
      </c>
      <c r="C18" s="246"/>
      <c r="D18" s="246"/>
      <c r="E18" s="246"/>
      <c r="F18" s="246"/>
      <c r="G18" s="246"/>
      <c r="H18" s="246"/>
      <c r="I18" s="14"/>
      <c r="J18" s="132"/>
    </row>
    <row r="19" spans="1:10" ht="24.95" customHeight="1" x14ac:dyDescent="0.25">
      <c r="A19" s="11" t="s">
        <v>9</v>
      </c>
      <c r="B19" s="252" t="s">
        <v>19</v>
      </c>
      <c r="C19" s="252"/>
      <c r="D19" s="252"/>
      <c r="E19" s="252"/>
      <c r="F19" s="252"/>
      <c r="G19" s="252"/>
      <c r="H19" s="252"/>
      <c r="I19" s="252"/>
      <c r="J19" s="12">
        <f>SUM(I20:I24)</f>
        <v>37700000</v>
      </c>
    </row>
    <row r="20" spans="1:10" ht="24.95" customHeight="1" x14ac:dyDescent="0.2">
      <c r="B20" s="13">
        <v>1</v>
      </c>
      <c r="C20" s="246" t="s">
        <v>20</v>
      </c>
      <c r="D20" s="246"/>
      <c r="E20" s="246"/>
      <c r="F20" s="246"/>
      <c r="G20" s="246"/>
      <c r="H20" s="246"/>
      <c r="I20" s="14">
        <v>4400000</v>
      </c>
      <c r="J20" s="132"/>
    </row>
    <row r="21" spans="1:10" ht="24.95" customHeight="1" x14ac:dyDescent="0.2">
      <c r="B21" s="13">
        <v>2</v>
      </c>
      <c r="C21" s="246" t="s">
        <v>21</v>
      </c>
      <c r="D21" s="246"/>
      <c r="E21" s="246"/>
      <c r="F21" s="246"/>
      <c r="G21" s="246"/>
      <c r="H21" s="246"/>
      <c r="I21" s="14">
        <v>33000000</v>
      </c>
      <c r="J21" s="132"/>
    </row>
    <row r="22" spans="1:10" ht="24.95" customHeight="1" x14ac:dyDescent="0.2">
      <c r="B22" s="13">
        <v>3</v>
      </c>
      <c r="C22" s="246" t="s">
        <v>22</v>
      </c>
      <c r="D22" s="246"/>
      <c r="E22" s="246"/>
      <c r="F22" s="246"/>
      <c r="G22" s="246"/>
      <c r="H22" s="246"/>
      <c r="I22" s="14">
        <v>100000</v>
      </c>
      <c r="J22" s="132"/>
    </row>
    <row r="23" spans="1:10" ht="24.95" customHeight="1" x14ac:dyDescent="0.2">
      <c r="B23" s="13">
        <v>4</v>
      </c>
      <c r="C23" s="246" t="s">
        <v>23</v>
      </c>
      <c r="D23" s="246"/>
      <c r="E23" s="246"/>
      <c r="F23" s="246"/>
      <c r="G23" s="246"/>
      <c r="H23" s="246"/>
      <c r="I23" s="14">
        <v>150000</v>
      </c>
      <c r="J23" s="132"/>
    </row>
    <row r="24" spans="1:10" ht="24.95" customHeight="1" x14ac:dyDescent="0.2">
      <c r="B24" s="13">
        <v>5</v>
      </c>
      <c r="C24" s="246" t="s">
        <v>24</v>
      </c>
      <c r="D24" s="246"/>
      <c r="E24" s="246"/>
      <c r="F24" s="246"/>
      <c r="G24" s="246"/>
      <c r="H24" s="246"/>
      <c r="I24" s="14">
        <v>50000</v>
      </c>
      <c r="J24" s="132"/>
    </row>
    <row r="25" spans="1:10" ht="24.95" customHeight="1" x14ac:dyDescent="0.25">
      <c r="A25" s="11" t="s">
        <v>12</v>
      </c>
      <c r="B25" s="252" t="s">
        <v>25</v>
      </c>
      <c r="C25" s="252"/>
      <c r="D25" s="252"/>
      <c r="E25" s="252"/>
      <c r="F25" s="252"/>
      <c r="G25" s="252"/>
      <c r="H25" s="252"/>
      <c r="I25" s="252"/>
      <c r="J25" s="12">
        <f>SUM(I26:I36)</f>
        <v>11823000</v>
      </c>
    </row>
    <row r="26" spans="1:10" ht="24.95" customHeight="1" x14ac:dyDescent="0.2">
      <c r="B26" s="13">
        <v>1</v>
      </c>
      <c r="C26" s="246" t="s">
        <v>26</v>
      </c>
      <c r="D26" s="246"/>
      <c r="E26" s="246"/>
      <c r="F26" s="246"/>
      <c r="G26" s="246"/>
      <c r="H26" s="246"/>
      <c r="I26" s="14">
        <v>300000</v>
      </c>
      <c r="J26" s="132"/>
    </row>
    <row r="27" spans="1:10" ht="24.95" customHeight="1" x14ac:dyDescent="0.2">
      <c r="B27" s="13">
        <v>2</v>
      </c>
      <c r="C27" s="246" t="s">
        <v>27</v>
      </c>
      <c r="D27" s="246"/>
      <c r="E27" s="246"/>
      <c r="F27" s="246"/>
      <c r="G27" s="246"/>
      <c r="H27" s="246"/>
      <c r="I27" s="14">
        <v>5420000</v>
      </c>
      <c r="J27" s="132"/>
    </row>
    <row r="28" spans="1:10" ht="24.95" customHeight="1" x14ac:dyDescent="0.2">
      <c r="B28" s="13">
        <v>3</v>
      </c>
      <c r="C28" s="246" t="s">
        <v>28</v>
      </c>
      <c r="D28" s="246"/>
      <c r="E28" s="246"/>
      <c r="F28" s="246"/>
      <c r="G28" s="246"/>
      <c r="H28" s="246"/>
      <c r="I28" s="14">
        <v>1250000</v>
      </c>
      <c r="J28" s="132"/>
    </row>
    <row r="29" spans="1:10" ht="24.95" customHeight="1" x14ac:dyDescent="0.2">
      <c r="B29" s="13">
        <v>4</v>
      </c>
      <c r="C29" s="246" t="s">
        <v>29</v>
      </c>
      <c r="D29" s="246"/>
      <c r="E29" s="246"/>
      <c r="F29" s="246"/>
      <c r="G29" s="246"/>
      <c r="H29" s="246"/>
      <c r="I29" s="14">
        <v>0</v>
      </c>
      <c r="J29" s="132"/>
    </row>
    <row r="30" spans="1:10" ht="24.95" customHeight="1" x14ac:dyDescent="0.2">
      <c r="B30" s="13">
        <v>5</v>
      </c>
      <c r="C30" s="246" t="s">
        <v>30</v>
      </c>
      <c r="D30" s="246"/>
      <c r="E30" s="246"/>
      <c r="F30" s="246"/>
      <c r="G30" s="246"/>
      <c r="H30" s="246"/>
      <c r="I30" s="14">
        <f>SUM(H31:H34)</f>
        <v>3668000</v>
      </c>
      <c r="J30" s="132"/>
    </row>
    <row r="31" spans="1:10" ht="24.95" customHeight="1" x14ac:dyDescent="0.2">
      <c r="B31" s="13"/>
      <c r="C31" s="171" t="s">
        <v>4</v>
      </c>
      <c r="D31" s="246" t="s">
        <v>31</v>
      </c>
      <c r="E31" s="246"/>
      <c r="F31" s="246"/>
      <c r="G31" s="246"/>
      <c r="H31" s="15">
        <v>1890000</v>
      </c>
      <c r="I31" s="14"/>
      <c r="J31" s="132"/>
    </row>
    <row r="32" spans="1:10" ht="24.95" customHeight="1" x14ac:dyDescent="0.2">
      <c r="B32" s="13"/>
      <c r="C32" s="171" t="s">
        <v>5</v>
      </c>
      <c r="D32" s="246" t="s">
        <v>120</v>
      </c>
      <c r="E32" s="246"/>
      <c r="F32" s="246"/>
      <c r="G32" s="246"/>
      <c r="H32" s="15">
        <v>1578000</v>
      </c>
      <c r="I32" s="14"/>
      <c r="J32" s="132"/>
    </row>
    <row r="33" spans="1:10" ht="24.95" customHeight="1" x14ac:dyDescent="0.2">
      <c r="B33" s="13"/>
      <c r="C33" s="171" t="s">
        <v>6</v>
      </c>
      <c r="D33" s="246" t="s">
        <v>121</v>
      </c>
      <c r="E33" s="246"/>
      <c r="F33" s="246"/>
      <c r="G33" s="246"/>
      <c r="H33" s="15">
        <v>200000</v>
      </c>
      <c r="I33" s="14"/>
      <c r="J33" s="132"/>
    </row>
    <row r="34" spans="1:10" ht="24.95" customHeight="1" x14ac:dyDescent="0.2">
      <c r="B34" s="13"/>
      <c r="C34" s="171"/>
      <c r="D34" s="246"/>
      <c r="E34" s="246"/>
      <c r="F34" s="246"/>
      <c r="G34" s="246"/>
      <c r="H34" s="15"/>
      <c r="I34" s="14"/>
      <c r="J34" s="132"/>
    </row>
    <row r="35" spans="1:10" ht="24.95" customHeight="1" x14ac:dyDescent="0.2">
      <c r="B35" s="13">
        <v>6</v>
      </c>
      <c r="C35" s="246" t="s">
        <v>32</v>
      </c>
      <c r="D35" s="246"/>
      <c r="E35" s="246"/>
      <c r="F35" s="246"/>
      <c r="G35" s="246"/>
      <c r="H35" s="246"/>
      <c r="I35" s="14">
        <v>1085000</v>
      </c>
      <c r="J35" s="132"/>
    </row>
    <row r="36" spans="1:10" ht="24.95" customHeight="1" x14ac:dyDescent="0.2">
      <c r="B36" s="13">
        <v>7</v>
      </c>
      <c r="C36" s="246" t="s">
        <v>33</v>
      </c>
      <c r="D36" s="246"/>
      <c r="E36" s="246"/>
      <c r="F36" s="246"/>
      <c r="G36" s="246"/>
      <c r="H36" s="246"/>
      <c r="I36" s="14">
        <v>100000</v>
      </c>
      <c r="J36" s="132"/>
    </row>
    <row r="37" spans="1:10" ht="24.95" hidden="1" customHeight="1" x14ac:dyDescent="0.2">
      <c r="B37" s="13">
        <v>8</v>
      </c>
      <c r="C37" s="246" t="s">
        <v>34</v>
      </c>
      <c r="D37" s="246"/>
      <c r="E37" s="246"/>
      <c r="F37" s="246"/>
      <c r="G37" s="246"/>
      <c r="H37" s="246"/>
      <c r="I37" s="14">
        <v>0</v>
      </c>
      <c r="J37" s="132"/>
    </row>
    <row r="38" spans="1:10" ht="24.95" customHeight="1" x14ac:dyDescent="0.2">
      <c r="B38" s="132"/>
      <c r="C38" s="132"/>
      <c r="D38" s="132"/>
      <c r="E38" s="132"/>
      <c r="F38" s="132"/>
      <c r="G38" s="132"/>
      <c r="H38" s="132"/>
      <c r="I38" s="14"/>
      <c r="J38" s="132"/>
    </row>
    <row r="39" spans="1:10" ht="24.95" customHeight="1" x14ac:dyDescent="0.2">
      <c r="B39" s="132"/>
      <c r="C39" s="132"/>
      <c r="D39" s="132"/>
      <c r="E39" s="132"/>
      <c r="F39" s="132"/>
      <c r="G39" s="132"/>
      <c r="H39" s="132"/>
      <c r="I39" s="14"/>
      <c r="J39" s="132"/>
    </row>
    <row r="40" spans="1:10" ht="24.95" customHeight="1" x14ac:dyDescent="0.25">
      <c r="A40" s="11" t="s">
        <v>35</v>
      </c>
      <c r="B40" s="252" t="s">
        <v>36</v>
      </c>
      <c r="C40" s="252"/>
      <c r="D40" s="252"/>
      <c r="E40" s="252"/>
      <c r="F40" s="252"/>
      <c r="G40" s="252"/>
      <c r="H40" s="252"/>
      <c r="I40" s="252"/>
      <c r="J40" s="12">
        <f>SUM(I41:I52)</f>
        <v>167336000</v>
      </c>
    </row>
    <row r="41" spans="1:10" ht="24.95" customHeight="1" x14ac:dyDescent="0.2">
      <c r="B41" s="13">
        <v>1</v>
      </c>
      <c r="C41" s="246" t="s">
        <v>199</v>
      </c>
      <c r="D41" s="246"/>
      <c r="E41" s="246"/>
      <c r="F41" s="246"/>
      <c r="G41" s="246"/>
      <c r="H41" s="246"/>
      <c r="I41" s="14">
        <v>109239000</v>
      </c>
      <c r="J41" s="132"/>
    </row>
    <row r="42" spans="1:10" ht="24.95" customHeight="1" x14ac:dyDescent="0.2">
      <c r="B42" s="13">
        <v>2</v>
      </c>
      <c r="C42" s="246" t="s">
        <v>200</v>
      </c>
      <c r="D42" s="246"/>
      <c r="E42" s="246"/>
      <c r="F42" s="246"/>
      <c r="G42" s="246"/>
      <c r="H42" s="246"/>
      <c r="I42" s="14">
        <v>15000000</v>
      </c>
      <c r="J42" s="132"/>
    </row>
    <row r="43" spans="1:10" ht="24.95" customHeight="1" x14ac:dyDescent="0.2">
      <c r="B43" s="13">
        <v>3</v>
      </c>
      <c r="C43" s="246" t="s">
        <v>203</v>
      </c>
      <c r="D43" s="246"/>
      <c r="E43" s="246"/>
      <c r="F43" s="246"/>
      <c r="G43" s="246"/>
      <c r="H43" s="246"/>
      <c r="I43" s="14">
        <v>42500000</v>
      </c>
      <c r="J43" s="132"/>
    </row>
    <row r="44" spans="1:10" ht="24.95" hidden="1" customHeight="1" x14ac:dyDescent="0.2">
      <c r="B44" s="13"/>
      <c r="C44" s="177"/>
      <c r="D44" s="177"/>
      <c r="E44" s="177"/>
      <c r="F44" s="177"/>
      <c r="G44" s="177"/>
      <c r="H44" s="177"/>
      <c r="I44" s="168"/>
      <c r="J44" s="132"/>
    </row>
    <row r="45" spans="1:10" ht="24.95" hidden="1" customHeight="1" x14ac:dyDescent="0.2">
      <c r="B45" s="13"/>
      <c r="C45" s="177"/>
      <c r="D45" s="177"/>
      <c r="E45" s="177"/>
      <c r="F45" s="177"/>
      <c r="G45" s="177"/>
      <c r="H45" s="177"/>
      <c r="I45" s="168"/>
      <c r="J45" s="132"/>
    </row>
    <row r="46" spans="1:10" ht="24.95" hidden="1" customHeight="1" x14ac:dyDescent="0.2">
      <c r="B46" s="13"/>
      <c r="C46" s="177"/>
      <c r="D46" s="177"/>
      <c r="E46" s="177"/>
      <c r="F46" s="177"/>
      <c r="G46" s="177"/>
      <c r="H46" s="177"/>
      <c r="I46" s="168"/>
      <c r="J46" s="132"/>
    </row>
    <row r="47" spans="1:10" ht="24.95" hidden="1" customHeight="1" x14ac:dyDescent="0.2">
      <c r="B47" s="13"/>
      <c r="C47" s="177"/>
      <c r="D47" s="177"/>
      <c r="E47" s="177"/>
      <c r="F47" s="177"/>
      <c r="G47" s="177"/>
      <c r="H47" s="177"/>
      <c r="I47" s="168"/>
      <c r="J47" s="132"/>
    </row>
    <row r="48" spans="1:10" ht="24.95" customHeight="1" x14ac:dyDescent="0.25">
      <c r="B48" s="13">
        <v>4</v>
      </c>
      <c r="C48" s="256" t="s">
        <v>211</v>
      </c>
      <c r="D48" s="256"/>
      <c r="E48" s="256"/>
      <c r="F48" s="256"/>
      <c r="G48" s="256"/>
      <c r="H48" s="256"/>
      <c r="I48" s="185">
        <v>597000</v>
      </c>
      <c r="J48" s="132"/>
    </row>
    <row r="49" spans="1:11" ht="24.95" hidden="1" customHeight="1" x14ac:dyDescent="0.2">
      <c r="B49" s="13">
        <v>3</v>
      </c>
      <c r="C49" s="246"/>
      <c r="D49" s="246"/>
      <c r="E49" s="246"/>
      <c r="F49" s="246"/>
      <c r="G49" s="246"/>
      <c r="H49" s="246"/>
      <c r="I49" s="14"/>
      <c r="J49" s="132"/>
    </row>
    <row r="50" spans="1:11" ht="24.95" hidden="1" customHeight="1" x14ac:dyDescent="0.2">
      <c r="B50" s="13">
        <v>4</v>
      </c>
      <c r="C50" s="246"/>
      <c r="D50" s="246"/>
      <c r="E50" s="246"/>
      <c r="F50" s="246"/>
      <c r="G50" s="246"/>
      <c r="H50" s="246"/>
      <c r="I50" s="14"/>
      <c r="J50" s="132"/>
    </row>
    <row r="51" spans="1:11" ht="24.95" hidden="1" customHeight="1" x14ac:dyDescent="0.2">
      <c r="B51" s="13">
        <v>5</v>
      </c>
      <c r="C51" s="246"/>
      <c r="D51" s="246"/>
      <c r="E51" s="246"/>
      <c r="F51" s="246"/>
      <c r="G51" s="246"/>
      <c r="H51" s="246"/>
      <c r="I51" s="14">
        <v>0</v>
      </c>
      <c r="J51" s="132"/>
    </row>
    <row r="52" spans="1:11" ht="24.95" hidden="1" customHeight="1" x14ac:dyDescent="0.2">
      <c r="B52" s="13">
        <v>6</v>
      </c>
      <c r="C52" s="132"/>
      <c r="D52" s="132"/>
      <c r="E52" s="132"/>
      <c r="F52" s="132"/>
      <c r="G52" s="132"/>
      <c r="H52" s="132"/>
      <c r="I52" s="14">
        <v>0</v>
      </c>
      <c r="J52" s="132"/>
    </row>
    <row r="53" spans="1:11" ht="24.95" customHeight="1" x14ac:dyDescent="0.25">
      <c r="A53" s="11" t="s">
        <v>37</v>
      </c>
      <c r="B53" s="252" t="s">
        <v>38</v>
      </c>
      <c r="C53" s="252"/>
      <c r="D53" s="252"/>
      <c r="E53" s="252"/>
      <c r="F53" s="252"/>
      <c r="G53" s="252"/>
      <c r="H53" s="252"/>
      <c r="I53" s="252"/>
      <c r="J53" s="12">
        <f>SUM(I54:I56)</f>
        <v>6449000</v>
      </c>
    </row>
    <row r="54" spans="1:11" ht="24.95" customHeight="1" x14ac:dyDescent="0.2">
      <c r="B54" s="13">
        <v>1</v>
      </c>
      <c r="C54" s="246" t="s">
        <v>154</v>
      </c>
      <c r="D54" s="246"/>
      <c r="E54" s="246"/>
      <c r="F54" s="246"/>
      <c r="G54" s="246"/>
      <c r="H54" s="246"/>
      <c r="I54" s="14">
        <v>5249000</v>
      </c>
      <c r="J54" s="132"/>
    </row>
    <row r="55" spans="1:11" ht="24.95" customHeight="1" x14ac:dyDescent="0.2">
      <c r="B55" s="13">
        <v>2</v>
      </c>
      <c r="C55" s="246" t="s">
        <v>198</v>
      </c>
      <c r="D55" s="246"/>
      <c r="E55" s="246"/>
      <c r="F55" s="246"/>
      <c r="G55" s="246"/>
      <c r="H55" s="246"/>
      <c r="I55" s="14">
        <v>1200000</v>
      </c>
      <c r="J55" s="132"/>
    </row>
    <row r="56" spans="1:11" ht="24.95" hidden="1" customHeight="1" x14ac:dyDescent="0.2">
      <c r="B56" s="13">
        <v>3</v>
      </c>
      <c r="C56" s="246"/>
      <c r="D56" s="246"/>
      <c r="E56" s="246"/>
      <c r="F56" s="246"/>
      <c r="G56" s="246"/>
      <c r="H56" s="246"/>
      <c r="I56" s="14">
        <v>0</v>
      </c>
      <c r="J56" s="132"/>
    </row>
    <row r="57" spans="1:11" ht="24.95" customHeight="1" x14ac:dyDescent="0.2">
      <c r="B57" s="132"/>
      <c r="C57" s="132"/>
      <c r="D57" s="132"/>
      <c r="E57" s="132"/>
      <c r="F57" s="132"/>
      <c r="G57" s="132"/>
      <c r="H57" s="132"/>
      <c r="I57" s="132"/>
      <c r="J57" s="132"/>
    </row>
    <row r="58" spans="1:11" ht="24.95" customHeight="1" x14ac:dyDescent="0.25">
      <c r="A58" s="11" t="s">
        <v>39</v>
      </c>
      <c r="B58" s="252" t="s">
        <v>40</v>
      </c>
      <c r="C58" s="252"/>
      <c r="D58" s="252"/>
      <c r="E58" s="252"/>
      <c r="F58" s="252"/>
      <c r="G58" s="252"/>
      <c r="H58" s="252"/>
      <c r="I58" s="252"/>
      <c r="J58" s="12">
        <f>SUM(I59:I62)</f>
        <v>489043000</v>
      </c>
    </row>
    <row r="59" spans="1:11" ht="24.95" customHeight="1" x14ac:dyDescent="0.2">
      <c r="B59" s="13">
        <v>1</v>
      </c>
      <c r="C59" s="246" t="s">
        <v>134</v>
      </c>
      <c r="D59" s="246"/>
      <c r="E59" s="246"/>
      <c r="F59" s="246"/>
      <c r="G59" s="246"/>
      <c r="H59" s="246"/>
      <c r="I59" s="14">
        <v>489043000</v>
      </c>
      <c r="J59" s="132"/>
    </row>
    <row r="60" spans="1:11" ht="24.95" customHeight="1" x14ac:dyDescent="0.2">
      <c r="B60" s="13">
        <v>2</v>
      </c>
      <c r="C60" s="246"/>
      <c r="D60" s="246"/>
      <c r="E60" s="246"/>
      <c r="F60" s="246"/>
      <c r="G60" s="246"/>
      <c r="H60" s="246"/>
      <c r="I60" s="14"/>
      <c r="J60" s="132"/>
    </row>
    <row r="61" spans="1:11" ht="24.95" customHeight="1" x14ac:dyDescent="0.2">
      <c r="B61" s="13">
        <v>3</v>
      </c>
      <c r="C61" s="246"/>
      <c r="D61" s="246"/>
      <c r="E61" s="246"/>
      <c r="F61" s="246"/>
      <c r="G61" s="246"/>
      <c r="H61" s="246"/>
      <c r="I61" s="14"/>
    </row>
    <row r="62" spans="1:11" ht="24.95" hidden="1" customHeight="1" x14ac:dyDescent="0.2">
      <c r="B62" s="13">
        <v>4</v>
      </c>
      <c r="I62" s="14">
        <v>0</v>
      </c>
    </row>
    <row r="63" spans="1:11" ht="24.95" customHeight="1" x14ac:dyDescent="0.35">
      <c r="A63" s="258" t="s">
        <v>201</v>
      </c>
      <c r="B63" s="259"/>
      <c r="C63" s="259"/>
      <c r="D63" s="259"/>
      <c r="E63" s="259"/>
      <c r="F63" s="259"/>
      <c r="G63" s="259"/>
      <c r="H63" s="259"/>
      <c r="I63" s="259"/>
      <c r="J63" s="16">
        <f>SUM(J5:J62)</f>
        <v>937243255</v>
      </c>
      <c r="K63" s="179"/>
    </row>
    <row r="64" spans="1:11" ht="24.95" customHeight="1" x14ac:dyDescent="0.2">
      <c r="A64" s="246" t="s">
        <v>123</v>
      </c>
      <c r="B64" s="246"/>
      <c r="C64" s="246"/>
      <c r="D64" s="246"/>
      <c r="E64" s="246"/>
      <c r="F64" s="246"/>
    </row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</sheetData>
  <mergeCells count="55">
    <mergeCell ref="A2:K2"/>
    <mergeCell ref="A64:F64"/>
    <mergeCell ref="C56:H56"/>
    <mergeCell ref="B58:I58"/>
    <mergeCell ref="C59:H59"/>
    <mergeCell ref="C60:H60"/>
    <mergeCell ref="C61:H61"/>
    <mergeCell ref="A63:I63"/>
    <mergeCell ref="C49:H49"/>
    <mergeCell ref="C50:H50"/>
    <mergeCell ref="C51:H51"/>
    <mergeCell ref="B53:I53"/>
    <mergeCell ref="C54:H54"/>
    <mergeCell ref="C55:H55"/>
    <mergeCell ref="C37:H37"/>
    <mergeCell ref="B40:I40"/>
    <mergeCell ref="C41:H41"/>
    <mergeCell ref="C42:H42"/>
    <mergeCell ref="C43:H43"/>
    <mergeCell ref="C48:H48"/>
    <mergeCell ref="C36:H36"/>
    <mergeCell ref="B25:I25"/>
    <mergeCell ref="C26:H26"/>
    <mergeCell ref="C27:H27"/>
    <mergeCell ref="C28:H28"/>
    <mergeCell ref="C29:H29"/>
    <mergeCell ref="C30:H30"/>
    <mergeCell ref="D31:G31"/>
    <mergeCell ref="D32:G32"/>
    <mergeCell ref="D33:G33"/>
    <mergeCell ref="D34:G34"/>
    <mergeCell ref="C35:H35"/>
    <mergeCell ref="C24:H24"/>
    <mergeCell ref="C13:H13"/>
    <mergeCell ref="C14:H14"/>
    <mergeCell ref="C15:H15"/>
    <mergeCell ref="C16:H16"/>
    <mergeCell ref="C17:H17"/>
    <mergeCell ref="C18:H18"/>
    <mergeCell ref="B19:I19"/>
    <mergeCell ref="C20:H20"/>
    <mergeCell ref="C21:H21"/>
    <mergeCell ref="C22:H22"/>
    <mergeCell ref="C23:H23"/>
    <mergeCell ref="B12:I12"/>
    <mergeCell ref="B3:K3"/>
    <mergeCell ref="L3:V3"/>
    <mergeCell ref="B4:K4"/>
    <mergeCell ref="B5:I5"/>
    <mergeCell ref="C6:H6"/>
    <mergeCell ref="C7:H7"/>
    <mergeCell ref="C8:H8"/>
    <mergeCell ref="C9:H9"/>
    <mergeCell ref="C10:H10"/>
    <mergeCell ref="C11:H11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BreakPreview" zoomScale="60" zoomScaleNormal="100" workbookViewId="0">
      <selection activeCell="L10" sqref="L10"/>
    </sheetView>
  </sheetViews>
  <sheetFormatPr defaultColWidth="8.85546875" defaultRowHeight="12.75" x14ac:dyDescent="0.2"/>
  <cols>
    <col min="1" max="1" width="3.5703125" style="1" customWidth="1"/>
    <col min="2" max="2" width="41.140625" style="1" customWidth="1"/>
    <col min="3" max="3" width="23.42578125" style="1" customWidth="1"/>
    <col min="4" max="4" width="22.42578125" style="1" customWidth="1"/>
    <col min="5" max="5" width="19.28515625" style="1" customWidth="1"/>
    <col min="6" max="6" width="10.5703125" style="1" customWidth="1"/>
    <col min="7" max="7" width="1.7109375" style="1" customWidth="1"/>
    <col min="8" max="16384" width="8.85546875" style="1"/>
  </cols>
  <sheetData>
    <row r="1" spans="1:7" x14ac:dyDescent="0.2">
      <c r="B1" s="1" t="s">
        <v>240</v>
      </c>
    </row>
    <row r="2" spans="1:7" ht="15" x14ac:dyDescent="0.25">
      <c r="B2" s="263" t="s">
        <v>213</v>
      </c>
      <c r="C2" s="207"/>
      <c r="D2" s="207"/>
      <c r="E2" s="207"/>
      <c r="F2" s="207"/>
      <c r="G2" s="207"/>
    </row>
    <row r="3" spans="1:7" ht="12.75" customHeight="1" x14ac:dyDescent="0.25">
      <c r="B3" s="209"/>
      <c r="C3" s="207"/>
      <c r="D3" s="207"/>
      <c r="E3" s="207"/>
      <c r="F3" s="207"/>
      <c r="G3" s="207"/>
    </row>
    <row r="4" spans="1:7" ht="12.75" customHeight="1" x14ac:dyDescent="0.25">
      <c r="B4" s="170"/>
      <c r="C4" s="170"/>
      <c r="E4" s="210"/>
      <c r="F4" s="210"/>
      <c r="G4" s="210"/>
    </row>
    <row r="5" spans="1:7" ht="15" x14ac:dyDescent="0.25">
      <c r="B5" s="188"/>
      <c r="C5" s="188"/>
      <c r="D5" s="172"/>
      <c r="E5" s="170" t="s">
        <v>234</v>
      </c>
    </row>
    <row r="6" spans="1:7" ht="33" customHeight="1" x14ac:dyDescent="0.25">
      <c r="B6" s="260" t="s">
        <v>214</v>
      </c>
      <c r="C6" s="261"/>
      <c r="D6" s="261"/>
      <c r="E6" s="262"/>
    </row>
    <row r="7" spans="1:7" ht="52.5" customHeight="1" x14ac:dyDescent="0.2">
      <c r="B7" s="189" t="s">
        <v>215</v>
      </c>
      <c r="C7" s="189" t="s">
        <v>216</v>
      </c>
      <c r="D7" s="189" t="s">
        <v>217</v>
      </c>
      <c r="E7" s="189" t="s">
        <v>218</v>
      </c>
    </row>
    <row r="8" spans="1:7" ht="32.25" customHeight="1" x14ac:dyDescent="0.2">
      <c r="B8" s="190"/>
      <c r="C8" s="189" t="s">
        <v>219</v>
      </c>
      <c r="D8" s="189" t="s">
        <v>220</v>
      </c>
      <c r="E8" s="189" t="s">
        <v>219</v>
      </c>
    </row>
    <row r="9" spans="1:7" ht="24.95" customHeight="1" x14ac:dyDescent="0.2">
      <c r="A9" s="191"/>
      <c r="B9" s="192" t="s">
        <v>221</v>
      </c>
      <c r="C9" s="193">
        <f>SUM(C10:C11)</f>
        <v>4500</v>
      </c>
      <c r="D9" s="194">
        <f>SUM(D10:D11)</f>
        <v>0</v>
      </c>
      <c r="E9" s="193">
        <f>SUM(E10:E11)</f>
        <v>4500</v>
      </c>
    </row>
    <row r="10" spans="1:7" ht="34.5" customHeight="1" x14ac:dyDescent="0.2">
      <c r="A10" s="132"/>
      <c r="B10" s="195" t="s">
        <v>222</v>
      </c>
      <c r="C10" s="26">
        <v>4500</v>
      </c>
      <c r="D10" s="196">
        <v>0</v>
      </c>
      <c r="E10" s="197">
        <f t="shared" ref="E10:E12" si="0">C10+D10</f>
        <v>4500</v>
      </c>
    </row>
    <row r="11" spans="1:7" ht="33.75" customHeight="1" x14ac:dyDescent="0.2">
      <c r="A11" s="132"/>
      <c r="B11" s="190"/>
      <c r="C11" s="26"/>
      <c r="D11" s="198"/>
      <c r="E11" s="197">
        <f t="shared" si="0"/>
        <v>0</v>
      </c>
    </row>
    <row r="12" spans="1:7" ht="35.1" customHeight="1" x14ac:dyDescent="0.2">
      <c r="A12" s="191"/>
      <c r="B12" s="199"/>
      <c r="C12" s="129">
        <v>0</v>
      </c>
      <c r="D12" s="200"/>
      <c r="E12" s="197">
        <f t="shared" si="0"/>
        <v>0</v>
      </c>
    </row>
    <row r="13" spans="1:7" ht="24.95" customHeight="1" x14ac:dyDescent="0.2">
      <c r="A13" s="191"/>
      <c r="B13" s="192" t="s">
        <v>223</v>
      </c>
      <c r="C13" s="129">
        <f>SUM(C14:C20)</f>
        <v>10234</v>
      </c>
      <c r="D13" s="201">
        <f t="shared" ref="D13:E13" si="1">SUM(D14:D20)</f>
        <v>0</v>
      </c>
      <c r="E13" s="129">
        <f t="shared" si="1"/>
        <v>10234</v>
      </c>
    </row>
    <row r="14" spans="1:7" ht="38.25" customHeight="1" x14ac:dyDescent="0.2">
      <c r="A14" s="132"/>
      <c r="B14" s="195" t="s">
        <v>224</v>
      </c>
      <c r="C14" s="202">
        <v>500</v>
      </c>
      <c r="D14" s="198"/>
      <c r="E14" s="202">
        <f t="shared" ref="E14:E20" si="2">SUM(C14:D14)</f>
        <v>500</v>
      </c>
    </row>
    <row r="15" spans="1:7" ht="30" customHeight="1" x14ac:dyDescent="0.2">
      <c r="A15" s="132"/>
      <c r="B15" s="195" t="s">
        <v>231</v>
      </c>
      <c r="C15" s="206">
        <v>729</v>
      </c>
      <c r="D15" s="198"/>
      <c r="E15" s="202">
        <f t="shared" si="2"/>
        <v>729</v>
      </c>
    </row>
    <row r="16" spans="1:7" ht="30" customHeight="1" x14ac:dyDescent="0.2">
      <c r="A16" s="132"/>
      <c r="B16" s="195" t="s">
        <v>225</v>
      </c>
      <c r="C16" s="55">
        <v>1000</v>
      </c>
      <c r="D16" s="198"/>
      <c r="E16" s="202">
        <f t="shared" si="2"/>
        <v>1000</v>
      </c>
    </row>
    <row r="17" spans="1:5" ht="30" customHeight="1" x14ac:dyDescent="0.2">
      <c r="A17" s="132"/>
      <c r="B17" s="195" t="s">
        <v>226</v>
      </c>
      <c r="C17" s="203">
        <v>500</v>
      </c>
      <c r="D17" s="198"/>
      <c r="E17" s="202">
        <f t="shared" si="2"/>
        <v>500</v>
      </c>
    </row>
    <row r="18" spans="1:5" ht="30" customHeight="1" x14ac:dyDescent="0.2">
      <c r="A18" s="132"/>
      <c r="B18" s="195" t="s">
        <v>227</v>
      </c>
      <c r="C18" s="55">
        <v>400</v>
      </c>
      <c r="D18" s="198"/>
      <c r="E18" s="202">
        <f t="shared" si="2"/>
        <v>400</v>
      </c>
    </row>
    <row r="19" spans="1:5" ht="30" customHeight="1" x14ac:dyDescent="0.2">
      <c r="B19" s="195" t="s">
        <v>228</v>
      </c>
      <c r="C19" s="204">
        <v>4000</v>
      </c>
      <c r="D19" s="205"/>
      <c r="E19" s="202">
        <f t="shared" si="2"/>
        <v>4000</v>
      </c>
    </row>
    <row r="20" spans="1:5" ht="30" customHeight="1" x14ac:dyDescent="0.2">
      <c r="B20" s="195" t="s">
        <v>229</v>
      </c>
      <c r="C20" s="204">
        <v>3105</v>
      </c>
      <c r="D20" s="205"/>
      <c r="E20" s="202">
        <f t="shared" si="2"/>
        <v>3105</v>
      </c>
    </row>
    <row r="21" spans="1:5" ht="35.1" customHeight="1" x14ac:dyDescent="0.2">
      <c r="B21" s="68" t="s">
        <v>230</v>
      </c>
      <c r="C21" s="69">
        <f>C9+C13</f>
        <v>14734</v>
      </c>
      <c r="D21" s="114">
        <f t="shared" ref="D21:E21" si="3">D9+D13</f>
        <v>0</v>
      </c>
      <c r="E21" s="69">
        <f t="shared" si="3"/>
        <v>14734</v>
      </c>
    </row>
  </sheetData>
  <mergeCells count="3">
    <mergeCell ref="B6:E6"/>
    <mergeCell ref="B2:B3"/>
    <mergeCell ref="E4:G4"/>
  </mergeCells>
  <printOptions horizontalCentered="1" verticalCentered="1"/>
  <pageMargins left="0" right="0" top="0.19685039370078741" bottom="0.19685039370078741" header="0.11811023622047245" footer="0.11811023622047245"/>
  <pageSetup paperSize="9" scale="86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view="pageBreakPreview" zoomScaleNormal="100" zoomScaleSheetLayoutView="100" workbookViewId="0">
      <selection activeCell="E6" sqref="E6"/>
    </sheetView>
  </sheetViews>
  <sheetFormatPr defaultRowHeight="15" x14ac:dyDescent="0.25"/>
  <cols>
    <col min="2" max="2" width="80" customWidth="1"/>
    <col min="3" max="3" width="46.42578125" customWidth="1"/>
  </cols>
  <sheetData>
    <row r="1" spans="1:3" x14ac:dyDescent="0.25">
      <c r="C1" s="170" t="s">
        <v>235</v>
      </c>
    </row>
    <row r="2" spans="1:3" x14ac:dyDescent="0.25">
      <c r="B2" s="235" t="s">
        <v>241</v>
      </c>
      <c r="C2" s="235"/>
    </row>
    <row r="3" spans="1:3" ht="28.5" customHeight="1" x14ac:dyDescent="0.25">
      <c r="B3" s="266" t="s">
        <v>176</v>
      </c>
      <c r="C3" s="266"/>
    </row>
    <row r="4" spans="1:3" ht="18.75" x14ac:dyDescent="0.3">
      <c r="B4" s="267" t="s">
        <v>175</v>
      </c>
      <c r="C4" s="268"/>
    </row>
    <row r="5" spans="1:3" ht="15.75" x14ac:dyDescent="0.25">
      <c r="B5" s="269"/>
      <c r="C5" s="270"/>
    </row>
    <row r="6" spans="1:3" ht="15.75" x14ac:dyDescent="0.25">
      <c r="B6" s="130"/>
      <c r="C6" s="136" t="s">
        <v>177</v>
      </c>
    </row>
    <row r="7" spans="1:3" ht="24.95" customHeight="1" x14ac:dyDescent="0.25">
      <c r="A7">
        <v>1</v>
      </c>
      <c r="B7" s="155" t="s">
        <v>171</v>
      </c>
      <c r="C7" s="26">
        <v>41615</v>
      </c>
    </row>
    <row r="8" spans="1:3" ht="24.95" customHeight="1" x14ac:dyDescent="0.25">
      <c r="A8">
        <v>2</v>
      </c>
      <c r="B8" s="134" t="s">
        <v>147</v>
      </c>
      <c r="C8" s="131">
        <v>900</v>
      </c>
    </row>
    <row r="9" spans="1:3" ht="24.95" customHeight="1" x14ac:dyDescent="0.25">
      <c r="A9">
        <v>3</v>
      </c>
      <c r="B9" s="134" t="s">
        <v>172</v>
      </c>
      <c r="C9" s="26">
        <v>2450</v>
      </c>
    </row>
    <row r="10" spans="1:3" ht="24.95" customHeight="1" x14ac:dyDescent="0.25">
      <c r="A10">
        <v>4</v>
      </c>
      <c r="B10" s="134" t="s">
        <v>179</v>
      </c>
      <c r="C10" s="26">
        <v>186576</v>
      </c>
    </row>
    <row r="11" spans="1:3" ht="24.95" customHeight="1" x14ac:dyDescent="0.25">
      <c r="A11">
        <v>5</v>
      </c>
      <c r="B11" s="155" t="s">
        <v>152</v>
      </c>
      <c r="C11" s="26">
        <v>119986</v>
      </c>
    </row>
    <row r="12" spans="1:3" ht="24.95" customHeight="1" x14ac:dyDescent="0.25">
      <c r="A12">
        <v>6</v>
      </c>
      <c r="B12" s="134" t="s">
        <v>180</v>
      </c>
      <c r="C12" s="26">
        <v>3000</v>
      </c>
    </row>
    <row r="13" spans="1:3" ht="24.95" customHeight="1" x14ac:dyDescent="0.25">
      <c r="A13">
        <v>7</v>
      </c>
      <c r="B13" s="155" t="s">
        <v>178</v>
      </c>
      <c r="C13" s="26"/>
    </row>
    <row r="14" spans="1:3" ht="24.95" customHeight="1" x14ac:dyDescent="0.25">
      <c r="A14">
        <v>8</v>
      </c>
      <c r="B14" s="134" t="s">
        <v>181</v>
      </c>
      <c r="C14" s="26">
        <v>20170</v>
      </c>
    </row>
    <row r="15" spans="1:3" ht="24.95" customHeight="1" x14ac:dyDescent="0.25">
      <c r="A15">
        <v>9</v>
      </c>
      <c r="B15" s="134" t="s">
        <v>183</v>
      </c>
      <c r="C15" s="26">
        <v>728</v>
      </c>
    </row>
    <row r="16" spans="1:3" ht="24.95" customHeight="1" x14ac:dyDescent="0.25">
      <c r="A16">
        <v>10</v>
      </c>
      <c r="B16" s="134" t="s">
        <v>185</v>
      </c>
      <c r="C16" s="167">
        <v>597</v>
      </c>
    </row>
    <row r="17" spans="1:3" ht="24.95" customHeight="1" x14ac:dyDescent="0.25">
      <c r="A17">
        <v>11</v>
      </c>
      <c r="B17" s="134" t="s">
        <v>186</v>
      </c>
      <c r="C17" s="26">
        <v>1600</v>
      </c>
    </row>
    <row r="18" spans="1:3" ht="24.95" customHeight="1" x14ac:dyDescent="0.25">
      <c r="B18" s="134"/>
      <c r="C18" s="140"/>
    </row>
    <row r="19" spans="1:3" ht="24.95" customHeight="1" x14ac:dyDescent="0.25">
      <c r="B19" s="142"/>
      <c r="C19" s="129"/>
    </row>
    <row r="20" spans="1:3" ht="30" customHeight="1" x14ac:dyDescent="0.25">
      <c r="B20" s="68" t="s">
        <v>118</v>
      </c>
      <c r="C20" s="69">
        <f>SUM(C7:C19)</f>
        <v>377622</v>
      </c>
    </row>
    <row r="21" spans="1:3" ht="18.75" x14ac:dyDescent="0.3">
      <c r="B21" s="135"/>
      <c r="C21" s="135"/>
    </row>
    <row r="22" spans="1:3" ht="18.75" x14ac:dyDescent="0.3">
      <c r="B22" s="267" t="s">
        <v>173</v>
      </c>
      <c r="C22" s="268"/>
    </row>
    <row r="23" spans="1:3" ht="15.75" x14ac:dyDescent="0.25">
      <c r="B23" s="264" t="s">
        <v>174</v>
      </c>
      <c r="C23" s="265"/>
    </row>
    <row r="24" spans="1:3" ht="15.75" x14ac:dyDescent="0.25">
      <c r="A24">
        <v>1</v>
      </c>
      <c r="B24" s="134" t="s">
        <v>148</v>
      </c>
      <c r="C24" s="26">
        <v>2000</v>
      </c>
    </row>
    <row r="25" spans="1:3" ht="15.75" x14ac:dyDescent="0.25">
      <c r="A25">
        <v>2</v>
      </c>
      <c r="B25" s="134" t="s">
        <v>149</v>
      </c>
      <c r="C25" s="26">
        <v>45296</v>
      </c>
    </row>
    <row r="26" spans="1:3" ht="15.75" x14ac:dyDescent="0.25">
      <c r="A26">
        <v>3</v>
      </c>
      <c r="B26" s="134" t="s">
        <v>153</v>
      </c>
      <c r="C26" s="131">
        <v>43070</v>
      </c>
    </row>
    <row r="27" spans="1:3" ht="15.75" x14ac:dyDescent="0.25">
      <c r="A27">
        <v>4</v>
      </c>
      <c r="B27" s="134" t="s">
        <v>182</v>
      </c>
      <c r="C27" s="131">
        <v>36530</v>
      </c>
    </row>
    <row r="28" spans="1:3" ht="15.75" x14ac:dyDescent="0.25">
      <c r="A28">
        <v>5</v>
      </c>
      <c r="B28" s="134" t="s">
        <v>184</v>
      </c>
      <c r="C28" s="26">
        <v>1170</v>
      </c>
    </row>
    <row r="29" spans="1:3" ht="15.75" x14ac:dyDescent="0.25">
      <c r="A29">
        <v>6</v>
      </c>
      <c r="B29" s="180" t="s">
        <v>204</v>
      </c>
      <c r="C29" s="167">
        <v>42500</v>
      </c>
    </row>
    <row r="30" spans="1:3" ht="18.75" x14ac:dyDescent="0.25">
      <c r="B30" s="68" t="s">
        <v>125</v>
      </c>
      <c r="C30" s="69">
        <f>SUM(C24:C29)</f>
        <v>170566</v>
      </c>
    </row>
    <row r="32" spans="1:3" x14ac:dyDescent="0.25">
      <c r="C32" s="133">
        <f>C20+C30</f>
        <v>548188</v>
      </c>
    </row>
  </sheetData>
  <mergeCells count="6">
    <mergeCell ref="B23:C23"/>
    <mergeCell ref="B2:C2"/>
    <mergeCell ref="B3:C3"/>
    <mergeCell ref="B4:C4"/>
    <mergeCell ref="B5:C5"/>
    <mergeCell ref="B22:C22"/>
  </mergeCells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3</vt:i4>
      </vt:variant>
    </vt:vector>
  </HeadingPairs>
  <TitlesOfParts>
    <vt:vector size="9" baseType="lpstr">
      <vt:lpstr>1. Ktgv.mérlege</vt:lpstr>
      <vt:lpstr>2. Ktgv.egys.</vt:lpstr>
      <vt:lpstr>3.államházt.bel.tám.</vt:lpstr>
      <vt:lpstr>4.önk.ktgv.várh.bevételek </vt:lpstr>
      <vt:lpstr>6.Lak.szoc.</vt:lpstr>
      <vt:lpstr>9.Beruházások feladatonként</vt:lpstr>
      <vt:lpstr>'2. Ktgv.egys.'!Nyomtatási_cím</vt:lpstr>
      <vt:lpstr>'4.önk.ktgv.várh.bevételek '!Nyomtatási_terület</vt:lpstr>
      <vt:lpstr>'6.Lak.szoc.'!Nyomtatási_terület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2018-06-04T07:29:09Z</dcterms:modified>
</cp:coreProperties>
</file>