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I57" i="1"/>
  <c r="H57"/>
  <c r="G57"/>
  <c r="I52"/>
  <c r="H52"/>
  <c r="G52"/>
  <c r="H41"/>
  <c r="G41"/>
  <c r="I36"/>
  <c r="I41" s="1"/>
  <c r="H36"/>
  <c r="I34"/>
  <c r="G34"/>
  <c r="I27"/>
  <c r="H27"/>
  <c r="H34" s="1"/>
  <c r="H25"/>
  <c r="H45" s="1"/>
  <c r="H61" s="1"/>
  <c r="G25"/>
  <c r="G45" s="1"/>
  <c r="G61" s="1"/>
  <c r="I20"/>
  <c r="I19"/>
  <c r="I18"/>
  <c r="I17"/>
  <c r="I25" s="1"/>
  <c r="I45" s="1"/>
  <c r="I61" s="1"/>
  <c r="I16"/>
  <c r="I43" s="1"/>
  <c r="I59" s="1"/>
  <c r="H16"/>
  <c r="H43" s="1"/>
  <c r="H59" s="1"/>
  <c r="G16"/>
  <c r="G43" s="1"/>
  <c r="G59" s="1"/>
  <c r="G12"/>
  <c r="I63" l="1"/>
</calcChain>
</file>

<file path=xl/sharedStrings.xml><?xml version="1.0" encoding="utf-8"?>
<sst xmlns="http://schemas.openxmlformats.org/spreadsheetml/2006/main" count="112" uniqueCount="108">
  <si>
    <t>3. számú</t>
  </si>
  <si>
    <t xml:space="preserve">Harkány Város Önkormányzata                    </t>
  </si>
  <si>
    <t xml:space="preserve">  2017. évre tervezett </t>
  </si>
  <si>
    <t>működési, felhalmozási, finanszírozási  bevételeinek, kiadásainak mérlegszerű bemutatása</t>
  </si>
  <si>
    <t>Ft</t>
  </si>
  <si>
    <t>Megnevezés</t>
  </si>
  <si>
    <t>Módosított terv      2016</t>
  </si>
  <si>
    <t>Várható     2016</t>
  </si>
  <si>
    <t>Terv 2017</t>
  </si>
  <si>
    <t>1.</t>
  </si>
  <si>
    <t>2.</t>
  </si>
  <si>
    <t>5.</t>
  </si>
  <si>
    <t>I.</t>
  </si>
  <si>
    <t>MŰKÖDÉSI BEVÉTELEK ÉS KIADÁSOK</t>
  </si>
  <si>
    <t xml:space="preserve">1. </t>
  </si>
  <si>
    <t>Működési bevételek</t>
  </si>
  <si>
    <t xml:space="preserve">2. </t>
  </si>
  <si>
    <t>Közhatalmi bevételek</t>
  </si>
  <si>
    <t xml:space="preserve">3. </t>
  </si>
  <si>
    <t>Önkormányzat működési támogatása</t>
  </si>
  <si>
    <t xml:space="preserve">4. </t>
  </si>
  <si>
    <t>Egyéb működési célú támogatások  bevételei ÁHT-n belülről</t>
  </si>
  <si>
    <t>Működési célú átvett pénteszköz ök</t>
  </si>
  <si>
    <t>6.</t>
  </si>
  <si>
    <t>Működési célú visszatérítendő támogatások</t>
  </si>
  <si>
    <t>7.</t>
  </si>
  <si>
    <t>Működési bevételek összesen (1.+..+7.)</t>
  </si>
  <si>
    <t>8.</t>
  </si>
  <si>
    <t>Személyi juttatások</t>
  </si>
  <si>
    <t>9.</t>
  </si>
  <si>
    <t>Munkaadókat terhelő járulékok és szoc hozzájárulási adó</t>
  </si>
  <si>
    <t>10.</t>
  </si>
  <si>
    <t xml:space="preserve">Dologi kiadások </t>
  </si>
  <si>
    <t>11.</t>
  </si>
  <si>
    <t>Egyéb működési célú támogatások államháztartáson belülre</t>
  </si>
  <si>
    <t>12.</t>
  </si>
  <si>
    <t>Elvonások és befizetések</t>
  </si>
  <si>
    <t>13.</t>
  </si>
  <si>
    <t>Egyéb működési célú támogatások államháztartáson kívülre</t>
  </si>
  <si>
    <t>14.</t>
  </si>
  <si>
    <t>Ellátottak pénzbeli juttatása</t>
  </si>
  <si>
    <t>15.</t>
  </si>
  <si>
    <t>Tartalékok</t>
  </si>
  <si>
    <t>16.</t>
  </si>
  <si>
    <t>Működési kiadások összesen (9.+..+16.)</t>
  </si>
  <si>
    <t>II.</t>
  </si>
  <si>
    <t>FELHALMOZÁSI BEVÉTELEK ÉS KIADÁSOK</t>
  </si>
  <si>
    <t>17.</t>
  </si>
  <si>
    <t xml:space="preserve">Felhalmozási bevételek </t>
  </si>
  <si>
    <t>18.</t>
  </si>
  <si>
    <t xml:space="preserve"> -ebből ingatlanok értékesítése</t>
  </si>
  <si>
    <t>19.</t>
  </si>
  <si>
    <t xml:space="preserve"> -ebből egyéb tárgyi eszköz értékesítése</t>
  </si>
  <si>
    <t>20.</t>
  </si>
  <si>
    <t xml:space="preserve"> -ebből részesedések értékesítése</t>
  </si>
  <si>
    <t>21.</t>
  </si>
  <si>
    <t>Egyéb felhalmozási célú támogatás bevételei ÁHT-n belülről</t>
  </si>
  <si>
    <t>22.</t>
  </si>
  <si>
    <t>Egyéb felhalmozási célú átvett pénzeszköz</t>
  </si>
  <si>
    <t>23.</t>
  </si>
  <si>
    <t>Felhalmozási célú visszatértendő kölcsönök ÁHT-n kivűlről</t>
  </si>
  <si>
    <t>24.</t>
  </si>
  <si>
    <t>Felhalmozási bevételek összesen (18.+..+ 24.)</t>
  </si>
  <si>
    <t>25.</t>
  </si>
  <si>
    <t>Felújítások</t>
  </si>
  <si>
    <t>26.</t>
  </si>
  <si>
    <t>Beruházások</t>
  </si>
  <si>
    <t>27.</t>
  </si>
  <si>
    <t>Befektetési kiad:Városgazdálkodás Zrt alaptőke, Fürdő részvény</t>
  </si>
  <si>
    <t>28.</t>
  </si>
  <si>
    <t>Egyéb felhalmozási célú támogatások államháztartáson belülre</t>
  </si>
  <si>
    <t>29.</t>
  </si>
  <si>
    <t>Felhalmozási célú visszatértendő kölcsönök ÁHT-n kívülre</t>
  </si>
  <si>
    <t>30.</t>
  </si>
  <si>
    <t>Egyéb felhalmozási célú támogatások államháztartáson kívülre</t>
  </si>
  <si>
    <t>31.</t>
  </si>
  <si>
    <r>
      <t>Felhalmozási kiadások összesen (26.</t>
    </r>
    <r>
      <rPr>
        <b/>
        <i/>
        <sz val="10"/>
        <rFont val="Cambria"/>
        <family val="1"/>
        <charset val="238"/>
      </rPr>
      <t>+ ..</t>
    </r>
    <r>
      <rPr>
        <b/>
        <sz val="10"/>
        <rFont val="Cambria"/>
        <family val="1"/>
        <charset val="238"/>
      </rPr>
      <t>+31.)</t>
    </r>
  </si>
  <si>
    <t>32.</t>
  </si>
  <si>
    <t>Költségvetési bevételek ( 8.+25.)</t>
  </si>
  <si>
    <t>33.</t>
  </si>
  <si>
    <t>Költségvetési kiadások ( 17.+32.)</t>
  </si>
  <si>
    <t>III.</t>
  </si>
  <si>
    <t>FINANSZÍROZÁSI BEVÉTELEK ÉS KIADÁSOK</t>
  </si>
  <si>
    <t>34.</t>
  </si>
  <si>
    <t>Hitel, kölcsönfelvétel államháztartáson kívülről</t>
  </si>
  <si>
    <t>35.</t>
  </si>
  <si>
    <t>Belföldi értékpapír bevételei</t>
  </si>
  <si>
    <t>36.</t>
  </si>
  <si>
    <t>Maradvány igénybe vételele</t>
  </si>
  <si>
    <t>42.</t>
  </si>
  <si>
    <t xml:space="preserve">Állami támogatás megelőlegezés </t>
  </si>
  <si>
    <t>37.</t>
  </si>
  <si>
    <t>Irányító szervi támogatások</t>
  </si>
  <si>
    <t>38.</t>
  </si>
  <si>
    <t>Finanszírozási bevételek összesen(35+..+38.)</t>
  </si>
  <si>
    <t>39.</t>
  </si>
  <si>
    <t>Hitel, kölcsöntörlesztés államháztartáson kívülre</t>
  </si>
  <si>
    <t>40.</t>
  </si>
  <si>
    <t>Belföldi értékpapír kiadásai</t>
  </si>
  <si>
    <t>41.</t>
  </si>
  <si>
    <t>Írányító szervi támogatások folyósítása</t>
  </si>
  <si>
    <t>Állami támogatás megelőlegezés visszafizetés</t>
  </si>
  <si>
    <t>43.</t>
  </si>
  <si>
    <t>Finanszírozási kiadások összesen ( 40.+..+42. )</t>
  </si>
  <si>
    <t>44.</t>
  </si>
  <si>
    <t>BEVÉTELEK ÖSSZESEN ( 33.+39. )</t>
  </si>
  <si>
    <t>45.</t>
  </si>
  <si>
    <t>KIADÁSOK ÖSSZESEN ( 34.+43. 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</si>
</sst>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b/>
      <sz val="12"/>
      <name val="Cambria"/>
      <family val="1"/>
      <charset val="238"/>
    </font>
    <font>
      <b/>
      <i/>
      <sz val="10"/>
      <name val="Cambria"/>
      <family val="1"/>
      <charset val="238"/>
    </font>
    <font>
      <sz val="10"/>
      <color indexed="10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0" xfId="0" applyFont="1"/>
    <xf numFmtId="0" fontId="2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/>
    <xf numFmtId="0" fontId="2" fillId="0" borderId="0" xfId="0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49" fontId="0" fillId="0" borderId="0" xfId="0" applyNumberFormat="1" applyFont="1" applyFill="1" applyBorder="1"/>
    <xf numFmtId="0" fontId="0" fillId="0" borderId="0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3" fontId="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/>
    <xf numFmtId="3" fontId="5" fillId="0" borderId="0" xfId="0" applyNumberFormat="1" applyFont="1"/>
    <xf numFmtId="3" fontId="1" fillId="0" borderId="0" xfId="0" applyNumberFormat="1" applyFont="1"/>
    <xf numFmtId="0" fontId="5" fillId="0" borderId="0" xfId="0" applyFo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65"/>
  <sheetViews>
    <sheetView tabSelected="1" topLeftCell="A49" workbookViewId="0">
      <selection activeCell="I1" sqref="I1:I1048576"/>
    </sheetView>
  </sheetViews>
  <sheetFormatPr defaultRowHeight="15"/>
  <cols>
    <col min="7" max="7" width="16.28515625" customWidth="1"/>
    <col min="8" max="8" width="13.85546875" customWidth="1"/>
    <col min="9" max="9" width="14.5703125" customWidth="1"/>
  </cols>
  <sheetData>
    <row r="1" spans="1:10">
      <c r="A1" s="1"/>
      <c r="B1" s="1"/>
      <c r="C1" s="1"/>
      <c r="D1" s="1"/>
      <c r="E1" s="1"/>
      <c r="F1" s="1"/>
      <c r="G1" s="2"/>
      <c r="H1" s="2"/>
      <c r="I1" s="2" t="s">
        <v>0</v>
      </c>
      <c r="J1" s="3"/>
    </row>
    <row r="2" spans="1:10">
      <c r="A2" s="4" t="s">
        <v>1</v>
      </c>
      <c r="B2" s="4"/>
      <c r="C2" s="4"/>
      <c r="D2" s="4"/>
      <c r="E2" s="4"/>
      <c r="F2" s="4"/>
      <c r="G2" s="4"/>
      <c r="H2" s="5"/>
      <c r="I2" s="1"/>
      <c r="J2" s="3"/>
    </row>
    <row r="3" spans="1:10">
      <c r="A3" s="4" t="s">
        <v>2</v>
      </c>
      <c r="B3" s="4"/>
      <c r="C3" s="4"/>
      <c r="D3" s="4"/>
      <c r="E3" s="4"/>
      <c r="F3" s="4"/>
      <c r="G3" s="4"/>
      <c r="H3" s="5"/>
      <c r="I3" s="1"/>
      <c r="J3" s="3"/>
    </row>
    <row r="4" spans="1:10">
      <c r="A4" s="4" t="s">
        <v>3</v>
      </c>
      <c r="B4" s="4"/>
      <c r="C4" s="4"/>
      <c r="D4" s="4"/>
      <c r="E4" s="4"/>
      <c r="F4" s="4"/>
      <c r="G4" s="4"/>
      <c r="H4" s="5"/>
      <c r="I4" s="1"/>
      <c r="J4" s="3"/>
    </row>
    <row r="5" spans="1:10">
      <c r="A5" s="6"/>
      <c r="B5" s="6"/>
      <c r="C5" s="6"/>
      <c r="D5" s="6"/>
      <c r="E5" s="6"/>
      <c r="F5" s="6"/>
      <c r="G5" s="7"/>
      <c r="H5" s="7"/>
      <c r="I5" s="7" t="s">
        <v>4</v>
      </c>
      <c r="J5" s="3"/>
    </row>
    <row r="6" spans="1:10">
      <c r="A6" s="8" t="s">
        <v>5</v>
      </c>
      <c r="B6" s="8"/>
      <c r="C6" s="8"/>
      <c r="D6" s="8"/>
      <c r="E6" s="8"/>
      <c r="F6" s="8"/>
      <c r="G6" s="8" t="s">
        <v>6</v>
      </c>
      <c r="H6" s="8" t="s">
        <v>7</v>
      </c>
      <c r="I6" s="8" t="s">
        <v>8</v>
      </c>
      <c r="J6" s="3"/>
    </row>
    <row r="7" spans="1:10">
      <c r="A7" s="8"/>
      <c r="B7" s="8"/>
      <c r="C7" s="8"/>
      <c r="D7" s="8"/>
      <c r="E7" s="8"/>
      <c r="F7" s="8"/>
      <c r="G7" s="8"/>
      <c r="H7" s="8"/>
      <c r="I7" s="8"/>
      <c r="J7" s="3"/>
    </row>
    <row r="8" spans="1:10">
      <c r="A8" s="9" t="s">
        <v>9</v>
      </c>
      <c r="B8" s="10" t="s">
        <v>10</v>
      </c>
      <c r="C8" s="11"/>
      <c r="D8" s="11"/>
      <c r="E8" s="11"/>
      <c r="F8" s="11"/>
      <c r="G8" s="9" t="s">
        <v>11</v>
      </c>
      <c r="H8" s="9" t="s">
        <v>11</v>
      </c>
      <c r="I8" s="9" t="s">
        <v>11</v>
      </c>
      <c r="J8" s="3"/>
    </row>
    <row r="9" spans="1:10">
      <c r="A9" s="12" t="s">
        <v>12</v>
      </c>
      <c r="B9" s="13" t="s">
        <v>13</v>
      </c>
      <c r="C9" s="13"/>
      <c r="D9" s="13"/>
      <c r="E9" s="13"/>
      <c r="F9" s="13"/>
      <c r="G9" s="14"/>
      <c r="H9" s="15"/>
      <c r="I9" s="15"/>
      <c r="J9" s="3"/>
    </row>
    <row r="10" spans="1:10">
      <c r="A10" s="16" t="s">
        <v>14</v>
      </c>
      <c r="B10" s="17" t="s">
        <v>15</v>
      </c>
      <c r="C10" s="17"/>
      <c r="D10" s="17"/>
      <c r="E10" s="17"/>
      <c r="F10" s="17"/>
      <c r="G10" s="18">
        <v>147467000</v>
      </c>
      <c r="H10" s="18">
        <v>186411401</v>
      </c>
      <c r="I10" s="18">
        <v>119678000</v>
      </c>
      <c r="J10" s="19"/>
    </row>
    <row r="11" spans="1:10">
      <c r="A11" s="16" t="s">
        <v>16</v>
      </c>
      <c r="B11" s="17" t="s">
        <v>17</v>
      </c>
      <c r="C11" s="17"/>
      <c r="D11" s="17"/>
      <c r="E11" s="17"/>
      <c r="F11" s="17"/>
      <c r="G11" s="18">
        <v>418500000</v>
      </c>
      <c r="H11" s="18">
        <v>436170724</v>
      </c>
      <c r="I11" s="18">
        <v>451000000</v>
      </c>
      <c r="J11" s="20"/>
    </row>
    <row r="12" spans="1:10">
      <c r="A12" s="16" t="s">
        <v>18</v>
      </c>
      <c r="B12" s="17" t="s">
        <v>19</v>
      </c>
      <c r="C12" s="17"/>
      <c r="D12" s="17"/>
      <c r="E12" s="17"/>
      <c r="F12" s="17"/>
      <c r="G12" s="18">
        <f>418425000+1388000</f>
        <v>419813000</v>
      </c>
      <c r="H12" s="18">
        <v>424139147</v>
      </c>
      <c r="I12" s="18">
        <v>395155446</v>
      </c>
      <c r="J12" s="20"/>
    </row>
    <row r="13" spans="1:10">
      <c r="A13" s="16" t="s">
        <v>20</v>
      </c>
      <c r="B13" s="17" t="s">
        <v>21</v>
      </c>
      <c r="C13" s="17"/>
      <c r="D13" s="17"/>
      <c r="E13" s="17"/>
      <c r="F13" s="17"/>
      <c r="G13" s="18">
        <v>80573000</v>
      </c>
      <c r="H13" s="18">
        <v>99587086</v>
      </c>
      <c r="I13" s="18">
        <v>19505010</v>
      </c>
      <c r="J13" s="20"/>
    </row>
    <row r="14" spans="1:10">
      <c r="A14" s="16" t="s">
        <v>11</v>
      </c>
      <c r="B14" s="17" t="s">
        <v>22</v>
      </c>
      <c r="C14" s="17"/>
      <c r="D14" s="17"/>
      <c r="E14" s="17"/>
      <c r="F14" s="17"/>
      <c r="G14" s="18"/>
      <c r="H14" s="18">
        <v>2135000</v>
      </c>
      <c r="I14" s="18"/>
      <c r="J14" s="20"/>
    </row>
    <row r="15" spans="1:10">
      <c r="A15" s="16" t="s">
        <v>23</v>
      </c>
      <c r="B15" s="17" t="s">
        <v>24</v>
      </c>
      <c r="C15" s="17"/>
      <c r="D15" s="17"/>
      <c r="E15" s="17"/>
      <c r="F15" s="17"/>
      <c r="G15" s="18"/>
      <c r="H15" s="18"/>
      <c r="I15" s="18"/>
      <c r="J15" s="20"/>
    </row>
    <row r="16" spans="1:10">
      <c r="A16" s="21" t="s">
        <v>25</v>
      </c>
      <c r="B16" s="22" t="s">
        <v>26</v>
      </c>
      <c r="C16" s="22"/>
      <c r="D16" s="22"/>
      <c r="E16" s="22"/>
      <c r="F16" s="22"/>
      <c r="G16" s="23">
        <f>SUM(G10:G15)</f>
        <v>1066353000</v>
      </c>
      <c r="H16" s="23">
        <f>SUM(H10:H15)</f>
        <v>1148443358</v>
      </c>
      <c r="I16" s="23">
        <f>SUM(I10:I15)</f>
        <v>985338456</v>
      </c>
      <c r="J16" s="3"/>
    </row>
    <row r="17" spans="1:10">
      <c r="A17" s="24" t="s">
        <v>27</v>
      </c>
      <c r="B17" s="17" t="s">
        <v>28</v>
      </c>
      <c r="C17" s="17"/>
      <c r="D17" s="17"/>
      <c r="E17" s="17"/>
      <c r="F17" s="17"/>
      <c r="G17" s="18">
        <v>255899000</v>
      </c>
      <c r="H17" s="18">
        <v>258840904</v>
      </c>
      <c r="I17" s="18">
        <f>225797415</f>
        <v>225797415</v>
      </c>
      <c r="J17" s="3"/>
    </row>
    <row r="18" spans="1:10">
      <c r="A18" s="24" t="s">
        <v>29</v>
      </c>
      <c r="B18" s="17" t="s">
        <v>30</v>
      </c>
      <c r="C18" s="17"/>
      <c r="D18" s="17"/>
      <c r="E18" s="17"/>
      <c r="F18" s="17"/>
      <c r="G18" s="18">
        <v>65032000</v>
      </c>
      <c r="H18" s="18">
        <v>68815774</v>
      </c>
      <c r="I18" s="18">
        <f>53295192</f>
        <v>53295192</v>
      </c>
      <c r="J18" s="3"/>
    </row>
    <row r="19" spans="1:10">
      <c r="A19" s="24" t="s">
        <v>31</v>
      </c>
      <c r="B19" s="17" t="s">
        <v>32</v>
      </c>
      <c r="C19" s="17"/>
      <c r="D19" s="17"/>
      <c r="E19" s="17"/>
      <c r="F19" s="17"/>
      <c r="G19" s="18">
        <v>320980000</v>
      </c>
      <c r="H19" s="18">
        <v>336805441</v>
      </c>
      <c r="I19" s="18">
        <f>251111378-146399</f>
        <v>250964979</v>
      </c>
      <c r="J19" s="25"/>
    </row>
    <row r="20" spans="1:10">
      <c r="A20" s="24" t="s">
        <v>33</v>
      </c>
      <c r="B20" s="17" t="s">
        <v>34</v>
      </c>
      <c r="C20" s="17"/>
      <c r="D20" s="17"/>
      <c r="E20" s="17"/>
      <c r="F20" s="17"/>
      <c r="G20" s="18">
        <v>120731000</v>
      </c>
      <c r="H20" s="18">
        <v>112066760</v>
      </c>
      <c r="I20" s="18">
        <f>165955495-3940000+680000</f>
        <v>162695495</v>
      </c>
      <c r="J20" s="25"/>
    </row>
    <row r="21" spans="1:10">
      <c r="A21" s="24" t="s">
        <v>35</v>
      </c>
      <c r="B21" s="17" t="s">
        <v>36</v>
      </c>
      <c r="C21" s="17"/>
      <c r="D21" s="17"/>
      <c r="E21" s="17"/>
      <c r="F21" s="17"/>
      <c r="G21" s="18">
        <v>3724000</v>
      </c>
      <c r="H21" s="18">
        <v>3724000</v>
      </c>
      <c r="I21" s="18">
        <v>0</v>
      </c>
      <c r="J21" s="26"/>
    </row>
    <row r="22" spans="1:10">
      <c r="A22" s="24" t="s">
        <v>37</v>
      </c>
      <c r="B22" s="17" t="s">
        <v>38</v>
      </c>
      <c r="C22" s="17"/>
      <c r="D22" s="17"/>
      <c r="E22" s="17"/>
      <c r="F22" s="17"/>
      <c r="G22" s="18">
        <v>183808000</v>
      </c>
      <c r="H22" s="18">
        <v>169678000</v>
      </c>
      <c r="I22" s="18">
        <v>191374000</v>
      </c>
      <c r="J22" s="26"/>
    </row>
    <row r="23" spans="1:10">
      <c r="A23" s="24" t="s">
        <v>39</v>
      </c>
      <c r="B23" s="17" t="s">
        <v>40</v>
      </c>
      <c r="C23" s="17"/>
      <c r="D23" s="17"/>
      <c r="E23" s="17"/>
      <c r="F23" s="17"/>
      <c r="G23" s="18">
        <v>7400000</v>
      </c>
      <c r="H23" s="18">
        <v>8056810</v>
      </c>
      <c r="I23" s="18">
        <v>8100000</v>
      </c>
      <c r="J23" s="26"/>
    </row>
    <row r="24" spans="1:10">
      <c r="A24" s="24" t="s">
        <v>41</v>
      </c>
      <c r="B24" s="17" t="s">
        <v>42</v>
      </c>
      <c r="C24" s="17"/>
      <c r="D24" s="17"/>
      <c r="E24" s="17"/>
      <c r="F24" s="17"/>
      <c r="G24" s="18">
        <v>2000000</v>
      </c>
      <c r="H24" s="18"/>
      <c r="I24" s="18">
        <v>2000000</v>
      </c>
      <c r="J24" s="26"/>
    </row>
    <row r="25" spans="1:10">
      <c r="A25" s="21" t="s">
        <v>43</v>
      </c>
      <c r="B25" s="22" t="s">
        <v>44</v>
      </c>
      <c r="C25" s="22"/>
      <c r="D25" s="22"/>
      <c r="E25" s="22"/>
      <c r="F25" s="22"/>
      <c r="G25" s="23">
        <f>SUM(G17:G24)</f>
        <v>959574000</v>
      </c>
      <c r="H25" s="23">
        <f>SUM(H17:H24)</f>
        <v>957987689</v>
      </c>
      <c r="I25" s="23">
        <f>SUM(I17:I24)</f>
        <v>894227081</v>
      </c>
      <c r="J25" s="26"/>
    </row>
    <row r="26" spans="1:10">
      <c r="A26" s="12" t="s">
        <v>45</v>
      </c>
      <c r="B26" s="13" t="s">
        <v>46</v>
      </c>
      <c r="C26" s="13"/>
      <c r="D26" s="13"/>
      <c r="E26" s="13"/>
      <c r="F26" s="13"/>
      <c r="G26" s="27"/>
      <c r="H26" s="15"/>
      <c r="I26" s="15"/>
      <c r="J26" s="26"/>
    </row>
    <row r="27" spans="1:10">
      <c r="A27" s="16" t="s">
        <v>47</v>
      </c>
      <c r="B27" s="17" t="s">
        <v>48</v>
      </c>
      <c r="C27" s="17"/>
      <c r="D27" s="17"/>
      <c r="E27" s="17"/>
      <c r="F27" s="17"/>
      <c r="G27" s="18">
        <v>71430000</v>
      </c>
      <c r="H27" s="18">
        <f>SUM(H28:H29)</f>
        <v>73649283</v>
      </c>
      <c r="I27" s="18">
        <f>SUM(I28:I29)</f>
        <v>2268800</v>
      </c>
      <c r="J27" s="26"/>
    </row>
    <row r="28" spans="1:10">
      <c r="A28" s="16" t="s">
        <v>49</v>
      </c>
      <c r="B28" s="17" t="s">
        <v>50</v>
      </c>
      <c r="C28" s="17"/>
      <c r="D28" s="17"/>
      <c r="E28" s="17"/>
      <c r="F28" s="17"/>
      <c r="G28" s="18">
        <v>66277000</v>
      </c>
      <c r="H28" s="18">
        <v>68017000</v>
      </c>
      <c r="I28" s="18">
        <v>2268800</v>
      </c>
      <c r="J28" s="26"/>
    </row>
    <row r="29" spans="1:10">
      <c r="A29" s="16" t="s">
        <v>51</v>
      </c>
      <c r="B29" s="17" t="s">
        <v>52</v>
      </c>
      <c r="C29" s="17"/>
      <c r="D29" s="17"/>
      <c r="E29" s="17"/>
      <c r="F29" s="17"/>
      <c r="G29" s="18">
        <v>5153000</v>
      </c>
      <c r="H29" s="18">
        <v>5632283</v>
      </c>
      <c r="I29" s="18">
        <v>0</v>
      </c>
      <c r="J29" s="26"/>
    </row>
    <row r="30" spans="1:10">
      <c r="A30" s="16" t="s">
        <v>53</v>
      </c>
      <c r="B30" s="17" t="s">
        <v>54</v>
      </c>
      <c r="C30" s="17"/>
      <c r="D30" s="17"/>
      <c r="E30" s="17"/>
      <c r="F30" s="17"/>
      <c r="G30" s="18">
        <v>0</v>
      </c>
      <c r="H30" s="18">
        <v>0</v>
      </c>
      <c r="I30" s="18">
        <v>0</v>
      </c>
      <c r="J30" s="26"/>
    </row>
    <row r="31" spans="1:10">
      <c r="A31" s="16" t="s">
        <v>55</v>
      </c>
      <c r="B31" s="17" t="s">
        <v>56</v>
      </c>
      <c r="C31" s="17"/>
      <c r="D31" s="17"/>
      <c r="E31" s="17"/>
      <c r="F31" s="17"/>
      <c r="G31" s="18">
        <v>300000000</v>
      </c>
      <c r="H31" s="18">
        <v>303341000</v>
      </c>
      <c r="I31" s="18">
        <v>0</v>
      </c>
      <c r="J31" s="26"/>
    </row>
    <row r="32" spans="1:10">
      <c r="A32" s="16" t="s">
        <v>57</v>
      </c>
      <c r="B32" s="17" t="s">
        <v>58</v>
      </c>
      <c r="C32" s="17"/>
      <c r="D32" s="17"/>
      <c r="E32" s="17"/>
      <c r="F32" s="17"/>
      <c r="G32" s="18">
        <v>600000</v>
      </c>
      <c r="H32" s="18">
        <v>862204</v>
      </c>
      <c r="I32" s="18">
        <v>8000000</v>
      </c>
      <c r="J32" s="26"/>
    </row>
    <row r="33" spans="1:10">
      <c r="A33" s="16" t="s">
        <v>59</v>
      </c>
      <c r="B33" s="17" t="s">
        <v>60</v>
      </c>
      <c r="C33" s="17"/>
      <c r="D33" s="17"/>
      <c r="E33" s="17"/>
      <c r="F33" s="17"/>
      <c r="G33" s="18">
        <v>0</v>
      </c>
      <c r="H33" s="18">
        <v>55502</v>
      </c>
      <c r="I33" s="18">
        <v>0</v>
      </c>
      <c r="J33" s="25"/>
    </row>
    <row r="34" spans="1:10">
      <c r="A34" s="21" t="s">
        <v>61</v>
      </c>
      <c r="B34" s="22" t="s">
        <v>62</v>
      </c>
      <c r="C34" s="22"/>
      <c r="D34" s="22"/>
      <c r="E34" s="22"/>
      <c r="F34" s="22"/>
      <c r="G34" s="23">
        <f>SUM(G31:G33)+G27</f>
        <v>372030000</v>
      </c>
      <c r="H34" s="23">
        <f>SUM(H31:H33)+H27</f>
        <v>377907989</v>
      </c>
      <c r="I34" s="23">
        <f>SUM(I31:I33)+I27</f>
        <v>10268800</v>
      </c>
      <c r="J34" s="3"/>
    </row>
    <row r="35" spans="1:10">
      <c r="A35" s="16" t="s">
        <v>63</v>
      </c>
      <c r="B35" s="17" t="s">
        <v>64</v>
      </c>
      <c r="C35" s="17"/>
      <c r="D35" s="17"/>
      <c r="E35" s="17"/>
      <c r="F35" s="17"/>
      <c r="G35" s="18">
        <v>114933000</v>
      </c>
      <c r="H35" s="18">
        <v>95044199</v>
      </c>
      <c r="I35" s="18">
        <v>17380086</v>
      </c>
      <c r="J35" s="3"/>
    </row>
    <row r="36" spans="1:10">
      <c r="A36" s="16" t="s">
        <v>65</v>
      </c>
      <c r="B36" s="17" t="s">
        <v>66</v>
      </c>
      <c r="C36" s="17"/>
      <c r="D36" s="17"/>
      <c r="E36" s="17"/>
      <c r="F36" s="17"/>
      <c r="G36" s="28">
        <v>578579000</v>
      </c>
      <c r="H36" s="28">
        <f>229933844-6500000</f>
        <v>223433844</v>
      </c>
      <c r="I36" s="28">
        <f>546967547-680000</f>
        <v>546287547</v>
      </c>
      <c r="J36" s="3"/>
    </row>
    <row r="37" spans="1:10">
      <c r="A37" s="16" t="s">
        <v>67</v>
      </c>
      <c r="B37" s="17" t="s">
        <v>68</v>
      </c>
      <c r="C37" s="17"/>
      <c r="D37" s="17"/>
      <c r="E37" s="17"/>
      <c r="F37" s="17"/>
      <c r="G37" s="28">
        <v>6500000</v>
      </c>
      <c r="H37" s="28">
        <v>6500000</v>
      </c>
      <c r="I37" s="28">
        <v>0</v>
      </c>
      <c r="J37" s="3"/>
    </row>
    <row r="38" spans="1:10">
      <c r="A38" s="16" t="s">
        <v>69</v>
      </c>
      <c r="B38" s="17" t="s">
        <v>70</v>
      </c>
      <c r="C38" s="17"/>
      <c r="D38" s="17"/>
      <c r="E38" s="17"/>
      <c r="F38" s="17"/>
      <c r="G38" s="28">
        <v>0</v>
      </c>
      <c r="H38" s="28"/>
      <c r="I38" s="28"/>
      <c r="J38" s="3"/>
    </row>
    <row r="39" spans="1:10">
      <c r="A39" s="16" t="s">
        <v>71</v>
      </c>
      <c r="B39" s="17" t="s">
        <v>72</v>
      </c>
      <c r="C39" s="17"/>
      <c r="D39" s="17"/>
      <c r="E39" s="17"/>
      <c r="F39" s="17"/>
      <c r="G39" s="28">
        <v>0</v>
      </c>
      <c r="H39" s="28"/>
      <c r="I39" s="28"/>
      <c r="J39" s="3"/>
    </row>
    <row r="40" spans="1:10">
      <c r="A40" s="16" t="s">
        <v>73</v>
      </c>
      <c r="B40" s="17" t="s">
        <v>74</v>
      </c>
      <c r="C40" s="17"/>
      <c r="D40" s="17"/>
      <c r="E40" s="17"/>
      <c r="F40" s="17"/>
      <c r="G40" s="28">
        <v>12000000</v>
      </c>
      <c r="H40" s="28">
        <v>12000000</v>
      </c>
      <c r="I40" s="28">
        <v>3000000</v>
      </c>
      <c r="J40" s="3"/>
    </row>
    <row r="41" spans="1:10">
      <c r="A41" s="21" t="s">
        <v>75</v>
      </c>
      <c r="B41" s="22" t="s">
        <v>76</v>
      </c>
      <c r="C41" s="22"/>
      <c r="D41" s="22"/>
      <c r="E41" s="22"/>
      <c r="F41" s="22"/>
      <c r="G41" s="23">
        <f>SUM(G35:G40)</f>
        <v>712012000</v>
      </c>
      <c r="H41" s="23">
        <f>SUM(H35:H40)</f>
        <v>336978043</v>
      </c>
      <c r="I41" s="23">
        <f>SUM(I35:I40)</f>
        <v>566667633</v>
      </c>
      <c r="J41" s="3"/>
    </row>
    <row r="42" spans="1:10">
      <c r="A42" s="29"/>
      <c r="B42" s="10"/>
      <c r="C42" s="10"/>
      <c r="D42" s="10"/>
      <c r="E42" s="10"/>
      <c r="F42" s="10"/>
      <c r="G42" s="10"/>
      <c r="H42" s="15"/>
      <c r="I42" s="15"/>
      <c r="J42" s="3"/>
    </row>
    <row r="43" spans="1:10">
      <c r="A43" s="21" t="s">
        <v>77</v>
      </c>
      <c r="B43" s="22" t="s">
        <v>78</v>
      </c>
      <c r="C43" s="22"/>
      <c r="D43" s="22"/>
      <c r="E43" s="22"/>
      <c r="F43" s="22"/>
      <c r="G43" s="30">
        <f>G16+G34</f>
        <v>1438383000</v>
      </c>
      <c r="H43" s="30">
        <f>H16+H34</f>
        <v>1526351347</v>
      </c>
      <c r="I43" s="30">
        <f>I16+I34</f>
        <v>995607256</v>
      </c>
      <c r="J43" s="3"/>
    </row>
    <row r="44" spans="1:10">
      <c r="A44" s="29"/>
      <c r="B44" s="10"/>
      <c r="C44" s="10"/>
      <c r="D44" s="10"/>
      <c r="E44" s="10"/>
      <c r="F44" s="10"/>
      <c r="G44" s="10"/>
      <c r="H44" s="15"/>
      <c r="I44" s="15"/>
      <c r="J44" s="3"/>
    </row>
    <row r="45" spans="1:10">
      <c r="A45" s="21" t="s">
        <v>79</v>
      </c>
      <c r="B45" s="22" t="s">
        <v>80</v>
      </c>
      <c r="C45" s="22"/>
      <c r="D45" s="22"/>
      <c r="E45" s="22"/>
      <c r="F45" s="22"/>
      <c r="G45" s="30">
        <f>G25+G41</f>
        <v>1671586000</v>
      </c>
      <c r="H45" s="30">
        <f>H25+H41</f>
        <v>1294965732</v>
      </c>
      <c r="I45" s="30">
        <f>I25+I41</f>
        <v>1460894714</v>
      </c>
      <c r="J45" s="3"/>
    </row>
    <row r="46" spans="1:10">
      <c r="A46" s="12" t="s">
        <v>81</v>
      </c>
      <c r="B46" s="31" t="s">
        <v>82</v>
      </c>
      <c r="C46" s="31"/>
      <c r="D46" s="31"/>
      <c r="E46" s="31"/>
      <c r="F46" s="31"/>
      <c r="G46" s="29"/>
      <c r="H46" s="29"/>
      <c r="I46" s="29"/>
      <c r="J46" s="3"/>
    </row>
    <row r="47" spans="1:10">
      <c r="A47" s="16" t="s">
        <v>83</v>
      </c>
      <c r="B47" s="32" t="s">
        <v>84</v>
      </c>
      <c r="C47" s="32"/>
      <c r="D47" s="32"/>
      <c r="E47" s="32"/>
      <c r="F47" s="32"/>
      <c r="G47" s="18"/>
      <c r="H47" s="18"/>
      <c r="I47" s="18"/>
      <c r="J47" s="3"/>
    </row>
    <row r="48" spans="1:10">
      <c r="A48" s="16" t="s">
        <v>85</v>
      </c>
      <c r="B48" s="17" t="s">
        <v>86</v>
      </c>
      <c r="C48" s="17"/>
      <c r="D48" s="17"/>
      <c r="E48" s="17"/>
      <c r="F48" s="17"/>
      <c r="G48" s="18">
        <v>0</v>
      </c>
      <c r="H48" s="18">
        <v>0</v>
      </c>
      <c r="I48" s="18">
        <v>175000000</v>
      </c>
      <c r="J48" s="3"/>
    </row>
    <row r="49" spans="1:10">
      <c r="A49" s="16" t="s">
        <v>87</v>
      </c>
      <c r="B49" s="32" t="s">
        <v>88</v>
      </c>
      <c r="C49" s="32"/>
      <c r="D49" s="32"/>
      <c r="E49" s="32"/>
      <c r="F49" s="32"/>
      <c r="G49" s="18">
        <v>233203000</v>
      </c>
      <c r="H49" s="28">
        <v>233203000</v>
      </c>
      <c r="I49" s="28">
        <v>304699000</v>
      </c>
      <c r="J49" s="3"/>
    </row>
    <row r="50" spans="1:10">
      <c r="A50" s="16" t="s">
        <v>89</v>
      </c>
      <c r="B50" s="17" t="s">
        <v>90</v>
      </c>
      <c r="C50" s="17"/>
      <c r="D50" s="17"/>
      <c r="E50" s="17"/>
      <c r="F50" s="17"/>
      <c r="G50" s="18"/>
      <c r="H50" s="18">
        <v>14411542</v>
      </c>
      <c r="I50" s="18"/>
      <c r="J50" s="3"/>
    </row>
    <row r="51" spans="1:10">
      <c r="A51" s="16" t="s">
        <v>91</v>
      </c>
      <c r="B51" s="32" t="s">
        <v>92</v>
      </c>
      <c r="C51" s="32"/>
      <c r="D51" s="32"/>
      <c r="E51" s="32"/>
      <c r="F51" s="32"/>
      <c r="G51" s="18"/>
      <c r="H51" s="18"/>
      <c r="I51" s="18"/>
      <c r="J51" s="3"/>
    </row>
    <row r="52" spans="1:10">
      <c r="A52" s="16" t="s">
        <v>93</v>
      </c>
      <c r="B52" s="13" t="s">
        <v>94</v>
      </c>
      <c r="C52" s="13"/>
      <c r="D52" s="13"/>
      <c r="E52" s="13"/>
      <c r="F52" s="13"/>
      <c r="G52" s="33">
        <f>SUM(G46:G49)</f>
        <v>233203000</v>
      </c>
      <c r="H52" s="33">
        <f>SUM(H46:H49)</f>
        <v>233203000</v>
      </c>
      <c r="I52" s="33">
        <f>SUM(I46:I49)</f>
        <v>479699000</v>
      </c>
      <c r="J52" s="3"/>
    </row>
    <row r="53" spans="1:10">
      <c r="A53" s="16" t="s">
        <v>95</v>
      </c>
      <c r="B53" s="17" t="s">
        <v>96</v>
      </c>
      <c r="C53" s="17"/>
      <c r="D53" s="17"/>
      <c r="E53" s="17"/>
      <c r="F53" s="17"/>
      <c r="G53" s="18"/>
      <c r="H53" s="18"/>
      <c r="I53" s="18"/>
      <c r="J53" s="3"/>
    </row>
    <row r="54" spans="1:10">
      <c r="A54" s="16" t="s">
        <v>97</v>
      </c>
      <c r="B54" s="17" t="s">
        <v>98</v>
      </c>
      <c r="C54" s="17"/>
      <c r="D54" s="17"/>
      <c r="E54" s="17"/>
      <c r="F54" s="17"/>
      <c r="G54" s="18"/>
      <c r="H54" s="18"/>
      <c r="I54" s="18"/>
      <c r="J54" s="3"/>
    </row>
    <row r="55" spans="1:10">
      <c r="A55" s="16" t="s">
        <v>99</v>
      </c>
      <c r="B55" s="17" t="s">
        <v>100</v>
      </c>
      <c r="C55" s="17"/>
      <c r="D55" s="17"/>
      <c r="E55" s="17"/>
      <c r="F55" s="17"/>
      <c r="G55" s="18"/>
      <c r="H55" s="18"/>
      <c r="I55" s="18"/>
      <c r="J55" s="3"/>
    </row>
    <row r="56" spans="1:10">
      <c r="A56" s="16" t="s">
        <v>89</v>
      </c>
      <c r="B56" s="17" t="s">
        <v>101</v>
      </c>
      <c r="C56" s="17"/>
      <c r="D56" s="17"/>
      <c r="E56" s="17"/>
      <c r="F56" s="17"/>
      <c r="G56" s="18"/>
      <c r="H56" s="18">
        <v>15029528</v>
      </c>
      <c r="I56" s="18">
        <v>14411542</v>
      </c>
      <c r="J56" s="3"/>
    </row>
    <row r="57" spans="1:10">
      <c r="A57" s="16" t="s">
        <v>102</v>
      </c>
      <c r="B57" s="34" t="s">
        <v>103</v>
      </c>
      <c r="C57" s="34"/>
      <c r="D57" s="34"/>
      <c r="E57" s="34"/>
      <c r="F57" s="34"/>
      <c r="G57" s="33">
        <f>SUM(G53:G55)</f>
        <v>0</v>
      </c>
      <c r="H57" s="33">
        <f>SUM(H53:H55)</f>
        <v>0</v>
      </c>
      <c r="I57" s="33">
        <f>SUM(I53:I56)</f>
        <v>14411542</v>
      </c>
      <c r="J57" s="3"/>
    </row>
    <row r="58" spans="1:10">
      <c r="A58" s="12"/>
      <c r="B58" s="35"/>
      <c r="C58" s="35"/>
      <c r="D58" s="35"/>
      <c r="E58" s="35"/>
      <c r="F58" s="35"/>
      <c r="G58" s="35"/>
      <c r="H58" s="15"/>
      <c r="I58" s="15"/>
      <c r="J58" s="3"/>
    </row>
    <row r="59" spans="1:10">
      <c r="A59" s="21" t="s">
        <v>104</v>
      </c>
      <c r="B59" s="36" t="s">
        <v>105</v>
      </c>
      <c r="C59" s="36"/>
      <c r="D59" s="36"/>
      <c r="E59" s="36"/>
      <c r="F59" s="36"/>
      <c r="G59" s="37">
        <f>G43+G52</f>
        <v>1671586000</v>
      </c>
      <c r="H59" s="37">
        <f>H43+H52</f>
        <v>1759554347</v>
      </c>
      <c r="I59" s="37">
        <f>I43+I52</f>
        <v>1475306256</v>
      </c>
      <c r="J59" s="38"/>
    </row>
    <row r="60" spans="1:10">
      <c r="A60" s="12"/>
      <c r="B60" s="11"/>
      <c r="C60" s="11"/>
      <c r="D60" s="11"/>
      <c r="E60" s="11"/>
      <c r="F60" s="11"/>
      <c r="G60" s="11"/>
      <c r="H60" s="15"/>
      <c r="I60" s="15"/>
      <c r="J60" s="3"/>
    </row>
    <row r="61" spans="1:10">
      <c r="A61" s="21" t="s">
        <v>106</v>
      </c>
      <c r="B61" s="36" t="s">
        <v>107</v>
      </c>
      <c r="C61" s="36"/>
      <c r="D61" s="36"/>
      <c r="E61" s="36"/>
      <c r="F61" s="36"/>
      <c r="G61" s="37">
        <f>G45+G57</f>
        <v>1671586000</v>
      </c>
      <c r="H61" s="37">
        <f>H45+H57</f>
        <v>1294965732</v>
      </c>
      <c r="I61" s="37">
        <f>I45+I57</f>
        <v>1475306256</v>
      </c>
      <c r="J61" s="38"/>
    </row>
    <row r="62" spans="1:10">
      <c r="A62" s="3"/>
      <c r="B62" s="3"/>
      <c r="C62" s="3"/>
      <c r="D62" s="3"/>
      <c r="E62" s="3"/>
      <c r="F62" s="3"/>
      <c r="G62" s="39"/>
      <c r="H62" s="39"/>
      <c r="I62" s="3"/>
      <c r="J62" s="3"/>
    </row>
    <row r="63" spans="1:10">
      <c r="A63" s="3"/>
      <c r="B63" s="3"/>
      <c r="C63" s="3"/>
      <c r="D63" s="3"/>
      <c r="E63" s="3"/>
      <c r="F63" s="3"/>
      <c r="G63" s="39"/>
      <c r="H63" s="39"/>
      <c r="I63" s="40">
        <f>I59-I61</f>
        <v>0</v>
      </c>
      <c r="J63" s="3"/>
    </row>
    <row r="64" spans="1:10">
      <c r="A64" s="3"/>
      <c r="B64" s="3"/>
      <c r="C64" s="3"/>
      <c r="D64" s="3"/>
      <c r="E64" s="3"/>
      <c r="F64" s="3"/>
      <c r="G64" s="41"/>
      <c r="H64" s="41"/>
      <c r="I64" s="3"/>
      <c r="J64" s="3"/>
    </row>
    <row r="65" spans="1:10">
      <c r="A65" s="3"/>
      <c r="B65" s="3"/>
      <c r="C65" s="3"/>
      <c r="D65" s="3"/>
      <c r="E65" s="3"/>
      <c r="F65" s="3"/>
      <c r="G65" s="39"/>
      <c r="H65" s="39"/>
      <c r="I65" s="40"/>
      <c r="J65" s="3"/>
    </row>
  </sheetData>
  <mergeCells count="61">
    <mergeCell ref="B61:F61"/>
    <mergeCell ref="B55:F55"/>
    <mergeCell ref="B56:F56"/>
    <mergeCell ref="B57:F57"/>
    <mergeCell ref="B58:G58"/>
    <mergeCell ref="B59:F59"/>
    <mergeCell ref="B60:G60"/>
    <mergeCell ref="B49:F49"/>
    <mergeCell ref="B50:F50"/>
    <mergeCell ref="B51:F51"/>
    <mergeCell ref="B52:F52"/>
    <mergeCell ref="B53:F53"/>
    <mergeCell ref="B54:F54"/>
    <mergeCell ref="B43:F43"/>
    <mergeCell ref="B44:G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G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I6:I7"/>
    <mergeCell ref="B8:F8"/>
    <mergeCell ref="B9:F9"/>
    <mergeCell ref="B10:F10"/>
    <mergeCell ref="B11:F11"/>
    <mergeCell ref="B12:F12"/>
    <mergeCell ref="A2:G2"/>
    <mergeCell ref="A3:G3"/>
    <mergeCell ref="A4:G4"/>
    <mergeCell ref="A6:F7"/>
    <mergeCell ref="G6:G7"/>
    <mergeCell ref="H6:H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2017-02-20T11:55:56Z</dcterms:created>
  <dcterms:modified xsi:type="dcterms:W3CDTF">2017-02-20T11:56:18Z</dcterms:modified>
</cp:coreProperties>
</file>