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5.1. sz. mell VK " sheetId="1" r:id="rId1"/>
  </sheets>
  <definedNames>
    <definedName name="_xlnm.Print_Titles" localSheetId="0">'9.5.1. sz. mell VK '!$1:$6</definedName>
  </definedNames>
  <calcPr calcId="145621"/>
</workbook>
</file>

<file path=xl/calcChain.xml><?xml version="1.0" encoding="utf-8"?>
<calcChain xmlns="http://schemas.openxmlformats.org/spreadsheetml/2006/main">
  <c r="C61" i="1" l="1"/>
  <c r="C53" i="1"/>
  <c r="C52" i="1"/>
  <c r="C49" i="1"/>
  <c r="C48" i="1"/>
  <c r="C47" i="1"/>
  <c r="C46" i="1"/>
  <c r="C58" i="1" s="1"/>
  <c r="C41" i="1"/>
  <c r="C38" i="1" s="1"/>
  <c r="C31" i="1"/>
  <c r="C26" i="1"/>
  <c r="C24" i="1"/>
  <c r="C23" i="1"/>
  <c r="C20" i="1" s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<sst xmlns="http://schemas.openxmlformats.org/spreadsheetml/2006/main" count="113" uniqueCount="99">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</sst>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1"/>
  <sheetViews>
    <sheetView tabSelected="1" view="pageLayout" topLeftCell="A73" zoomScaleNormal="145" workbookViewId="0">
      <selection activeCell="I62" sqref="I62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65102334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32107480+1334000</f>
        <v>33441480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1586000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17535396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4914377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7614000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11081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3029325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>
        <f>1631175+1398150</f>
        <v>3029325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34">
        <f>1631175+1398150</f>
        <v>3029325</v>
      </c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27">
        <f>+C27+C28+C29</f>
        <v>0</v>
      </c>
    </row>
    <row r="27" spans="1:3" s="37" customFormat="1" ht="12" customHeight="1" x14ac:dyDescent="0.2">
      <c r="A27" s="44" t="s">
        <v>52</v>
      </c>
      <c r="B27" s="45" t="s">
        <v>53</v>
      </c>
      <c r="C27" s="46"/>
    </row>
    <row r="28" spans="1:3" s="37" customFormat="1" ht="12" customHeight="1" x14ac:dyDescent="0.2">
      <c r="A28" s="44" t="s">
        <v>54</v>
      </c>
      <c r="B28" s="45" t="s">
        <v>43</v>
      </c>
      <c r="C28" s="40"/>
    </row>
    <row r="29" spans="1:3" s="37" customFormat="1" ht="12" customHeight="1" x14ac:dyDescent="0.2">
      <c r="A29" s="44" t="s">
        <v>55</v>
      </c>
      <c r="B29" s="47" t="s">
        <v>56</v>
      </c>
      <c r="C29" s="40"/>
    </row>
    <row r="30" spans="1:3" s="37" customFormat="1" ht="12" customHeight="1" thickBot="1" x14ac:dyDescent="0.25">
      <c r="A30" s="32" t="s">
        <v>57</v>
      </c>
      <c r="B30" s="48" t="s">
        <v>58</v>
      </c>
      <c r="C30" s="49"/>
    </row>
    <row r="31" spans="1:3" s="37" customFormat="1" ht="12" customHeight="1" thickBot="1" x14ac:dyDescent="0.25">
      <c r="A31" s="41" t="s">
        <v>59</v>
      </c>
      <c r="B31" s="42" t="s">
        <v>60</v>
      </c>
      <c r="C31" s="27">
        <f>+C32+C33+C34</f>
        <v>0</v>
      </c>
    </row>
    <row r="32" spans="1:3" s="37" customFormat="1" ht="12" customHeight="1" x14ac:dyDescent="0.2">
      <c r="A32" s="44" t="s">
        <v>61</v>
      </c>
      <c r="B32" s="45" t="s">
        <v>62</v>
      </c>
      <c r="C32" s="46"/>
    </row>
    <row r="33" spans="1:3" s="37" customFormat="1" ht="12" customHeight="1" x14ac:dyDescent="0.2">
      <c r="A33" s="44" t="s">
        <v>63</v>
      </c>
      <c r="B33" s="47" t="s">
        <v>64</v>
      </c>
      <c r="C33" s="36"/>
    </row>
    <row r="34" spans="1:3" s="28" customFormat="1" ht="12" customHeight="1" thickBot="1" x14ac:dyDescent="0.25">
      <c r="A34" s="32" t="s">
        <v>65</v>
      </c>
      <c r="B34" s="48" t="s">
        <v>66</v>
      </c>
      <c r="C34" s="49"/>
    </row>
    <row r="35" spans="1:3" s="28" customFormat="1" ht="12" customHeight="1" thickBot="1" x14ac:dyDescent="0.25">
      <c r="A35" s="41" t="s">
        <v>67</v>
      </c>
      <c r="B35" s="42" t="s">
        <v>68</v>
      </c>
      <c r="C35" s="43"/>
    </row>
    <row r="36" spans="1:3" s="28" customFormat="1" ht="12" customHeight="1" thickBot="1" x14ac:dyDescent="0.25">
      <c r="A36" s="41" t="s">
        <v>69</v>
      </c>
      <c r="B36" s="42" t="s">
        <v>70</v>
      </c>
      <c r="C36" s="50"/>
    </row>
    <row r="37" spans="1:3" s="28" customFormat="1" ht="12" customHeight="1" thickBot="1" x14ac:dyDescent="0.25">
      <c r="A37" s="19" t="s">
        <v>71</v>
      </c>
      <c r="B37" s="42" t="s">
        <v>72</v>
      </c>
      <c r="C37" s="51">
        <f>+C8+C20+C25+C26+C31+C35+C36</f>
        <v>68131659</v>
      </c>
    </row>
    <row r="38" spans="1:3" s="28" customFormat="1" ht="12" customHeight="1" thickBot="1" x14ac:dyDescent="0.25">
      <c r="A38" s="52" t="s">
        <v>73</v>
      </c>
      <c r="B38" s="42" t="s">
        <v>74</v>
      </c>
      <c r="C38" s="53">
        <f>+C39+C40+C41</f>
        <v>251530943</v>
      </c>
    </row>
    <row r="39" spans="1:3" s="28" customFormat="1" ht="12" customHeight="1" x14ac:dyDescent="0.2">
      <c r="A39" s="44" t="s">
        <v>75</v>
      </c>
      <c r="B39" s="45" t="s">
        <v>76</v>
      </c>
      <c r="C39" s="46">
        <v>1550858</v>
      </c>
    </row>
    <row r="40" spans="1:3" s="37" customFormat="1" ht="12" customHeight="1" x14ac:dyDescent="0.2">
      <c r="A40" s="44" t="s">
        <v>77</v>
      </c>
      <c r="B40" s="47" t="s">
        <v>78</v>
      </c>
      <c r="C40" s="36"/>
    </row>
    <row r="41" spans="1:3" s="37" customFormat="1" ht="15" customHeight="1" thickBot="1" x14ac:dyDescent="0.25">
      <c r="A41" s="32" t="s">
        <v>79</v>
      </c>
      <c r="B41" s="48" t="s">
        <v>80</v>
      </c>
      <c r="C41" s="54">
        <f>238957245+846360+932600+1350000+200000+7043400+221980+358500+70000</f>
        <v>249980085</v>
      </c>
    </row>
    <row r="42" spans="1:3" s="37" customFormat="1" ht="15" customHeight="1" thickBot="1" x14ac:dyDescent="0.25">
      <c r="A42" s="52" t="s">
        <v>81</v>
      </c>
      <c r="B42" s="55" t="s">
        <v>82</v>
      </c>
      <c r="C42" s="53">
        <f>+C37+C38</f>
        <v>319662602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5" customFormat="1" ht="12" customHeight="1" thickBot="1" x14ac:dyDescent="0.25">
      <c r="A45" s="62"/>
      <c r="B45" s="63" t="s">
        <v>83</v>
      </c>
      <c r="C45" s="64"/>
    </row>
    <row r="46" spans="1:3" ht="12" customHeight="1" thickBot="1" x14ac:dyDescent="0.25">
      <c r="A46" s="41" t="s">
        <v>14</v>
      </c>
      <c r="B46" s="42" t="s">
        <v>84</v>
      </c>
      <c r="C46" s="66">
        <f>SUM(C47:C51)</f>
        <v>319086552</v>
      </c>
    </row>
    <row r="47" spans="1:3" ht="12" customHeight="1" x14ac:dyDescent="0.2">
      <c r="A47" s="32" t="s">
        <v>16</v>
      </c>
      <c r="B47" s="39" t="s">
        <v>85</v>
      </c>
      <c r="C47" s="67">
        <f>60512486+720000+1365000+110000+9273+1170000+300000</f>
        <v>64186759</v>
      </c>
    </row>
    <row r="48" spans="1:3" ht="12" customHeight="1" x14ac:dyDescent="0.2">
      <c r="A48" s="32" t="s">
        <v>18</v>
      </c>
      <c r="B48" s="33" t="s">
        <v>86</v>
      </c>
      <c r="C48" s="68">
        <f>13261042+126360+266175+44781+1808+228150+58500</f>
        <v>13986816</v>
      </c>
    </row>
    <row r="49" spans="1:3" ht="12" customHeight="1" x14ac:dyDescent="0.2">
      <c r="A49" s="32" t="s">
        <v>20</v>
      </c>
      <c r="B49" s="33" t="s">
        <v>87</v>
      </c>
      <c r="C49" s="34">
        <f>229985778+932600+1350000+200000+6888619+1555980</f>
        <v>240912977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5" customFormat="1" ht="12" customHeight="1" thickBot="1" x14ac:dyDescent="0.25">
      <c r="A52" s="41" t="s">
        <v>38</v>
      </c>
      <c r="B52" s="42" t="s">
        <v>90</v>
      </c>
      <c r="C52" s="66">
        <f>SUM(C53:C55)</f>
        <v>576050</v>
      </c>
    </row>
    <row r="53" spans="1:3" ht="12" customHeight="1" x14ac:dyDescent="0.2">
      <c r="A53" s="32" t="s">
        <v>40</v>
      </c>
      <c r="B53" s="39" t="s">
        <v>91</v>
      </c>
      <c r="C53" s="67">
        <f>506050+70000</f>
        <v>576050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1" t="s">
        <v>48</v>
      </c>
      <c r="B57" s="42" t="s">
        <v>95</v>
      </c>
      <c r="C57" s="43"/>
    </row>
    <row r="58" spans="1:3" ht="15" customHeight="1" thickBot="1" x14ac:dyDescent="0.25">
      <c r="A58" s="41" t="s">
        <v>50</v>
      </c>
      <c r="B58" s="69" t="s">
        <v>96</v>
      </c>
      <c r="C58" s="70">
        <f>+C46+C52+C57</f>
        <v>319662602</v>
      </c>
    </row>
    <row r="59" spans="1:3" ht="14.25" customHeight="1" thickBot="1" x14ac:dyDescent="0.25">
      <c r="C59" s="72"/>
    </row>
    <row r="60" spans="1:3" x14ac:dyDescent="0.2">
      <c r="A60" s="73" t="s">
        <v>97</v>
      </c>
      <c r="B60" s="74"/>
      <c r="C60" s="75">
        <v>21.17</v>
      </c>
    </row>
    <row r="61" spans="1:3" ht="13.5" thickBot="1" x14ac:dyDescent="0.25">
      <c r="A61" s="76" t="s">
        <v>98</v>
      </c>
      <c r="B61" s="77"/>
      <c r="C61" s="78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2019-07-26T08:03:57Z</dcterms:created>
  <dcterms:modified xsi:type="dcterms:W3CDTF">2019-07-26T08:03:58Z</dcterms:modified>
</cp:coreProperties>
</file>