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00" windowHeight="3792" firstSheet="1" activeTab="6"/>
  </bookViews>
  <sheets>
    <sheet name=" 1. címrend" sheetId="1" r:id="rId1"/>
    <sheet name="2. maradvány" sheetId="2" r:id="rId2"/>
    <sheet name="4.Mérleg" sheetId="3" r:id="rId3"/>
    <sheet name="5.bev. forrásonként" sheetId="4" r:id="rId4"/>
    <sheet name="6. Kiadások" sheetId="5" r:id="rId5"/>
    <sheet name="9.Beruházás" sheetId="6" r:id="rId6"/>
    <sheet name="16. előir.- falhaszn. ütemterv" sheetId="7" r:id="rId7"/>
  </sheets>
  <definedNames>
    <definedName name="_xlnm.Print_Area" localSheetId="0">' 1. címrend'!$A$1:$C$36</definedName>
    <definedName name="_xlnm.Print_Area" localSheetId="3">'5.bev. forrásonként'!$A$1:$I$124</definedName>
  </definedNames>
  <calcPr fullCalcOnLoad="1"/>
</workbook>
</file>

<file path=xl/sharedStrings.xml><?xml version="1.0" encoding="utf-8"?>
<sst xmlns="http://schemas.openxmlformats.org/spreadsheetml/2006/main" count="574" uniqueCount="479">
  <si>
    <t>Az önkormányzat költségvetésében szerepló nem intézményi kiadások</t>
  </si>
  <si>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</si>
  <si>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</si>
  <si>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</si>
  <si>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</si>
  <si>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</si>
  <si>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</si>
  <si>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</si>
  <si>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</si>
  <si>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</si>
  <si>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</si>
  <si>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</si>
  <si>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</si>
  <si>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</si>
  <si>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</si>
  <si>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</si>
  <si>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</si>
  <si>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</si>
  <si>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</si>
  <si>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</si>
  <si>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</si>
  <si>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</si>
  <si>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</si>
  <si>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</si>
  <si>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</si>
  <si>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</si>
  <si>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</si>
  <si>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</si>
  <si>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</si>
  <si>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</si>
  <si>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</si>
  <si>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</si>
  <si>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</si>
  <si>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</si>
  <si>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</si>
  <si>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</si>
  <si>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</si>
  <si>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</si>
  <si>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</si>
  <si>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</si>
  <si>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</si>
  <si>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</si>
  <si>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</si>
  <si>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</si>
  <si>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</si>
  <si>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</si>
  <si>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</si>
  <si>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</si>
  <si>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</si>
  <si>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</si>
  <si>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</si>
  <si>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</si>
  <si>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</si>
  <si>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</si>
  <si>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</si>
  <si>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</si>
  <si>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</si>
  <si>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</si>
  <si>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 xml:space="preserve"> - értékpapírból</t>
  </si>
  <si>
    <t xml:space="preserve">    - értékpapÍrból</t>
  </si>
  <si>
    <t xml:space="preserve">A. </t>
  </si>
  <si>
    <t>Közhatalmi bevételek</t>
  </si>
  <si>
    <t xml:space="preserve">I. </t>
  </si>
  <si>
    <t>Felhalmozási bevételek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</si>
  <si>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</si>
  <si>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</si>
  <si>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</si>
  <si>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</si>
  <si>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</si>
  <si>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</si>
  <si>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</si>
  <si>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</si>
  <si>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</si>
  <si>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</si>
  <si>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 xml:space="preserve">Kiadások mindösszesen: </t>
  </si>
  <si>
    <t xml:space="preserve">Önkormányzat </t>
  </si>
  <si>
    <t>Pénzforgalom nélküli kiadások</t>
  </si>
  <si>
    <t>külön alkotnak címet</t>
  </si>
  <si>
    <t xml:space="preserve">Mindösszesen: </t>
  </si>
  <si>
    <t>A.</t>
  </si>
  <si>
    <t>B.</t>
  </si>
  <si>
    <t>Cím</t>
  </si>
  <si>
    <t>Sszám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</si>
  <si>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</si>
  <si>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</si>
  <si>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</si>
  <si>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</si>
  <si>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</si>
  <si>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</si>
  <si>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</si>
  <si>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</si>
  <si>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</si>
  <si>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</si>
  <si>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</si>
  <si>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</si>
  <si>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</si>
  <si>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</si>
  <si>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</si>
  <si>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</si>
  <si>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</si>
  <si>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</si>
  <si>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</si>
  <si>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</si>
  <si>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Támogatásértékű működési bevételek</t>
  </si>
  <si>
    <t>Hitel bevételek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</si>
  <si>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</si>
  <si>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</si>
  <si>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</si>
  <si>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</si>
  <si>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</si>
  <si>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</si>
  <si>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H.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</si>
  <si>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</si>
  <si>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</si>
  <si>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</si>
  <si>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</si>
  <si>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</si>
  <si>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</si>
  <si>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 xml:space="preserve">1. Összesen: </t>
  </si>
  <si>
    <t>I.MŰKÖDÉSI KIADÁSOK- előirányzat csoport</t>
  </si>
  <si>
    <t>Össz: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</si>
  <si>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</si>
  <si>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</si>
  <si>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</si>
  <si>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</si>
  <si>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</si>
  <si>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</si>
  <si>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</si>
  <si>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</si>
  <si>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</si>
  <si>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</si>
  <si>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</si>
  <si>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</si>
  <si>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</si>
  <si>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</si>
  <si>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Működési célra átvett Áh. Kívülről</t>
  </si>
  <si>
    <t>Felhalmozási támogatásértékű</t>
  </si>
  <si>
    <t>Felhalmozásra átvett</t>
  </si>
  <si>
    <t>Működési támogatás</t>
  </si>
  <si>
    <t>Támogatások</t>
  </si>
  <si>
    <t>Egyéb működési kiadások</t>
  </si>
  <si>
    <t xml:space="preserve">Állami támogatásból működési hiányra 3. ból. </t>
  </si>
  <si>
    <t xml:space="preserve">Az önkormányzat  költségvetési mérlege </t>
  </si>
  <si>
    <t>Kományzati funkciók és Szakfeladatok</t>
  </si>
  <si>
    <t xml:space="preserve"> Sor-
szám</t>
  </si>
  <si>
    <t>alszám</t>
  </si>
  <si>
    <t>Bevételi jogcímek</t>
  </si>
  <si>
    <t>Rovat
száma</t>
  </si>
  <si>
    <t>Kötelező</t>
  </si>
  <si>
    <t>Önként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</si>
  <si>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</si>
  <si>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</si>
  <si>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</si>
  <si>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</si>
  <si>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</si>
  <si>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</si>
  <si>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</si>
  <si>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</si>
  <si>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</si>
  <si>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</si>
  <si>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</si>
  <si>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</si>
  <si>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</si>
  <si>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</si>
  <si>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</si>
  <si>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</si>
  <si>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</si>
  <si>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</si>
  <si>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</si>
  <si>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</si>
  <si>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</si>
  <si>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</si>
  <si>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</si>
  <si>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</si>
  <si>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</si>
  <si>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</si>
  <si>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</si>
  <si>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</si>
  <si>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</si>
  <si>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</si>
  <si>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</si>
  <si>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</si>
  <si>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</si>
  <si>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</si>
  <si>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</si>
  <si>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</si>
  <si>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</si>
  <si>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</si>
  <si>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</si>
  <si>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</si>
  <si>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</si>
  <si>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</si>
  <si>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</si>
  <si>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</si>
  <si>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</si>
  <si>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</si>
  <si>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</si>
  <si>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</si>
  <si>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</si>
  <si>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</si>
  <si>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</si>
  <si>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</si>
  <si>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</si>
  <si>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</si>
  <si>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</si>
  <si>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</si>
  <si>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</si>
  <si>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</si>
  <si>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</si>
  <si>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</si>
  <si>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</si>
  <si>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</si>
  <si>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</si>
  <si>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</si>
  <si>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</si>
  <si>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</si>
  <si>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</si>
  <si>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</si>
  <si>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</si>
  <si>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</si>
  <si>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</si>
  <si>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</si>
  <si>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</si>
  <si>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</si>
  <si>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</si>
  <si>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</si>
  <si>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</si>
  <si>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</si>
  <si>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</si>
  <si>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</si>
  <si>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</si>
  <si>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</si>
  <si>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</si>
  <si>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</si>
  <si>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</si>
  <si>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</si>
  <si>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</si>
  <si>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</si>
  <si>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</si>
  <si>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</si>
  <si>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</si>
  <si>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</si>
  <si>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</si>
  <si>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</si>
  <si>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</si>
  <si>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</si>
  <si>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</si>
  <si>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</si>
  <si>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</si>
  <si>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</si>
  <si>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</si>
  <si>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</si>
  <si>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</si>
  <si>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</si>
  <si>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</si>
  <si>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</si>
  <si>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</si>
  <si>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</si>
  <si>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</si>
  <si>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</si>
  <si>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</si>
  <si>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</si>
  <si>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</si>
  <si>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</si>
  <si>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</si>
  <si>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</si>
  <si>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</si>
  <si>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</si>
  <si>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</si>
  <si>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</si>
  <si>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</si>
  <si>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</si>
  <si>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</si>
  <si>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</si>
  <si>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</si>
  <si>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</si>
  <si>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</si>
  <si>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</si>
  <si>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</si>
  <si>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</si>
  <si>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</si>
  <si>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</si>
  <si>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</si>
  <si>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</si>
  <si>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</si>
  <si>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</si>
  <si>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</si>
  <si>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</si>
  <si>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</si>
  <si>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</si>
  <si>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</si>
  <si>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</si>
  <si>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</si>
  <si>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</si>
  <si>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</si>
  <si>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</si>
  <si>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</si>
  <si>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</si>
  <si>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</si>
  <si>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</si>
  <si>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</si>
  <si>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</si>
  <si>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</si>
  <si>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</si>
  <si>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</si>
  <si>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</si>
  <si>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</si>
  <si>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</si>
  <si>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</si>
  <si>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</si>
  <si>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</si>
  <si>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</si>
  <si>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</si>
  <si>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</si>
  <si>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</si>
  <si>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</si>
  <si>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</si>
  <si>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</si>
  <si>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</si>
  <si>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</si>
  <si>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</si>
  <si>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</si>
  <si>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041237 - Közfoglalkoztatási mintaprogram</t>
  </si>
  <si>
    <t>3-ból települési önk.szoc.feladatai</t>
  </si>
  <si>
    <t>3-ból falugondnoki szolgálatra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</si>
  <si>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</si>
  <si>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</si>
  <si>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</si>
  <si>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</si>
  <si>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Összesen: kiadások</t>
  </si>
  <si>
    <t>107055 - 889928 Falugondnoki szolgáltatás</t>
  </si>
  <si>
    <t>041232 - Téli közfoglalkoztatás</t>
  </si>
  <si>
    <t>082092 - 910502 Közművelődés</t>
  </si>
  <si>
    <t>013320 - 960302 Köztemető fenntartás</t>
  </si>
  <si>
    <t>Ellátotak pénzbeli juttatásai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</si>
  <si>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</si>
  <si>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</si>
  <si>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</si>
  <si>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</si>
  <si>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</si>
  <si>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</si>
  <si>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</si>
  <si>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</si>
  <si>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</si>
  <si>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</si>
  <si>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</si>
  <si>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</si>
  <si>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</si>
  <si>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</si>
  <si>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</si>
  <si>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</si>
  <si>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</si>
  <si>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</si>
  <si>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</si>
  <si>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</si>
  <si>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</si>
  <si>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</si>
  <si>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</si>
  <si>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</si>
  <si>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</si>
  <si>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</si>
  <si>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</si>
  <si>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</si>
  <si>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</si>
  <si>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</si>
  <si>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</si>
  <si>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</si>
  <si>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</si>
  <si>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</si>
  <si>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</si>
  <si>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</si>
  <si>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</si>
  <si>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</si>
  <si>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</si>
  <si>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</si>
  <si>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</si>
  <si>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</si>
  <si>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</si>
  <si>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</si>
  <si>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</si>
  <si>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</si>
  <si>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</si>
  <si>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</si>
  <si>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</si>
  <si>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</si>
  <si>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</si>
  <si>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</si>
  <si>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</si>
  <si>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</si>
  <si>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084031 - Civil szervezetek támogatás</t>
  </si>
  <si>
    <t>104042 - Gyermekjóléti szolg.</t>
  </si>
  <si>
    <t>107060 - Egyéb szociális pénzbeni és természetbeni ellátások, támogatások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</si>
  <si>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</si>
  <si>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</si>
  <si>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</si>
  <si>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</si>
  <si>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</si>
  <si>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</si>
  <si>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</si>
  <si>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 xml:space="preserve">Összesen működési kiadások: </t>
  </si>
  <si>
    <t>013350 - Az önkormányzati vagyonnal való gazdálkodással kapcsolatos feladatok</t>
  </si>
  <si>
    <t>107052 - Házi segítségnyújtás</t>
  </si>
  <si>
    <t>Visszafiz.köt.(előleg)</t>
  </si>
  <si>
    <t>107060 - Egyéb szoc. pénzbeni és természetbeni ellát.</t>
  </si>
  <si>
    <t>visszafiz.</t>
  </si>
  <si>
    <t>104037 - szünidei gyermekétk.</t>
  </si>
  <si>
    <t>III. Lekötött betét</t>
  </si>
  <si>
    <t>Visszafiz.köt.</t>
  </si>
  <si>
    <t>Államháztartáson belüli megelőleg.visszafiz.</t>
  </si>
  <si>
    <t>Egyéb bevételek</t>
  </si>
  <si>
    <t>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</si>
  <si>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</si>
  <si>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</si>
  <si>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</si>
  <si>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</si>
  <si>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</si>
  <si>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>Cserénfa</t>
  </si>
  <si>
    <t xml:space="preserve">Cserénfa </t>
  </si>
  <si>
    <t>091140 - Óvodai nevelés, ellátás működtetési feladatai</t>
  </si>
  <si>
    <t>013320 -  Köztemető fenntartás</t>
  </si>
  <si>
    <t>A költségvetési hiány belső finanszírozására szolgáló előző évek maradványa</t>
  </si>
  <si>
    <t>1- ből Polgármester illetményének támogatása</t>
  </si>
  <si>
    <t>5 - ből szoc.ág.pótlék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</si>
  <si>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</si>
  <si>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</si>
  <si>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</si>
  <si>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</si>
  <si>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018030 - Támogatási célú finansz.műveletek</t>
  </si>
  <si>
    <t>091140 - Óvoda műk.</t>
  </si>
  <si>
    <t>074040 -  Fertőző megbetegedések megelőzése, járványügyi ellátás</t>
  </si>
  <si>
    <t>D.</t>
  </si>
  <si>
    <t>Előirányzat</t>
  </si>
  <si>
    <t>Eredeti</t>
  </si>
  <si>
    <t>Módosított</t>
  </si>
  <si>
    <t>I.</t>
  </si>
  <si>
    <t>Módosított előirányzat</t>
  </si>
  <si>
    <t>Államigazg.</t>
  </si>
  <si>
    <t xml:space="preserve">            Feladatok vállalása </t>
  </si>
  <si>
    <t>G.</t>
  </si>
  <si>
    <t>H.</t>
  </si>
  <si>
    <t>J.</t>
  </si>
  <si>
    <t>K.</t>
  </si>
  <si>
    <t>Eredeti előirányzat</t>
  </si>
  <si>
    <t xml:space="preserve">5 - ből nyári diákmunka </t>
  </si>
  <si>
    <t>5 - ből Megyei Önkormányzat</t>
  </si>
  <si>
    <t>5 - ből Magyar Falu Program</t>
  </si>
  <si>
    <t xml:space="preserve">5 - ből Megyei Önkormányzat 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</si>
  <si>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</si>
  <si>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D</t>
  </si>
  <si>
    <t>E</t>
  </si>
  <si>
    <t xml:space="preserve">s.sz. </t>
  </si>
  <si>
    <t>Önként vállalt</t>
  </si>
  <si>
    <t>Kötelező feladat</t>
  </si>
  <si>
    <t>Állami</t>
  </si>
  <si>
    <t>Motor fűrész vásárlás</t>
  </si>
  <si>
    <t>áfa</t>
  </si>
  <si>
    <t>Utcai bútorok cseréje</t>
  </si>
  <si>
    <t xml:space="preserve">Beruházások összesen: </t>
  </si>
  <si>
    <t>Játszótér</t>
  </si>
  <si>
    <t>Mód.ei.</t>
  </si>
  <si>
    <t xml:space="preserve">Traktor </t>
  </si>
  <si>
    <t>062020 - Településfejlesztési projektek és támogatásuk</t>
  </si>
  <si>
    <t>1. melléklet a(z)   /2020.(IX..) önk. rendelettel mód. 2/2020. (II.12.) rendelethez</t>
  </si>
  <si>
    <t>042130 - Növénytermesztés, állattenyésztés és kapcsolódó szolgáltatások</t>
  </si>
  <si>
    <t>061020 - Lakóépület építése</t>
  </si>
  <si>
    <t>082092 - Közművelődés - hagyományos közösségi kulturális értékek gondozása</t>
  </si>
  <si>
    <t>082091 - Közművelődés-közösségi és tárasdalmi részvétel fejlesztése</t>
  </si>
  <si>
    <t>081071 - Üdülői szálláshely-szolgáltatás és étkeztetés</t>
  </si>
  <si>
    <t>106020 - Lakásfenntartásal , lahatással összegfüggő ellátások</t>
  </si>
  <si>
    <t>104037 - Intézményen kívüli gyermekétkeztetés</t>
  </si>
  <si>
    <t>102031 - Idősek nappali ellátása</t>
  </si>
  <si>
    <t>081045 - Szabadidősport tevékenység és támogatása</t>
  </si>
  <si>
    <t>107055 - Falugondnoki szolgáltatás</t>
  </si>
  <si>
    <t>2. melléklet a(z) 5/2020. (IX.23.) önk. rendelettel mód. 1/2020. (II.12.) rendelethez</t>
  </si>
  <si>
    <t>4. melléklet a(z) 5/2020. (IX.23.) önk. rendelettel mód. 1/2020. (II.12.) rendelethez</t>
  </si>
  <si>
    <t>5. melléklet a  5/2020.(IX.23) önk.rendelettel mód. 1/2020.(II.12.) rendeletethez</t>
  </si>
  <si>
    <t>6. melléklet a(z) 5/2020. (IX.23.) önk. rendelettel mód. 1/2020. (II.12.) rendelethez</t>
  </si>
  <si>
    <t>9. melléklet a(z) 5/2020. (IX.23.) rendelettel módosított   1/2020.(II.12.) önkormányzati rendelethez</t>
  </si>
  <si>
    <t>16. melléklet a(z) 5/2020. (IX.23.) önk. rendelettel mód. 1/2020. (II.12.)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</si>
</sst>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1" xfId="56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56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2" xfId="54" applyFont="1" applyFill="1" applyBorder="1" applyAlignment="1">
      <alignment horizontal="center" vertical="center"/>
      <protection/>
    </xf>
    <xf numFmtId="0" fontId="2" fillId="0" borderId="12" xfId="54" applyFont="1" applyFill="1" applyBorder="1">
      <alignment/>
      <protection/>
    </xf>
    <xf numFmtId="0" fontId="10" fillId="0" borderId="12" xfId="54" applyFont="1" applyBorder="1">
      <alignment/>
      <protection/>
    </xf>
    <xf numFmtId="0" fontId="11" fillId="0" borderId="12" xfId="54" applyFont="1" applyBorder="1">
      <alignment/>
      <protection/>
    </xf>
    <xf numFmtId="0" fontId="0" fillId="0" borderId="12" xfId="55" applyFont="1" applyFill="1" applyBorder="1" applyAlignment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12" fillId="0" borderId="12" xfId="54" applyFont="1" applyBorder="1">
      <alignment/>
      <protection/>
    </xf>
    <xf numFmtId="0" fontId="18" fillId="0" borderId="12" xfId="54" applyFont="1" applyBorder="1">
      <alignment/>
      <protection/>
    </xf>
    <xf numFmtId="0" fontId="4" fillId="0" borderId="12" xfId="54" applyFont="1" applyFill="1" applyBorder="1" applyAlignment="1">
      <alignment wrapText="1"/>
      <protection/>
    </xf>
    <xf numFmtId="0" fontId="4" fillId="0" borderId="12" xfId="54" applyFont="1" applyFill="1" applyBorder="1">
      <alignment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2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2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2" xfId="0" applyFont="1" applyBorder="1" applyAlignment="1">
      <alignment/>
    </xf>
    <xf numFmtId="3" fontId="54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5" xfId="56" applyNumberFormat="1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5" xfId="54" applyFont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40" applyNumberFormat="1" applyFont="1" applyBorder="1" applyAlignment="1">
      <alignment/>
    </xf>
    <xf numFmtId="3" fontId="1" fillId="0" borderId="10" xfId="40" applyNumberFormat="1" applyFont="1" applyFill="1" applyBorder="1" applyAlignment="1" applyProtection="1">
      <alignment/>
      <protection/>
    </xf>
    <xf numFmtId="1" fontId="1" fillId="0" borderId="10" xfId="4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0" borderId="10" xfId="40" applyNumberFormat="1" applyFont="1" applyBorder="1" applyAlignment="1">
      <alignment/>
    </xf>
    <xf numFmtId="3" fontId="1" fillId="0" borderId="10" xfId="4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8" fontId="1" fillId="0" borderId="10" xfId="40" applyNumberFormat="1" applyFont="1" applyBorder="1" applyAlignment="1">
      <alignment horizontal="right"/>
    </xf>
    <xf numFmtId="168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15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16" fillId="0" borderId="11" xfId="54" applyFont="1" applyBorder="1" applyAlignment="1">
      <alignment horizontal="center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60" zoomScalePageLayoutView="0" workbookViewId="0" topLeftCell="A7">
      <selection activeCell="B18" sqref="B18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s="1" t="s">
        <v>462</v>
      </c>
    </row>
    <row r="2" ht="12.75">
      <c r="B2" t="s">
        <v>416</v>
      </c>
    </row>
    <row r="3" ht="12.75">
      <c r="B3" s="5" t="s">
        <v>57</v>
      </c>
    </row>
    <row r="4" spans="1:2" ht="12.75">
      <c r="A4" s="9" t="s">
        <v>79</v>
      </c>
      <c r="B4" s="9" t="s">
        <v>80</v>
      </c>
    </row>
    <row r="5" spans="1:2" ht="12.75">
      <c r="A5" s="9" t="s">
        <v>82</v>
      </c>
      <c r="B5" s="9" t="s">
        <v>81</v>
      </c>
    </row>
    <row r="6" spans="1:4" ht="12.75">
      <c r="A6">
        <v>1</v>
      </c>
      <c r="B6" s="143" t="s">
        <v>0</v>
      </c>
      <c r="C6" s="143"/>
      <c r="D6" s="143"/>
    </row>
    <row r="7" ht="12.75">
      <c r="B7" s="8" t="s">
        <v>77</v>
      </c>
    </row>
    <row r="8" spans="1:2" ht="12.75">
      <c r="A8" s="82"/>
      <c r="B8" s="5"/>
    </row>
    <row r="9" spans="1:2" ht="12.75">
      <c r="A9" s="81">
        <v>2</v>
      </c>
      <c r="B9" s="10" t="s">
        <v>143</v>
      </c>
    </row>
    <row r="10" spans="1:2" ht="12.75">
      <c r="A10" s="9">
        <v>3</v>
      </c>
      <c r="B10" s="12" t="s">
        <v>393</v>
      </c>
    </row>
    <row r="11" spans="1:2" ht="12.75">
      <c r="A11" s="9">
        <v>4</v>
      </c>
      <c r="B11" s="12" t="s">
        <v>419</v>
      </c>
    </row>
    <row r="12" spans="1:2" ht="12.75">
      <c r="A12" s="81">
        <v>5</v>
      </c>
      <c r="B12" s="12" t="s">
        <v>400</v>
      </c>
    </row>
    <row r="13" spans="1:2" ht="12.75">
      <c r="A13" s="9">
        <v>6</v>
      </c>
      <c r="B13" s="12" t="s">
        <v>396</v>
      </c>
    </row>
    <row r="14" spans="1:2" ht="12.75">
      <c r="A14" s="9">
        <v>7</v>
      </c>
      <c r="B14" s="12" t="s">
        <v>331</v>
      </c>
    </row>
    <row r="15" spans="1:2" ht="12.75">
      <c r="A15" s="81">
        <v>8</v>
      </c>
      <c r="B15" s="12" t="s">
        <v>395</v>
      </c>
    </row>
    <row r="16" spans="1:2" ht="12.75">
      <c r="A16" s="9">
        <v>9</v>
      </c>
      <c r="B16" s="12" t="s">
        <v>322</v>
      </c>
    </row>
    <row r="17" spans="1:2" ht="12.75">
      <c r="A17" s="9">
        <v>10</v>
      </c>
      <c r="B17" s="12" t="s">
        <v>394</v>
      </c>
    </row>
    <row r="18" spans="1:2" ht="12.75">
      <c r="A18" s="81">
        <v>11</v>
      </c>
      <c r="B18" s="12" t="s">
        <v>461</v>
      </c>
    </row>
    <row r="19" spans="1:2" ht="12.75">
      <c r="A19" s="81">
        <v>12</v>
      </c>
      <c r="B19" s="12" t="s">
        <v>397</v>
      </c>
    </row>
    <row r="20" spans="1:2" ht="12.75">
      <c r="A20" s="9">
        <v>13</v>
      </c>
      <c r="B20" s="12" t="s">
        <v>335</v>
      </c>
    </row>
    <row r="21" spans="1:2" ht="12.75">
      <c r="A21" s="9">
        <v>14</v>
      </c>
      <c r="B21" s="12" t="s">
        <v>392</v>
      </c>
    </row>
    <row r="22" spans="1:2" ht="12.75">
      <c r="A22" s="9">
        <v>15</v>
      </c>
      <c r="B22" s="12" t="s">
        <v>463</v>
      </c>
    </row>
    <row r="23" spans="1:2" ht="12.75">
      <c r="A23" s="81">
        <v>16</v>
      </c>
      <c r="B23" s="12" t="s">
        <v>464</v>
      </c>
    </row>
    <row r="24" spans="1:2" ht="12.75">
      <c r="A24" s="9">
        <v>17</v>
      </c>
      <c r="B24" s="12" t="s">
        <v>429</v>
      </c>
    </row>
    <row r="25" spans="1:2" ht="12.75">
      <c r="A25" s="9">
        <v>18</v>
      </c>
      <c r="B25" s="120" t="s">
        <v>398</v>
      </c>
    </row>
    <row r="26" spans="1:2" ht="12.75">
      <c r="A26" s="9">
        <v>19</v>
      </c>
      <c r="B26" s="12" t="s">
        <v>336</v>
      </c>
    </row>
    <row r="27" spans="1:2" ht="12.75">
      <c r="A27" s="81">
        <v>20</v>
      </c>
      <c r="B27" s="12" t="s">
        <v>465</v>
      </c>
    </row>
    <row r="28" spans="1:2" ht="12.75">
      <c r="A28" s="9">
        <v>21</v>
      </c>
      <c r="B28" s="12" t="s">
        <v>466</v>
      </c>
    </row>
    <row r="29" spans="1:2" ht="12.75">
      <c r="A29" s="9">
        <v>22</v>
      </c>
      <c r="B29" s="12" t="s">
        <v>418</v>
      </c>
    </row>
    <row r="30" spans="1:2" ht="12.75">
      <c r="A30" s="9">
        <v>23</v>
      </c>
      <c r="B30" s="111" t="s">
        <v>470</v>
      </c>
    </row>
    <row r="31" spans="1:2" ht="12.75">
      <c r="A31" s="81">
        <v>24</v>
      </c>
      <c r="B31" s="111" t="s">
        <v>469</v>
      </c>
    </row>
    <row r="32" spans="1:2" ht="12.75">
      <c r="A32" s="9">
        <v>25</v>
      </c>
      <c r="B32" s="111" t="s">
        <v>468</v>
      </c>
    </row>
    <row r="33" spans="1:2" ht="12.75">
      <c r="A33" s="9">
        <v>26</v>
      </c>
      <c r="B33" s="111" t="s">
        <v>471</v>
      </c>
    </row>
    <row r="34" spans="1:2" ht="12.75">
      <c r="A34" s="9">
        <v>27</v>
      </c>
      <c r="B34" s="111" t="s">
        <v>467</v>
      </c>
    </row>
    <row r="35" spans="1:2" ht="12.75">
      <c r="A35" s="81">
        <v>28</v>
      </c>
      <c r="B35" s="111" t="s">
        <v>472</v>
      </c>
    </row>
    <row r="36" spans="1:2" ht="12.75">
      <c r="A36" s="9">
        <v>29</v>
      </c>
      <c r="B36" s="12" t="s">
        <v>391</v>
      </c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4.7109375" style="0" bestFit="1" customWidth="1"/>
    <col min="4" max="4" width="13.7109375" style="0" bestFit="1" customWidth="1"/>
  </cols>
  <sheetData>
    <row r="1" ht="12.75">
      <c r="B1" s="1" t="s">
        <v>473</v>
      </c>
    </row>
    <row r="2" ht="12.75">
      <c r="B2" t="s">
        <v>417</v>
      </c>
    </row>
    <row r="4" spans="1:3" ht="12.75">
      <c r="A4" s="8"/>
      <c r="B4" s="144" t="s">
        <v>420</v>
      </c>
      <c r="C4" s="144"/>
    </row>
    <row r="5" spans="2:4" ht="12.75">
      <c r="B5" s="1" t="s">
        <v>79</v>
      </c>
      <c r="C5" t="s">
        <v>80</v>
      </c>
      <c r="D5" s="1" t="s">
        <v>106</v>
      </c>
    </row>
    <row r="6" spans="2:4" ht="26.25">
      <c r="B6" s="9" t="s">
        <v>1</v>
      </c>
      <c r="C6" s="133" t="s">
        <v>442</v>
      </c>
      <c r="D6" s="133" t="s">
        <v>435</v>
      </c>
    </row>
    <row r="7" spans="1:4" ht="12.75">
      <c r="A7" s="9">
        <v>1</v>
      </c>
      <c r="B7" s="9" t="s">
        <v>423</v>
      </c>
      <c r="C7" s="83">
        <f>C8+C9</f>
        <v>8301667</v>
      </c>
      <c r="D7" s="134">
        <f>D8+D9</f>
        <v>11146980</v>
      </c>
    </row>
    <row r="8" spans="1:4" ht="12.75">
      <c r="A8" s="9">
        <v>2</v>
      </c>
      <c r="B8" s="9" t="s">
        <v>424</v>
      </c>
      <c r="C8" s="83">
        <v>8301667</v>
      </c>
      <c r="D8" s="106">
        <v>11146980</v>
      </c>
    </row>
    <row r="9" spans="1:4" ht="12.75">
      <c r="A9" s="9">
        <v>4</v>
      </c>
      <c r="B9" s="9" t="s">
        <v>58</v>
      </c>
      <c r="C9" s="83"/>
      <c r="D9" s="106"/>
    </row>
    <row r="10" spans="1:4" ht="12.75">
      <c r="A10" s="9">
        <v>5</v>
      </c>
      <c r="B10" s="9" t="s">
        <v>56</v>
      </c>
      <c r="C10" s="84">
        <f>C7</f>
        <v>8301667</v>
      </c>
      <c r="D10" s="135">
        <f>D7</f>
        <v>11146980</v>
      </c>
    </row>
    <row r="11" spans="1:4" ht="12.75">
      <c r="A11" s="9"/>
      <c r="B11" s="9"/>
      <c r="C11" s="83"/>
      <c r="D11" s="106"/>
    </row>
    <row r="12" spans="1:4" ht="12.75">
      <c r="A12" s="9">
        <v>6</v>
      </c>
      <c r="B12" s="9" t="s">
        <v>425</v>
      </c>
      <c r="C12" s="83">
        <f>C13+C14</f>
        <v>6073827</v>
      </c>
      <c r="D12" s="134">
        <f>D13+D14</f>
        <v>21934784</v>
      </c>
    </row>
    <row r="13" spans="1:4" ht="12.75">
      <c r="A13" s="9">
        <v>7</v>
      </c>
      <c r="B13" s="9" t="s">
        <v>426</v>
      </c>
      <c r="C13" s="83">
        <v>6073827</v>
      </c>
      <c r="D13" s="106">
        <v>21934784</v>
      </c>
    </row>
    <row r="14" spans="1:4" ht="12.75">
      <c r="A14" s="9">
        <v>8</v>
      </c>
      <c r="B14" s="9" t="s">
        <v>59</v>
      </c>
      <c r="C14" s="83">
        <v>0</v>
      </c>
      <c r="D14" s="106"/>
    </row>
    <row r="15" spans="1:4" ht="12.75">
      <c r="A15" s="9">
        <v>9</v>
      </c>
      <c r="B15" s="9" t="s">
        <v>56</v>
      </c>
      <c r="C15" s="84">
        <f>C12</f>
        <v>6073827</v>
      </c>
      <c r="D15" s="135">
        <f>D12</f>
        <v>21934784</v>
      </c>
    </row>
    <row r="16" spans="1:4" ht="12.75">
      <c r="A16" s="9"/>
      <c r="B16" s="10"/>
      <c r="C16" s="84"/>
      <c r="D16" s="106"/>
    </row>
    <row r="17" spans="1:4" ht="12.75">
      <c r="A17" s="9">
        <v>10</v>
      </c>
      <c r="B17" s="10" t="s">
        <v>78</v>
      </c>
      <c r="C17" s="84">
        <f>C10+C15</f>
        <v>14375494</v>
      </c>
      <c r="D17" s="135">
        <f>D10+D15</f>
        <v>33081764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B1" sqref="B1:C1"/>
    </sheetView>
  </sheetViews>
  <sheetFormatPr defaultColWidth="9.140625" defaultRowHeight="12.75"/>
  <cols>
    <col min="1" max="1" width="5.00390625" style="13" customWidth="1"/>
    <col min="2" max="2" width="51.7109375" style="0" customWidth="1"/>
    <col min="3" max="4" width="15.140625" style="0" customWidth="1"/>
    <col min="5" max="5" width="57.421875" style="0" customWidth="1"/>
    <col min="6" max="7" width="15.140625" style="0" customWidth="1"/>
  </cols>
  <sheetData>
    <row r="1" ht="12.75">
      <c r="B1" s="1" t="s">
        <v>474</v>
      </c>
    </row>
    <row r="3" ht="12.75">
      <c r="B3" t="s">
        <v>416</v>
      </c>
    </row>
    <row r="4" ht="15">
      <c r="B4" s="6" t="s">
        <v>142</v>
      </c>
    </row>
    <row r="5" spans="3:10" ht="12.75">
      <c r="C5" s="86" t="s">
        <v>327</v>
      </c>
      <c r="D5" s="86"/>
      <c r="F5" s="86" t="s">
        <v>327</v>
      </c>
      <c r="I5" s="1"/>
      <c r="J5" s="1"/>
    </row>
    <row r="6" spans="1:10" ht="12.75">
      <c r="A6" s="9"/>
      <c r="B6" s="35" t="s">
        <v>79</v>
      </c>
      <c r="C6" s="9" t="s">
        <v>80</v>
      </c>
      <c r="D6" s="9" t="s">
        <v>106</v>
      </c>
      <c r="E6" s="9" t="s">
        <v>430</v>
      </c>
      <c r="F6" s="9" t="s">
        <v>107</v>
      </c>
      <c r="G6" s="9" t="s">
        <v>112</v>
      </c>
      <c r="I6" s="1"/>
      <c r="J6" s="1"/>
    </row>
    <row r="7" spans="1:7" ht="17.25">
      <c r="A7" s="9"/>
      <c r="B7" s="145" t="s">
        <v>11</v>
      </c>
      <c r="C7" s="146"/>
      <c r="D7" s="121"/>
      <c r="E7" s="147" t="s">
        <v>12</v>
      </c>
      <c r="F7" s="146"/>
      <c r="G7" s="9"/>
    </row>
    <row r="8" spans="1:7" ht="12.75">
      <c r="A8" s="9"/>
      <c r="B8" s="58" t="s">
        <v>1</v>
      </c>
      <c r="C8" s="148" t="s">
        <v>431</v>
      </c>
      <c r="D8" s="149"/>
      <c r="E8" s="23" t="s">
        <v>1</v>
      </c>
      <c r="F8" s="148" t="s">
        <v>431</v>
      </c>
      <c r="G8" s="149"/>
    </row>
    <row r="9" spans="1:7" ht="12.75">
      <c r="A9" s="9"/>
      <c r="B9" s="58"/>
      <c r="C9" s="123" t="s">
        <v>432</v>
      </c>
      <c r="D9" s="124" t="s">
        <v>433</v>
      </c>
      <c r="E9" s="23"/>
      <c r="F9" s="123" t="s">
        <v>432</v>
      </c>
      <c r="G9" s="124" t="s">
        <v>433</v>
      </c>
    </row>
    <row r="10" spans="1:7" ht="17.25">
      <c r="A10" s="9">
        <v>1</v>
      </c>
      <c r="B10" s="59" t="s">
        <v>37</v>
      </c>
      <c r="C10" s="25"/>
      <c r="D10" s="25"/>
      <c r="E10" s="24" t="s">
        <v>13</v>
      </c>
      <c r="F10" s="25"/>
      <c r="G10" s="9"/>
    </row>
    <row r="11" spans="1:7" ht="16.5">
      <c r="A11" s="9">
        <v>2</v>
      </c>
      <c r="B11" s="60" t="s">
        <v>14</v>
      </c>
      <c r="C11" s="27"/>
      <c r="D11" s="27"/>
      <c r="E11" s="26" t="s">
        <v>15</v>
      </c>
      <c r="F11" s="27"/>
      <c r="G11" s="9"/>
    </row>
    <row r="12" spans="1:7" ht="15">
      <c r="A12" s="9">
        <v>3</v>
      </c>
      <c r="B12" s="61" t="s">
        <v>3</v>
      </c>
      <c r="C12" s="29"/>
      <c r="D12" s="29"/>
      <c r="E12" s="28" t="s">
        <v>3</v>
      </c>
      <c r="F12" s="29"/>
      <c r="G12" s="9"/>
    </row>
    <row r="13" spans="1:7" ht="12.75">
      <c r="A13" s="9">
        <v>4</v>
      </c>
      <c r="B13" s="62" t="s">
        <v>138</v>
      </c>
      <c r="C13" s="31">
        <f>'5.bev. forrásonként'!H23</f>
        <v>19399234</v>
      </c>
      <c r="D13" s="31">
        <f>'5.bev. forrásonként'!I23</f>
        <v>20037421</v>
      </c>
      <c r="E13" s="30" t="s">
        <v>6</v>
      </c>
      <c r="F13" s="31">
        <f>'6. Kiadások'!F11</f>
        <v>7347603</v>
      </c>
      <c r="G13" s="31">
        <f>'6. Kiadások'!G11</f>
        <v>8143776</v>
      </c>
    </row>
    <row r="14" spans="1:7" ht="12.75">
      <c r="A14" s="9">
        <v>5</v>
      </c>
      <c r="B14" s="63" t="s">
        <v>85</v>
      </c>
      <c r="C14" s="31">
        <f>'5.bev. forrásonként'!H33</f>
        <v>0</v>
      </c>
      <c r="D14" s="31">
        <f>'5.bev. forrásonként'!I33</f>
        <v>1008427</v>
      </c>
      <c r="E14" s="30" t="s">
        <v>86</v>
      </c>
      <c r="F14" s="31">
        <f>'6. Kiadások'!F12</f>
        <v>1119475</v>
      </c>
      <c r="G14" s="31">
        <f>'6. Kiadások'!G12</f>
        <v>1209630</v>
      </c>
    </row>
    <row r="15" spans="1:7" ht="12.75">
      <c r="A15" s="9">
        <v>6</v>
      </c>
      <c r="B15" s="63" t="s">
        <v>316</v>
      </c>
      <c r="C15" s="31">
        <f>'5.bev. forrásonként'!H58</f>
        <v>3152000</v>
      </c>
      <c r="D15" s="31">
        <f>'5.bev. forrásonként'!I58</f>
        <v>2702000</v>
      </c>
      <c r="E15" s="30" t="s">
        <v>65</v>
      </c>
      <c r="F15" s="31">
        <f>'6. Kiadások'!F13</f>
        <v>8586232</v>
      </c>
      <c r="G15" s="31">
        <f>'6. Kiadások'!G13</f>
        <v>10255730</v>
      </c>
    </row>
    <row r="16" spans="1:7" ht="12.75">
      <c r="A16" s="9">
        <v>7</v>
      </c>
      <c r="B16" s="63" t="s">
        <v>353</v>
      </c>
      <c r="C16" s="31">
        <f>'5.bev. forrásonként'!H70</f>
        <v>751000</v>
      </c>
      <c r="D16" s="31">
        <f>'5.bev. forrásonként'!I70</f>
        <v>751000</v>
      </c>
      <c r="E16" s="30" t="s">
        <v>16</v>
      </c>
      <c r="F16" s="31">
        <f>'6. Kiadások'!F14</f>
        <v>2969000</v>
      </c>
      <c r="G16" s="31">
        <f>'6. Kiadások'!G14</f>
        <v>2969000</v>
      </c>
    </row>
    <row r="17" spans="1:7" ht="12.75">
      <c r="A17" s="9">
        <v>8</v>
      </c>
      <c r="B17" s="63" t="s">
        <v>365</v>
      </c>
      <c r="C17" s="31">
        <f>'5.bev. forrásonként'!H82</f>
        <v>0</v>
      </c>
      <c r="D17" s="31"/>
      <c r="E17" s="30" t="s">
        <v>87</v>
      </c>
      <c r="F17" s="31">
        <f>'6. Kiadások'!F15</f>
        <v>1215325</v>
      </c>
      <c r="G17" s="31">
        <f>'6. Kiadások'!G15</f>
        <v>1251325</v>
      </c>
    </row>
    <row r="18" spans="1:7" ht="13.5">
      <c r="A18" s="9">
        <v>9</v>
      </c>
      <c r="B18" s="87" t="s">
        <v>56</v>
      </c>
      <c r="C18" s="31">
        <f>SUM(C13:C17)</f>
        <v>23302234</v>
      </c>
      <c r="D18" s="31">
        <f>SUM(D13:D17)</f>
        <v>24498848</v>
      </c>
      <c r="E18" s="85" t="s">
        <v>56</v>
      </c>
      <c r="F18" s="31">
        <f>SUM(F13:F17)</f>
        <v>21237635</v>
      </c>
      <c r="G18" s="31">
        <f>SUM(G13:G17)</f>
        <v>23829461</v>
      </c>
    </row>
    <row r="19" spans="1:7" ht="12.75">
      <c r="A19" s="9"/>
      <c r="B19" s="62"/>
      <c r="C19" s="31"/>
      <c r="D19" s="31"/>
      <c r="E19" s="30"/>
      <c r="F19" s="31"/>
      <c r="G19" s="9"/>
    </row>
    <row r="20" spans="1:7" ht="15">
      <c r="A20" s="9">
        <v>11</v>
      </c>
      <c r="B20" s="61" t="s">
        <v>4</v>
      </c>
      <c r="C20" s="29"/>
      <c r="D20" s="29"/>
      <c r="E20" s="28" t="s">
        <v>38</v>
      </c>
      <c r="F20" s="29"/>
      <c r="G20" s="9"/>
    </row>
    <row r="21" spans="1:7" ht="12.75">
      <c r="A21" s="9">
        <v>12</v>
      </c>
      <c r="B21" s="62" t="s">
        <v>63</v>
      </c>
      <c r="C21" s="31">
        <f>'5.bev. forrásonként'!H76</f>
        <v>0</v>
      </c>
      <c r="D21" s="31">
        <f>'5.bev. forrásonként'!I76</f>
        <v>0</v>
      </c>
      <c r="E21" s="30" t="s">
        <v>90</v>
      </c>
      <c r="F21" s="31">
        <f>'6. Kiadások'!F20</f>
        <v>741900</v>
      </c>
      <c r="G21" s="31">
        <f>'6. Kiadások'!G20</f>
        <v>13627050</v>
      </c>
    </row>
    <row r="22" spans="1:7" ht="12.75">
      <c r="A22" s="9">
        <v>13</v>
      </c>
      <c r="B22" s="62" t="s">
        <v>88</v>
      </c>
      <c r="C22" s="31">
        <f>'5.bev. forrásonként'!H41</f>
        <v>0</v>
      </c>
      <c r="D22" s="31">
        <f>'5.bev. forrásonként'!I41</f>
        <v>20038980</v>
      </c>
      <c r="E22" s="30" t="s">
        <v>17</v>
      </c>
      <c r="F22" s="31">
        <f>'6. Kiadások'!F21</f>
        <v>28346714</v>
      </c>
      <c r="G22" s="31">
        <f>'6. Kiadások'!G21</f>
        <v>28346714</v>
      </c>
    </row>
    <row r="23" spans="1:7" ht="12.75">
      <c r="A23" s="9">
        <v>14</v>
      </c>
      <c r="B23" s="62" t="s">
        <v>89</v>
      </c>
      <c r="C23" s="31">
        <f>'5.bev. forrásonként'!H88</f>
        <v>0</v>
      </c>
      <c r="D23" s="31">
        <f>'5.bev. forrásonként'!I88</f>
        <v>0</v>
      </c>
      <c r="E23" s="30" t="s">
        <v>91</v>
      </c>
      <c r="F23" s="31">
        <v>0</v>
      </c>
      <c r="G23" s="9"/>
    </row>
    <row r="24" spans="1:7" ht="12.75">
      <c r="A24" s="9">
        <v>15</v>
      </c>
      <c r="B24" s="35"/>
      <c r="C24" s="9"/>
      <c r="D24" s="9"/>
      <c r="E24" s="30" t="s">
        <v>9</v>
      </c>
      <c r="F24" s="31">
        <f>'6. Kiadások'!F22</f>
        <v>0</v>
      </c>
      <c r="G24" s="9"/>
    </row>
    <row r="25" spans="1:7" ht="12.75">
      <c r="A25" s="9">
        <v>16</v>
      </c>
      <c r="B25" s="35"/>
      <c r="C25" s="9"/>
      <c r="D25" s="9"/>
      <c r="E25" s="30" t="s">
        <v>10</v>
      </c>
      <c r="F25" s="31">
        <f>'6. Kiadások'!F23</f>
        <v>0</v>
      </c>
      <c r="G25" s="9"/>
    </row>
    <row r="26" spans="1:7" ht="13.5">
      <c r="A26" s="9">
        <v>17</v>
      </c>
      <c r="B26" s="64"/>
      <c r="C26" s="31"/>
      <c r="D26" s="31"/>
      <c r="E26" s="30" t="s">
        <v>92</v>
      </c>
      <c r="F26" s="31">
        <f>'6. Kiadások'!F24</f>
        <v>0</v>
      </c>
      <c r="G26" s="9"/>
    </row>
    <row r="27" spans="1:7" ht="13.5">
      <c r="A27" s="9">
        <v>18</v>
      </c>
      <c r="B27" s="87" t="s">
        <v>56</v>
      </c>
      <c r="C27" s="31">
        <f>SUM(C21:C26)</f>
        <v>0</v>
      </c>
      <c r="D27" s="31">
        <f>SUM(D21:D26)</f>
        <v>20038980</v>
      </c>
      <c r="E27" s="85" t="s">
        <v>56</v>
      </c>
      <c r="F27" s="31">
        <f>SUM(F21:F26)</f>
        <v>29088614</v>
      </c>
      <c r="G27" s="31">
        <f>SUM(G21:G26)</f>
        <v>41973764</v>
      </c>
    </row>
    <row r="28" spans="1:7" ht="16.5">
      <c r="A28" s="9">
        <v>19</v>
      </c>
      <c r="B28" s="65"/>
      <c r="C28" s="31"/>
      <c r="D28" s="31"/>
      <c r="E28" s="26" t="s">
        <v>76</v>
      </c>
      <c r="F28" s="27"/>
      <c r="G28" s="9"/>
    </row>
    <row r="29" spans="1:7" ht="15">
      <c r="A29" s="9">
        <v>20</v>
      </c>
      <c r="B29" s="61"/>
      <c r="C29" s="31"/>
      <c r="D29" s="31"/>
      <c r="E29" s="28" t="s">
        <v>18</v>
      </c>
      <c r="F29" s="29"/>
      <c r="G29" s="9"/>
    </row>
    <row r="30" spans="1:7" ht="15">
      <c r="A30" s="9">
        <v>21</v>
      </c>
      <c r="B30" s="61"/>
      <c r="C30" s="31"/>
      <c r="D30" s="31"/>
      <c r="E30" s="38" t="s">
        <v>2</v>
      </c>
      <c r="F30" s="31">
        <f>'6. Kiadások'!F28</f>
        <v>11951649</v>
      </c>
      <c r="G30" s="31">
        <f>'6. Kiadások'!G28</f>
        <v>11040397</v>
      </c>
    </row>
    <row r="31" spans="1:7" ht="13.5">
      <c r="A31" s="9">
        <v>22</v>
      </c>
      <c r="B31" s="64"/>
      <c r="C31" s="31"/>
      <c r="D31" s="31"/>
      <c r="E31" s="30" t="s">
        <v>19</v>
      </c>
      <c r="F31" s="31">
        <f>'6. Kiadások'!F29</f>
        <v>0</v>
      </c>
      <c r="G31" s="9"/>
    </row>
    <row r="32" spans="1:7" ht="13.5">
      <c r="A32" s="9">
        <v>23</v>
      </c>
      <c r="B32" s="64"/>
      <c r="C32" s="31"/>
      <c r="D32" s="31"/>
      <c r="E32" s="85" t="s">
        <v>56</v>
      </c>
      <c r="F32" s="31">
        <f>SUM(F30:F31)</f>
        <v>11951649</v>
      </c>
      <c r="G32" s="31">
        <f>SUM(G30:G31)</f>
        <v>11040397</v>
      </c>
    </row>
    <row r="33" spans="1:7" ht="15">
      <c r="A33" s="9">
        <v>24</v>
      </c>
      <c r="B33" s="61"/>
      <c r="C33" s="31"/>
      <c r="D33" s="31"/>
      <c r="E33" s="28" t="s">
        <v>20</v>
      </c>
      <c r="F33" s="29"/>
      <c r="G33" s="9"/>
    </row>
    <row r="34" spans="1:7" ht="13.5">
      <c r="A34" s="9">
        <v>25</v>
      </c>
      <c r="B34" s="64"/>
      <c r="C34" s="31"/>
      <c r="D34" s="31"/>
      <c r="E34" s="30" t="s">
        <v>21</v>
      </c>
      <c r="F34" s="31">
        <v>0</v>
      </c>
      <c r="G34" s="9"/>
    </row>
    <row r="35" spans="1:7" ht="17.25">
      <c r="A35" s="9">
        <v>26</v>
      </c>
      <c r="B35" s="59"/>
      <c r="C35" s="31"/>
      <c r="D35" s="31"/>
      <c r="E35" s="24" t="s">
        <v>22</v>
      </c>
      <c r="F35" s="25"/>
      <c r="G35" s="9"/>
    </row>
    <row r="36" spans="1:7" ht="13.5">
      <c r="A36" s="9">
        <v>27</v>
      </c>
      <c r="B36" s="64"/>
      <c r="C36" s="31"/>
      <c r="D36" s="31"/>
      <c r="E36" s="30" t="s">
        <v>23</v>
      </c>
      <c r="F36" s="31">
        <v>0</v>
      </c>
      <c r="G36" s="9"/>
    </row>
    <row r="37" spans="1:7" ht="13.5">
      <c r="A37" s="9">
        <v>28</v>
      </c>
      <c r="B37" s="64"/>
      <c r="C37" s="31"/>
      <c r="D37" s="31"/>
      <c r="E37" s="30" t="s">
        <v>24</v>
      </c>
      <c r="F37" s="31">
        <v>0</v>
      </c>
      <c r="G37" s="9"/>
    </row>
    <row r="38" spans="1:7" ht="13.5">
      <c r="A38" s="9">
        <v>29</v>
      </c>
      <c r="B38" s="64"/>
      <c r="C38" s="31"/>
      <c r="D38" s="31"/>
      <c r="E38" s="85" t="s">
        <v>56</v>
      </c>
      <c r="F38" s="31">
        <f>SUM(F36:F37)</f>
        <v>0</v>
      </c>
      <c r="G38" s="9"/>
    </row>
    <row r="39" spans="1:7" ht="13.5">
      <c r="A39" s="9">
        <v>30</v>
      </c>
      <c r="B39" s="64"/>
      <c r="C39" s="31"/>
      <c r="D39" s="31"/>
      <c r="E39" s="30"/>
      <c r="F39" s="31"/>
      <c r="G39" s="9"/>
    </row>
    <row r="40" spans="1:7" ht="17.25">
      <c r="A40" s="9">
        <v>31</v>
      </c>
      <c r="B40" s="59"/>
      <c r="C40" s="31"/>
      <c r="D40" s="31"/>
      <c r="E40" s="24" t="s">
        <v>25</v>
      </c>
      <c r="F40" s="25"/>
      <c r="G40" s="9"/>
    </row>
    <row r="41" spans="1:7" ht="13.5">
      <c r="A41" s="9">
        <v>32</v>
      </c>
      <c r="B41" s="64"/>
      <c r="C41" s="31"/>
      <c r="D41" s="31"/>
      <c r="E41" s="30" t="s">
        <v>408</v>
      </c>
      <c r="F41" s="31">
        <v>775970</v>
      </c>
      <c r="G41" s="31">
        <v>775970</v>
      </c>
    </row>
    <row r="42" spans="1:7" ht="13.5">
      <c r="A42" s="9">
        <v>33</v>
      </c>
      <c r="B42" s="64"/>
      <c r="C42" s="31"/>
      <c r="D42" s="31"/>
      <c r="E42" s="30" t="s">
        <v>26</v>
      </c>
      <c r="F42" s="31">
        <v>0</v>
      </c>
      <c r="G42" s="9"/>
    </row>
    <row r="43" spans="1:7" ht="45">
      <c r="A43" s="9">
        <v>34</v>
      </c>
      <c r="B43" s="66" t="s">
        <v>39</v>
      </c>
      <c r="C43" s="29">
        <f>C18+C27</f>
        <v>23302234</v>
      </c>
      <c r="D43" s="29">
        <f>D18+D27</f>
        <v>44537828</v>
      </c>
      <c r="E43" s="24" t="s">
        <v>27</v>
      </c>
      <c r="F43" s="29">
        <f>F18+F27+F32+F41</f>
        <v>63053868</v>
      </c>
      <c r="G43" s="29">
        <f>G18+G27+G32+G41</f>
        <v>77619592</v>
      </c>
    </row>
    <row r="44" spans="1:7" ht="17.25">
      <c r="A44" s="9">
        <v>35</v>
      </c>
      <c r="B44" s="67"/>
      <c r="C44" s="31"/>
      <c r="D44" s="31"/>
      <c r="E44" s="24" t="s">
        <v>28</v>
      </c>
      <c r="F44" s="25"/>
      <c r="G44" s="9"/>
    </row>
    <row r="45" spans="1:7" ht="13.5">
      <c r="A45" s="9">
        <v>36</v>
      </c>
      <c r="B45" s="64"/>
      <c r="C45" s="31"/>
      <c r="D45" s="31"/>
      <c r="E45" s="30" t="s">
        <v>23</v>
      </c>
      <c r="F45" s="31">
        <v>0</v>
      </c>
      <c r="G45" s="9"/>
    </row>
    <row r="46" spans="1:7" ht="13.5">
      <c r="A46" s="9">
        <v>37</v>
      </c>
      <c r="B46" s="64"/>
      <c r="C46" s="31"/>
      <c r="D46" s="31"/>
      <c r="E46" s="30" t="s">
        <v>24</v>
      </c>
      <c r="F46" s="31">
        <v>0</v>
      </c>
      <c r="G46" s="9"/>
    </row>
    <row r="47" spans="1:7" ht="17.25">
      <c r="A47" s="9">
        <v>38</v>
      </c>
      <c r="B47" s="59" t="s">
        <v>29</v>
      </c>
      <c r="C47" s="25"/>
      <c r="D47" s="25"/>
      <c r="E47" s="24"/>
      <c r="F47" s="32"/>
      <c r="G47" s="9"/>
    </row>
    <row r="48" spans="1:7" ht="17.25">
      <c r="A48" s="9">
        <v>39</v>
      </c>
      <c r="B48" s="61" t="s">
        <v>30</v>
      </c>
      <c r="C48" s="29"/>
      <c r="D48" s="29"/>
      <c r="E48" s="33"/>
      <c r="F48" s="32"/>
      <c r="G48" s="9"/>
    </row>
    <row r="49" spans="1:7" ht="17.25">
      <c r="A49" s="9">
        <v>40</v>
      </c>
      <c r="B49" s="64" t="s">
        <v>40</v>
      </c>
      <c r="C49" s="31">
        <v>32581807</v>
      </c>
      <c r="D49" s="31">
        <v>11146980</v>
      </c>
      <c r="E49" s="30"/>
      <c r="F49" s="32"/>
      <c r="G49" s="9"/>
    </row>
    <row r="50" spans="1:7" ht="17.25">
      <c r="A50" s="9">
        <v>41</v>
      </c>
      <c r="B50" s="64" t="s">
        <v>41</v>
      </c>
      <c r="C50" s="31">
        <v>7169827</v>
      </c>
      <c r="D50" s="31">
        <v>21934784</v>
      </c>
      <c r="E50" s="30"/>
      <c r="F50" s="32"/>
      <c r="G50" s="9"/>
    </row>
    <row r="51" spans="1:7" ht="17.25">
      <c r="A51" s="9"/>
      <c r="B51" s="64" t="s">
        <v>406</v>
      </c>
      <c r="C51" s="31">
        <v>0</v>
      </c>
      <c r="D51" s="31"/>
      <c r="E51" s="30"/>
      <c r="F51" s="32"/>
      <c r="G51" s="9"/>
    </row>
    <row r="52" spans="1:7" ht="17.25">
      <c r="A52" s="9">
        <v>42</v>
      </c>
      <c r="B52" s="61" t="s">
        <v>31</v>
      </c>
      <c r="C52" s="29"/>
      <c r="D52" s="29"/>
      <c r="E52" s="33"/>
      <c r="F52" s="32"/>
      <c r="G52" s="9"/>
    </row>
    <row r="53" spans="1:7" ht="17.25">
      <c r="A53" s="9">
        <v>43</v>
      </c>
      <c r="B53" s="64" t="s">
        <v>317</v>
      </c>
      <c r="C53" s="31">
        <v>0</v>
      </c>
      <c r="D53" s="31"/>
      <c r="E53" s="30"/>
      <c r="F53" s="32"/>
      <c r="G53" s="9"/>
    </row>
    <row r="54" spans="1:7" ht="17.25">
      <c r="A54" s="9">
        <v>44</v>
      </c>
      <c r="B54" s="64" t="s">
        <v>32</v>
      </c>
      <c r="C54" s="31">
        <v>0</v>
      </c>
      <c r="D54" s="31"/>
      <c r="E54" s="30"/>
      <c r="F54" s="32"/>
      <c r="G54" s="9"/>
    </row>
    <row r="55" spans="1:7" ht="17.25">
      <c r="A55" s="9">
        <v>45</v>
      </c>
      <c r="B55" s="59" t="s">
        <v>5</v>
      </c>
      <c r="C55" s="25">
        <f>C43+C50+C53+C49+C54+C51</f>
        <v>63053868</v>
      </c>
      <c r="D55" s="25">
        <f>D43+D50+D53+D49+D54+D51</f>
        <v>77619592</v>
      </c>
      <c r="E55" s="24" t="s">
        <v>33</v>
      </c>
      <c r="F55" s="25">
        <f>F18+F27+F32+F41</f>
        <v>63053868</v>
      </c>
      <c r="G55" s="25">
        <f>G18+G27+G32+G41</f>
        <v>77619592</v>
      </c>
    </row>
    <row r="56" spans="1:7" ht="13.5">
      <c r="A56" s="9">
        <v>46</v>
      </c>
      <c r="B56" s="64" t="s">
        <v>34</v>
      </c>
      <c r="C56" s="31">
        <f>C55-C57</f>
        <v>55884041</v>
      </c>
      <c r="D56" s="31">
        <f>D55-D57</f>
        <v>35645828</v>
      </c>
      <c r="E56" s="30" t="s">
        <v>35</v>
      </c>
      <c r="F56" s="31">
        <f>F18+F32+F41</f>
        <v>33965254</v>
      </c>
      <c r="G56" s="31">
        <f>G18+G32+G41</f>
        <v>35645828</v>
      </c>
    </row>
    <row r="57" spans="1:7" ht="13.5">
      <c r="A57" s="9">
        <v>47</v>
      </c>
      <c r="B57" s="64" t="s">
        <v>36</v>
      </c>
      <c r="C57" s="31">
        <v>7169827</v>
      </c>
      <c r="D57" s="31">
        <f>D27+D50</f>
        <v>41973764</v>
      </c>
      <c r="E57" s="30" t="s">
        <v>42</v>
      </c>
      <c r="F57" s="31">
        <f>F27</f>
        <v>29088614</v>
      </c>
      <c r="G57" s="31">
        <f>G27</f>
        <v>41973764</v>
      </c>
    </row>
  </sheetData>
  <sheetProtection/>
  <mergeCells count="4">
    <mergeCell ref="B7:C7"/>
    <mergeCell ref="E7:F7"/>
    <mergeCell ref="C8:D8"/>
    <mergeCell ref="F8:G8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4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1.7109375" style="0" customWidth="1"/>
    <col min="8" max="9" width="13.7109375" style="0" customWidth="1"/>
  </cols>
  <sheetData>
    <row r="1" ht="12.75">
      <c r="A1" t="s">
        <v>475</v>
      </c>
    </row>
    <row r="2" spans="1:8" ht="15">
      <c r="A2" s="1" t="s">
        <v>328</v>
      </c>
      <c r="C2" s="7"/>
      <c r="E2" s="7" t="s">
        <v>416</v>
      </c>
      <c r="F2" s="7"/>
      <c r="G2" s="7"/>
      <c r="H2" s="7"/>
    </row>
    <row r="3" spans="1:9" ht="12.75">
      <c r="A3" s="9" t="s">
        <v>79</v>
      </c>
      <c r="B3" s="18" t="s">
        <v>80</v>
      </c>
      <c r="C3" s="9" t="s">
        <v>106</v>
      </c>
      <c r="D3" s="9" t="s">
        <v>430</v>
      </c>
      <c r="E3" s="9" t="s">
        <v>108</v>
      </c>
      <c r="F3" s="10" t="s">
        <v>109</v>
      </c>
      <c r="G3" s="9" t="s">
        <v>110</v>
      </c>
      <c r="H3" s="9" t="s">
        <v>111</v>
      </c>
      <c r="I3" s="20" t="s">
        <v>434</v>
      </c>
    </row>
    <row r="4" spans="1:9" ht="26.25">
      <c r="A4" s="22" t="s">
        <v>144</v>
      </c>
      <c r="B4" s="37" t="s">
        <v>145</v>
      </c>
      <c r="C4" s="21" t="s">
        <v>146</v>
      </c>
      <c r="D4" s="125" t="s">
        <v>147</v>
      </c>
      <c r="E4" s="126" t="s">
        <v>148</v>
      </c>
      <c r="F4" s="127" t="s">
        <v>149</v>
      </c>
      <c r="G4" s="125" t="s">
        <v>436</v>
      </c>
      <c r="H4" s="125" t="s">
        <v>150</v>
      </c>
      <c r="I4" s="125" t="s">
        <v>435</v>
      </c>
    </row>
    <row r="5" spans="1:9" ht="15">
      <c r="A5" s="9">
        <v>1</v>
      </c>
      <c r="B5" s="37">
        <v>1</v>
      </c>
      <c r="C5" s="48" t="s">
        <v>151</v>
      </c>
      <c r="D5" s="9" t="s">
        <v>152</v>
      </c>
      <c r="E5" s="92"/>
      <c r="F5" s="92">
        <f>F6+F7+F8+F9+F10+F11+F12+F13</f>
        <v>0</v>
      </c>
      <c r="G5" s="92">
        <f>G6+G7+G8+G9+G10+G11+G12+G13</f>
        <v>0</v>
      </c>
      <c r="H5" s="92"/>
      <c r="I5" s="9"/>
    </row>
    <row r="6" spans="1:9" ht="12.75">
      <c r="A6" s="9">
        <v>2</v>
      </c>
      <c r="B6" s="74" t="s">
        <v>153</v>
      </c>
      <c r="C6" s="47" t="s">
        <v>154</v>
      </c>
      <c r="D6" s="9"/>
      <c r="E6" s="12">
        <v>831600</v>
      </c>
      <c r="F6" s="89"/>
      <c r="G6" s="93"/>
      <c r="H6" s="92">
        <f>E6+F6+G6</f>
        <v>831600</v>
      </c>
      <c r="I6" s="9">
        <v>831600</v>
      </c>
    </row>
    <row r="7" spans="1:9" ht="12.75">
      <c r="A7" s="9">
        <v>3</v>
      </c>
      <c r="B7" s="37" t="s">
        <v>155</v>
      </c>
      <c r="C7" s="34" t="s">
        <v>156</v>
      </c>
      <c r="D7" s="9"/>
      <c r="E7" s="9">
        <v>544000</v>
      </c>
      <c r="F7" s="89"/>
      <c r="G7" s="94"/>
      <c r="H7" s="92">
        <f aca="true" t="shared" si="0" ref="H7:H22">E7+F7+G7</f>
        <v>544000</v>
      </c>
      <c r="I7" s="9">
        <v>544000</v>
      </c>
    </row>
    <row r="8" spans="1:9" ht="12.75">
      <c r="A8" s="9">
        <v>4</v>
      </c>
      <c r="B8" s="37" t="s">
        <v>157</v>
      </c>
      <c r="C8" s="34" t="s">
        <v>158</v>
      </c>
      <c r="D8" s="9"/>
      <c r="E8" s="9">
        <v>379017</v>
      </c>
      <c r="F8" s="89"/>
      <c r="G8" s="94"/>
      <c r="H8" s="92">
        <f t="shared" si="0"/>
        <v>379017</v>
      </c>
      <c r="I8" s="9">
        <v>379017</v>
      </c>
    </row>
    <row r="9" spans="1:9" ht="12.75">
      <c r="A9" s="9">
        <v>5</v>
      </c>
      <c r="B9" s="37" t="s">
        <v>159</v>
      </c>
      <c r="C9" s="34" t="s">
        <v>160</v>
      </c>
      <c r="D9" s="9"/>
      <c r="E9" s="9">
        <v>335960</v>
      </c>
      <c r="F9" s="89"/>
      <c r="G9" s="94"/>
      <c r="H9" s="92">
        <f t="shared" si="0"/>
        <v>335960</v>
      </c>
      <c r="I9" s="9">
        <v>335960</v>
      </c>
    </row>
    <row r="10" spans="1:9" ht="12.75">
      <c r="A10" s="9">
        <v>6</v>
      </c>
      <c r="B10" s="75" t="s">
        <v>161</v>
      </c>
      <c r="C10" s="9" t="s">
        <v>162</v>
      </c>
      <c r="D10" s="9"/>
      <c r="E10" s="9">
        <v>5000000</v>
      </c>
      <c r="F10" s="89"/>
      <c r="G10" s="94"/>
      <c r="H10" s="92">
        <f t="shared" si="0"/>
        <v>5000000</v>
      </c>
      <c r="I10" s="9">
        <v>5000000</v>
      </c>
    </row>
    <row r="11" spans="1:9" ht="12.75">
      <c r="A11" s="9">
        <v>7</v>
      </c>
      <c r="B11" s="75" t="s">
        <v>337</v>
      </c>
      <c r="C11" s="12" t="s">
        <v>421</v>
      </c>
      <c r="D11" s="9"/>
      <c r="E11" s="83">
        <v>954500</v>
      </c>
      <c r="F11" s="89"/>
      <c r="G11" s="94"/>
      <c r="H11" s="92">
        <f t="shared" si="0"/>
        <v>954500</v>
      </c>
      <c r="I11" s="9">
        <v>954500</v>
      </c>
    </row>
    <row r="12" spans="1:9" ht="12.75">
      <c r="A12" s="9"/>
      <c r="B12" s="75"/>
      <c r="C12" s="12" t="s">
        <v>411</v>
      </c>
      <c r="D12" s="9"/>
      <c r="E12" s="83">
        <v>0</v>
      </c>
      <c r="F12" s="89"/>
      <c r="G12" s="94"/>
      <c r="H12" s="92">
        <f t="shared" si="0"/>
        <v>0</v>
      </c>
      <c r="I12" s="9"/>
    </row>
    <row r="13" spans="1:9" ht="12.75">
      <c r="A13" s="9">
        <v>8</v>
      </c>
      <c r="B13" s="75" t="s">
        <v>338</v>
      </c>
      <c r="C13" s="9" t="s">
        <v>318</v>
      </c>
      <c r="D13" s="9"/>
      <c r="E13" s="83">
        <v>2063337</v>
      </c>
      <c r="F13" s="89"/>
      <c r="G13" s="94"/>
      <c r="H13" s="92">
        <f t="shared" si="0"/>
        <v>2063337</v>
      </c>
      <c r="I13" s="9">
        <v>2063337</v>
      </c>
    </row>
    <row r="14" spans="1:9" ht="12.75">
      <c r="A14" s="9">
        <v>9</v>
      </c>
      <c r="B14" s="37">
        <v>2</v>
      </c>
      <c r="C14" s="20" t="s">
        <v>163</v>
      </c>
      <c r="D14" s="9" t="s">
        <v>164</v>
      </c>
      <c r="E14" s="89"/>
      <c r="F14" s="89"/>
      <c r="G14" s="94"/>
      <c r="H14" s="92">
        <f t="shared" si="0"/>
        <v>0</v>
      </c>
      <c r="I14" s="9"/>
    </row>
    <row r="15" spans="1:9" ht="12.75">
      <c r="A15" s="9">
        <v>10</v>
      </c>
      <c r="B15" s="37">
        <v>3</v>
      </c>
      <c r="C15" s="55" t="s">
        <v>339</v>
      </c>
      <c r="D15" s="9" t="s">
        <v>165</v>
      </c>
      <c r="E15" s="89"/>
      <c r="F15" s="89"/>
      <c r="G15" s="94"/>
      <c r="H15" s="92">
        <f t="shared" si="0"/>
        <v>0</v>
      </c>
      <c r="I15" s="9"/>
    </row>
    <row r="16" spans="1:9" ht="12.75">
      <c r="A16" s="9">
        <v>11</v>
      </c>
      <c r="B16" s="37" t="s">
        <v>153</v>
      </c>
      <c r="C16" s="55" t="s">
        <v>323</v>
      </c>
      <c r="D16" s="9"/>
      <c r="E16" s="89">
        <v>3169000</v>
      </c>
      <c r="F16" s="89"/>
      <c r="G16" s="94"/>
      <c r="H16" s="92">
        <f t="shared" si="0"/>
        <v>3169000</v>
      </c>
      <c r="I16" s="9">
        <v>3169000</v>
      </c>
    </row>
    <row r="17" spans="1:9" ht="12.75">
      <c r="A17" s="9">
        <v>12</v>
      </c>
      <c r="B17" s="37" t="s">
        <v>155</v>
      </c>
      <c r="C17" s="55" t="s">
        <v>324</v>
      </c>
      <c r="D17" s="9"/>
      <c r="E17" s="89">
        <v>4250000</v>
      </c>
      <c r="F17" s="89"/>
      <c r="G17" s="94"/>
      <c r="H17" s="92">
        <f t="shared" si="0"/>
        <v>4250000</v>
      </c>
      <c r="I17" s="9">
        <v>4479000</v>
      </c>
    </row>
    <row r="18" spans="1:9" ht="12.75">
      <c r="A18" s="9">
        <v>13</v>
      </c>
      <c r="B18" s="37" t="s">
        <v>157</v>
      </c>
      <c r="C18" s="55" t="s">
        <v>412</v>
      </c>
      <c r="D18" s="9"/>
      <c r="E18" s="89">
        <v>71820</v>
      </c>
      <c r="F18" s="89"/>
      <c r="G18" s="94"/>
      <c r="H18" s="92">
        <f t="shared" si="0"/>
        <v>71820</v>
      </c>
      <c r="I18" s="9">
        <v>71820</v>
      </c>
    </row>
    <row r="19" spans="1:9" ht="12.75">
      <c r="A19" s="9"/>
      <c r="B19" s="37"/>
      <c r="C19" s="55" t="s">
        <v>413</v>
      </c>
      <c r="D19" s="9"/>
      <c r="E19" s="89">
        <v>0</v>
      </c>
      <c r="F19" s="89"/>
      <c r="G19" s="94"/>
      <c r="H19" s="92">
        <f t="shared" si="0"/>
        <v>0</v>
      </c>
      <c r="I19" s="9">
        <v>209187</v>
      </c>
    </row>
    <row r="20" spans="1:9" ht="12.75">
      <c r="A20" s="9">
        <v>14</v>
      </c>
      <c r="B20" s="37">
        <v>4</v>
      </c>
      <c r="C20" s="20" t="s">
        <v>166</v>
      </c>
      <c r="D20" s="9" t="s">
        <v>167</v>
      </c>
      <c r="E20" s="89">
        <v>1800000</v>
      </c>
      <c r="F20" s="89"/>
      <c r="G20" s="94"/>
      <c r="H20" s="92">
        <f t="shared" si="0"/>
        <v>1800000</v>
      </c>
      <c r="I20" s="9">
        <v>2000000</v>
      </c>
    </row>
    <row r="21" spans="1:9" ht="12.75">
      <c r="A21" s="9">
        <v>15</v>
      </c>
      <c r="B21" s="37">
        <v>5</v>
      </c>
      <c r="C21" s="20" t="s">
        <v>340</v>
      </c>
      <c r="D21" s="9" t="s">
        <v>168</v>
      </c>
      <c r="E21" s="89">
        <v>0</v>
      </c>
      <c r="F21" s="89"/>
      <c r="G21" s="94"/>
      <c r="H21" s="92">
        <f t="shared" si="0"/>
        <v>0</v>
      </c>
      <c r="I21" s="9"/>
    </row>
    <row r="22" spans="1:9" ht="12.75">
      <c r="A22" s="9">
        <v>16</v>
      </c>
      <c r="B22" s="37">
        <v>6</v>
      </c>
      <c r="C22" s="20" t="s">
        <v>341</v>
      </c>
      <c r="D22" s="9" t="s">
        <v>169</v>
      </c>
      <c r="E22" s="89">
        <v>0</v>
      </c>
      <c r="F22" s="89"/>
      <c r="G22" s="94"/>
      <c r="H22" s="92">
        <f t="shared" si="0"/>
        <v>0</v>
      </c>
      <c r="I22" s="9"/>
    </row>
    <row r="23" spans="1:9" ht="12.75">
      <c r="A23" s="9">
        <v>17</v>
      </c>
      <c r="B23" s="37" t="s">
        <v>62</v>
      </c>
      <c r="C23" s="19" t="s">
        <v>170</v>
      </c>
      <c r="D23" s="9" t="s">
        <v>171</v>
      </c>
      <c r="E23" s="90">
        <f>SUM(E6:E22)</f>
        <v>19399234</v>
      </c>
      <c r="F23" s="90">
        <f>SUM(F6:F22)</f>
        <v>0</v>
      </c>
      <c r="G23" s="90">
        <f>SUM(G6:G22)</f>
        <v>0</v>
      </c>
      <c r="H23" s="90">
        <f>SUM(H6:H22)</f>
        <v>19399234</v>
      </c>
      <c r="I23" s="128">
        <f>SUM(I6:I22)</f>
        <v>20037421</v>
      </c>
    </row>
    <row r="24" spans="1:9" ht="12.75">
      <c r="A24" s="9">
        <v>18</v>
      </c>
      <c r="B24" s="37">
        <v>1</v>
      </c>
      <c r="C24" s="55" t="s">
        <v>172</v>
      </c>
      <c r="D24" s="9" t="s">
        <v>173</v>
      </c>
      <c r="E24" s="89"/>
      <c r="F24" s="89"/>
      <c r="G24" s="94"/>
      <c r="H24" s="89">
        <v>0</v>
      </c>
      <c r="I24" s="9"/>
    </row>
    <row r="25" spans="1:9" ht="12.75">
      <c r="A25" s="9">
        <v>19</v>
      </c>
      <c r="B25" s="37">
        <v>2</v>
      </c>
      <c r="C25" s="55" t="s">
        <v>174</v>
      </c>
      <c r="D25" s="9" t="s">
        <v>175</v>
      </c>
      <c r="E25" s="89"/>
      <c r="F25" s="89"/>
      <c r="G25" s="94"/>
      <c r="H25" s="89">
        <v>0</v>
      </c>
      <c r="I25" s="9"/>
    </row>
    <row r="26" spans="1:9" ht="12.75">
      <c r="A26" s="9">
        <v>20</v>
      </c>
      <c r="B26" s="37">
        <v>3</v>
      </c>
      <c r="C26" s="55" t="s">
        <v>176</v>
      </c>
      <c r="D26" s="9" t="s">
        <v>177</v>
      </c>
      <c r="E26" s="89"/>
      <c r="F26" s="89"/>
      <c r="G26" s="94"/>
      <c r="H26" s="89">
        <v>0</v>
      </c>
      <c r="I26" s="9"/>
    </row>
    <row r="27" spans="1:9" ht="12.75">
      <c r="A27" s="9">
        <v>21</v>
      </c>
      <c r="B27" s="37">
        <v>4</v>
      </c>
      <c r="C27" s="55" t="s">
        <v>178</v>
      </c>
      <c r="D27" s="12" t="s">
        <v>179</v>
      </c>
      <c r="E27" s="90"/>
      <c r="F27" s="90"/>
      <c r="G27" s="95"/>
      <c r="H27" s="89">
        <v>0</v>
      </c>
      <c r="I27" s="9"/>
    </row>
    <row r="28" spans="1:9" ht="12.75">
      <c r="A28" s="9">
        <v>22</v>
      </c>
      <c r="B28" s="37">
        <v>5</v>
      </c>
      <c r="C28" s="20" t="s">
        <v>180</v>
      </c>
      <c r="D28" s="9" t="s">
        <v>181</v>
      </c>
      <c r="E28" s="89"/>
      <c r="F28" s="89"/>
      <c r="G28" s="94"/>
      <c r="H28" s="89"/>
      <c r="I28" s="9"/>
    </row>
    <row r="29" spans="1:9" ht="12.75">
      <c r="A29" s="9">
        <v>23</v>
      </c>
      <c r="B29" s="37" t="s">
        <v>153</v>
      </c>
      <c r="C29" s="34" t="s">
        <v>325</v>
      </c>
      <c r="D29" s="9"/>
      <c r="E29" s="89">
        <v>0</v>
      </c>
      <c r="F29" s="89"/>
      <c r="G29" s="94"/>
      <c r="H29" s="89">
        <f>E29+F29+G29</f>
        <v>0</v>
      </c>
      <c r="I29" s="9">
        <v>687745</v>
      </c>
    </row>
    <row r="30" spans="1:9" ht="12.75">
      <c r="A30" s="9">
        <v>24</v>
      </c>
      <c r="B30" s="37" t="s">
        <v>155</v>
      </c>
      <c r="C30" s="34" t="s">
        <v>422</v>
      </c>
      <c r="D30" s="9"/>
      <c r="E30" s="89">
        <v>0</v>
      </c>
      <c r="F30" s="89"/>
      <c r="G30" s="94"/>
      <c r="H30" s="89">
        <f>E30+F30+G30</f>
        <v>0</v>
      </c>
      <c r="I30" s="9">
        <v>110667</v>
      </c>
    </row>
    <row r="31" spans="1:9" ht="12.75">
      <c r="A31" s="9">
        <v>25</v>
      </c>
      <c r="B31" s="37" t="s">
        <v>157</v>
      </c>
      <c r="C31" s="34" t="s">
        <v>444</v>
      </c>
      <c r="D31" s="9"/>
      <c r="E31" s="89">
        <v>0</v>
      </c>
      <c r="F31" s="89"/>
      <c r="G31" s="94"/>
      <c r="H31" s="89">
        <f>E31+F31+G31</f>
        <v>0</v>
      </c>
      <c r="I31" s="9">
        <v>66000</v>
      </c>
    </row>
    <row r="32" spans="1:9" ht="12.75">
      <c r="A32" s="9">
        <v>26</v>
      </c>
      <c r="B32" s="37" t="s">
        <v>159</v>
      </c>
      <c r="C32" s="34" t="s">
        <v>443</v>
      </c>
      <c r="D32" s="9"/>
      <c r="E32" s="89">
        <v>0</v>
      </c>
      <c r="F32" s="89"/>
      <c r="G32" s="94"/>
      <c r="H32" s="89">
        <f>E32+F32+G32</f>
        <v>0</v>
      </c>
      <c r="I32" s="9">
        <v>144015</v>
      </c>
    </row>
    <row r="33" spans="1:9" ht="12.75">
      <c r="A33" s="9">
        <v>27</v>
      </c>
      <c r="B33" s="37" t="s">
        <v>182</v>
      </c>
      <c r="C33" s="40" t="s">
        <v>342</v>
      </c>
      <c r="D33" s="9" t="s">
        <v>183</v>
      </c>
      <c r="E33" s="90">
        <f>SUM(E24:E32)</f>
        <v>0</v>
      </c>
      <c r="F33" s="90">
        <f>SUM(F24:F32)</f>
        <v>0</v>
      </c>
      <c r="G33" s="90">
        <f>SUM(G24:G32)</f>
        <v>0</v>
      </c>
      <c r="H33" s="90">
        <f>SUM(H24:H32)</f>
        <v>0</v>
      </c>
      <c r="I33" s="9">
        <f>I29+I30+I31+I32</f>
        <v>1008427</v>
      </c>
    </row>
    <row r="34" spans="1:9" ht="12.75">
      <c r="A34" s="9">
        <v>28</v>
      </c>
      <c r="B34" s="37">
        <v>1</v>
      </c>
      <c r="C34" s="34" t="s">
        <v>184</v>
      </c>
      <c r="D34" s="9" t="s">
        <v>185</v>
      </c>
      <c r="E34" s="89">
        <v>0</v>
      </c>
      <c r="F34" s="89"/>
      <c r="G34" s="94"/>
      <c r="H34" s="89">
        <f>SUM(E34:G34)</f>
        <v>0</v>
      </c>
      <c r="I34" s="9"/>
    </row>
    <row r="35" spans="1:9" ht="12.75">
      <c r="A35" s="9">
        <v>29</v>
      </c>
      <c r="B35" s="37">
        <v>2</v>
      </c>
      <c r="C35" s="44" t="s">
        <v>186</v>
      </c>
      <c r="D35" s="12" t="s">
        <v>187</v>
      </c>
      <c r="E35" s="90"/>
      <c r="F35" s="90"/>
      <c r="G35" s="95"/>
      <c r="H35" s="89">
        <f>SUM(E35:G35)</f>
        <v>0</v>
      </c>
      <c r="I35" s="9"/>
    </row>
    <row r="36" spans="1:9" ht="12.75">
      <c r="A36" s="9">
        <v>30</v>
      </c>
      <c r="B36" s="37">
        <v>3</v>
      </c>
      <c r="C36" s="34" t="s">
        <v>188</v>
      </c>
      <c r="D36" s="9" t="s">
        <v>189</v>
      </c>
      <c r="E36" s="89"/>
      <c r="F36" s="89"/>
      <c r="G36" s="94"/>
      <c r="H36" s="89">
        <f>SUM(E36:G36)</f>
        <v>0</v>
      </c>
      <c r="I36" s="9"/>
    </row>
    <row r="37" spans="1:9" ht="12.75">
      <c r="A37" s="9">
        <v>31</v>
      </c>
      <c r="B37" s="37">
        <v>4</v>
      </c>
      <c r="C37" s="34" t="s">
        <v>190</v>
      </c>
      <c r="D37" s="9" t="s">
        <v>191</v>
      </c>
      <c r="E37" s="89"/>
      <c r="F37" s="89"/>
      <c r="G37" s="94"/>
      <c r="H37" s="89">
        <f>SUM(E37:G37)</f>
        <v>0</v>
      </c>
      <c r="I37" s="9"/>
    </row>
    <row r="38" spans="1:9" ht="12.75">
      <c r="A38" s="9">
        <v>32</v>
      </c>
      <c r="B38" s="76">
        <v>5</v>
      </c>
      <c r="C38" s="44" t="s">
        <v>192</v>
      </c>
      <c r="D38" s="9" t="s">
        <v>193</v>
      </c>
      <c r="E38" s="89">
        <f>E39</f>
        <v>0</v>
      </c>
      <c r="F38" s="89">
        <f>F39</f>
        <v>0</v>
      </c>
      <c r="G38" s="89">
        <f>G39</f>
        <v>0</v>
      </c>
      <c r="H38" s="89">
        <f>H39</f>
        <v>0</v>
      </c>
      <c r="I38" s="9">
        <v>6539000</v>
      </c>
    </row>
    <row r="39" spans="1:9" ht="12.75">
      <c r="A39" s="9">
        <v>33</v>
      </c>
      <c r="B39" s="37" t="s">
        <v>153</v>
      </c>
      <c r="C39" s="44" t="s">
        <v>446</v>
      </c>
      <c r="D39" s="9"/>
      <c r="E39" s="89">
        <v>0</v>
      </c>
      <c r="F39" s="89"/>
      <c r="G39" s="94"/>
      <c r="H39" s="89">
        <f>SUM(E39:G39)</f>
        <v>0</v>
      </c>
      <c r="I39" s="9">
        <v>500000</v>
      </c>
    </row>
    <row r="40" spans="1:9" ht="12.75">
      <c r="A40" s="9"/>
      <c r="B40" s="37"/>
      <c r="C40" s="44" t="s">
        <v>445</v>
      </c>
      <c r="D40" s="9"/>
      <c r="E40" s="89"/>
      <c r="F40" s="89"/>
      <c r="G40" s="94"/>
      <c r="H40" s="89"/>
      <c r="I40" s="9">
        <v>12999980</v>
      </c>
    </row>
    <row r="41" spans="1:9" ht="12.75">
      <c r="A41" s="9">
        <v>34</v>
      </c>
      <c r="B41" s="37" t="s">
        <v>343</v>
      </c>
      <c r="C41" s="40" t="s">
        <v>194</v>
      </c>
      <c r="D41" s="9" t="s">
        <v>195</v>
      </c>
      <c r="E41" s="90">
        <f>SUM(E34:E38)</f>
        <v>0</v>
      </c>
      <c r="F41" s="90">
        <f>SUM(F34:F38)</f>
        <v>0</v>
      </c>
      <c r="G41" s="90">
        <f>SUM(G34:G38)</f>
        <v>0</v>
      </c>
      <c r="H41" s="90">
        <f>SUM(H34:H38)</f>
        <v>0</v>
      </c>
      <c r="I41" s="10">
        <f>I38+I39+I40</f>
        <v>20038980</v>
      </c>
    </row>
    <row r="42" spans="1:9" ht="12.75">
      <c r="A42" s="9">
        <v>35</v>
      </c>
      <c r="B42" s="37">
        <v>1</v>
      </c>
      <c r="C42" s="34" t="s">
        <v>196</v>
      </c>
      <c r="D42" s="9" t="s">
        <v>197</v>
      </c>
      <c r="E42" s="89"/>
      <c r="F42" s="89"/>
      <c r="G42" s="94"/>
      <c r="H42" s="89">
        <f>E42+F42+G42</f>
        <v>0</v>
      </c>
      <c r="I42" s="9"/>
    </row>
    <row r="43" spans="1:9" ht="12.75">
      <c r="A43" s="9">
        <v>36</v>
      </c>
      <c r="B43" s="116">
        <v>2</v>
      </c>
      <c r="C43" s="9" t="s">
        <v>198</v>
      </c>
      <c r="D43" s="9" t="s">
        <v>199</v>
      </c>
      <c r="E43" s="89"/>
      <c r="F43" s="89"/>
      <c r="G43" s="94"/>
      <c r="H43" s="89">
        <f>E43+F43+G43</f>
        <v>0</v>
      </c>
      <c r="I43" s="9"/>
    </row>
    <row r="44" spans="1:9" ht="12.75">
      <c r="A44" s="9">
        <v>37</v>
      </c>
      <c r="B44" s="56" t="s">
        <v>200</v>
      </c>
      <c r="C44" s="10" t="s">
        <v>344</v>
      </c>
      <c r="D44" s="9" t="s">
        <v>201</v>
      </c>
      <c r="E44" s="92">
        <f>SUM(E42:E43)</f>
        <v>0</v>
      </c>
      <c r="F44" s="92">
        <f>SUM(F42:F43)</f>
        <v>0</v>
      </c>
      <c r="G44" s="92">
        <f>SUM(G42:G43)</f>
        <v>0</v>
      </c>
      <c r="H44" s="92">
        <f>SUM(H42:H43)</f>
        <v>0</v>
      </c>
      <c r="I44" s="9"/>
    </row>
    <row r="45" spans="1:9" ht="12.75">
      <c r="A45" s="9">
        <v>38</v>
      </c>
      <c r="B45" s="37">
        <v>1</v>
      </c>
      <c r="C45" s="45" t="s">
        <v>202</v>
      </c>
      <c r="D45" s="9" t="s">
        <v>203</v>
      </c>
      <c r="E45" s="83"/>
      <c r="F45" s="89"/>
      <c r="G45" s="96"/>
      <c r="H45" s="92">
        <f>SUM(E45:G45)</f>
        <v>0</v>
      </c>
      <c r="I45" s="9"/>
    </row>
    <row r="46" spans="1:9" ht="12.75">
      <c r="A46" s="9">
        <v>39</v>
      </c>
      <c r="B46" s="37">
        <v>2</v>
      </c>
      <c r="C46" s="46" t="s">
        <v>204</v>
      </c>
      <c r="D46" s="9" t="s">
        <v>205</v>
      </c>
      <c r="E46" s="89"/>
      <c r="F46" s="89"/>
      <c r="G46" s="94"/>
      <c r="H46" s="92">
        <f aca="true" t="shared" si="1" ref="H46:H53">SUM(E46:G46)</f>
        <v>0</v>
      </c>
      <c r="I46" s="9"/>
    </row>
    <row r="47" spans="1:9" ht="12.75">
      <c r="A47" s="9">
        <v>40</v>
      </c>
      <c r="B47" s="75">
        <v>3</v>
      </c>
      <c r="C47" s="9" t="s">
        <v>206</v>
      </c>
      <c r="D47" s="9" t="s">
        <v>207</v>
      </c>
      <c r="E47" s="89">
        <v>400000</v>
      </c>
      <c r="F47" s="89"/>
      <c r="G47" s="94"/>
      <c r="H47" s="92">
        <f t="shared" si="1"/>
        <v>400000</v>
      </c>
      <c r="I47" s="9">
        <v>400000</v>
      </c>
    </row>
    <row r="48" spans="1:9" ht="12.75">
      <c r="A48" s="9">
        <v>41</v>
      </c>
      <c r="B48" s="37">
        <v>4</v>
      </c>
      <c r="C48" s="9" t="s">
        <v>320</v>
      </c>
      <c r="D48" s="9" t="s">
        <v>207</v>
      </c>
      <c r="E48" s="89"/>
      <c r="F48" s="89">
        <v>0</v>
      </c>
      <c r="G48" s="94"/>
      <c r="H48" s="92">
        <f t="shared" si="1"/>
        <v>0</v>
      </c>
      <c r="I48" s="9"/>
    </row>
    <row r="49" spans="1:9" ht="12.75">
      <c r="A49" s="9">
        <v>42</v>
      </c>
      <c r="B49" s="37">
        <v>5</v>
      </c>
      <c r="C49" s="9" t="s">
        <v>208</v>
      </c>
      <c r="D49" s="9" t="s">
        <v>209</v>
      </c>
      <c r="E49" s="89">
        <v>2300000</v>
      </c>
      <c r="F49" s="89">
        <v>0</v>
      </c>
      <c r="G49" s="94"/>
      <c r="H49" s="92">
        <f t="shared" si="1"/>
        <v>2300000</v>
      </c>
      <c r="I49" s="9">
        <v>2300000</v>
      </c>
    </row>
    <row r="50" spans="1:9" ht="12.75">
      <c r="A50" s="9">
        <v>43</v>
      </c>
      <c r="B50" s="75">
        <v>6</v>
      </c>
      <c r="C50" s="12" t="s">
        <v>414</v>
      </c>
      <c r="D50" s="9" t="s">
        <v>210</v>
      </c>
      <c r="E50" s="89"/>
      <c r="F50" s="89">
        <v>0</v>
      </c>
      <c r="G50" s="94"/>
      <c r="H50" s="92">
        <f t="shared" si="1"/>
        <v>0</v>
      </c>
      <c r="I50" s="9"/>
    </row>
    <row r="51" spans="1:9" ht="12.75">
      <c r="A51" s="9">
        <v>44</v>
      </c>
      <c r="B51" s="37">
        <v>7</v>
      </c>
      <c r="C51" s="34" t="s">
        <v>211</v>
      </c>
      <c r="D51" s="9" t="s">
        <v>212</v>
      </c>
      <c r="E51" s="89"/>
      <c r="F51" s="89"/>
      <c r="G51" s="94"/>
      <c r="H51" s="92">
        <f t="shared" si="1"/>
        <v>0</v>
      </c>
      <c r="I51" s="9"/>
    </row>
    <row r="52" spans="1:9" ht="12.75">
      <c r="A52" s="9">
        <v>45</v>
      </c>
      <c r="B52" s="37">
        <v>8</v>
      </c>
      <c r="C52" s="44" t="s">
        <v>213</v>
      </c>
      <c r="D52" s="9" t="s">
        <v>214</v>
      </c>
      <c r="E52" s="92">
        <v>450000</v>
      </c>
      <c r="F52" s="89"/>
      <c r="G52" s="93"/>
      <c r="H52" s="92">
        <f t="shared" si="1"/>
        <v>450000</v>
      </c>
      <c r="I52" s="9">
        <v>0</v>
      </c>
    </row>
    <row r="53" spans="1:9" ht="12.75">
      <c r="A53" s="9">
        <v>46</v>
      </c>
      <c r="B53" s="75">
        <v>9</v>
      </c>
      <c r="C53" s="44" t="s">
        <v>215</v>
      </c>
      <c r="D53" s="12" t="s">
        <v>216</v>
      </c>
      <c r="E53" s="90"/>
      <c r="F53" s="90"/>
      <c r="G53" s="95"/>
      <c r="H53" s="92">
        <f t="shared" si="1"/>
        <v>0</v>
      </c>
      <c r="I53" s="9"/>
    </row>
    <row r="54" spans="1:9" ht="12.75">
      <c r="A54" s="9">
        <v>47</v>
      </c>
      <c r="B54" s="52" t="s">
        <v>345</v>
      </c>
      <c r="C54" s="40" t="s">
        <v>346</v>
      </c>
      <c r="D54" s="9" t="s">
        <v>217</v>
      </c>
      <c r="E54" s="90">
        <f>SUM(E45:E53)</f>
        <v>3150000</v>
      </c>
      <c r="F54" s="90">
        <f>SUM(F45:F53)</f>
        <v>0</v>
      </c>
      <c r="G54" s="90">
        <f>SUM(G45:G53)</f>
        <v>0</v>
      </c>
      <c r="H54" s="90">
        <f>SUM(H45:H53)</f>
        <v>3150000</v>
      </c>
      <c r="I54" s="128">
        <f>SUM(I45:I53)</f>
        <v>2700000</v>
      </c>
    </row>
    <row r="55" spans="1:9" ht="12.75">
      <c r="A55" s="9">
        <v>48</v>
      </c>
      <c r="B55" s="43">
        <v>1</v>
      </c>
      <c r="C55" s="40" t="s">
        <v>347</v>
      </c>
      <c r="D55" s="9" t="s">
        <v>218</v>
      </c>
      <c r="E55" s="90">
        <f>SUM(E56:E57)</f>
        <v>0</v>
      </c>
      <c r="F55" s="90">
        <v>2000</v>
      </c>
      <c r="G55" s="90">
        <f>SUM(G56:G57)</f>
        <v>0</v>
      </c>
      <c r="H55" s="90">
        <f>SUM(H56:H57)</f>
        <v>2000</v>
      </c>
      <c r="I55" s="128">
        <f>SUM(I56:I57)</f>
        <v>2000</v>
      </c>
    </row>
    <row r="56" spans="1:9" ht="12.75">
      <c r="A56" s="9">
        <v>49</v>
      </c>
      <c r="B56" s="37" t="s">
        <v>153</v>
      </c>
      <c r="C56" s="44" t="s">
        <v>312</v>
      </c>
      <c r="D56" s="9"/>
      <c r="E56" s="89"/>
      <c r="F56" s="92">
        <v>2000</v>
      </c>
      <c r="G56" s="95"/>
      <c r="H56" s="92">
        <f>SUM(E56:G56)</f>
        <v>2000</v>
      </c>
      <c r="I56" s="9">
        <v>2000</v>
      </c>
    </row>
    <row r="57" spans="1:9" ht="12.75">
      <c r="A57" s="9">
        <v>50</v>
      </c>
      <c r="B57" s="37" t="s">
        <v>155</v>
      </c>
      <c r="C57" s="34" t="s">
        <v>313</v>
      </c>
      <c r="D57" s="9"/>
      <c r="E57" s="89"/>
      <c r="F57" s="89"/>
      <c r="G57" s="94"/>
      <c r="H57" s="92">
        <f>SUM(E57:G57)</f>
        <v>0</v>
      </c>
      <c r="I57" s="9"/>
    </row>
    <row r="58" spans="1:9" ht="12.75">
      <c r="A58" s="9">
        <v>51</v>
      </c>
      <c r="B58" s="37" t="s">
        <v>219</v>
      </c>
      <c r="C58" s="49" t="s">
        <v>220</v>
      </c>
      <c r="D58" s="10" t="s">
        <v>221</v>
      </c>
      <c r="E58" s="90">
        <f>E44+E54+E55</f>
        <v>3150000</v>
      </c>
      <c r="F58" s="90">
        <f>F44+F54+F55</f>
        <v>2000</v>
      </c>
      <c r="G58" s="90">
        <f>G44+G54+G55</f>
        <v>0</v>
      </c>
      <c r="H58" s="90">
        <f>H44+H54+H55</f>
        <v>3152000</v>
      </c>
      <c r="I58" s="128">
        <f>I44+I54+I55</f>
        <v>2702000</v>
      </c>
    </row>
    <row r="59" spans="1:9" ht="12.75">
      <c r="A59" s="9">
        <v>52</v>
      </c>
      <c r="B59" s="37">
        <v>1</v>
      </c>
      <c r="C59" s="46" t="s">
        <v>222</v>
      </c>
      <c r="D59" s="9" t="s">
        <v>223</v>
      </c>
      <c r="E59" s="92"/>
      <c r="F59" s="89">
        <v>0</v>
      </c>
      <c r="G59" s="93"/>
      <c r="H59" s="97">
        <f>SUM(E59:G59)</f>
        <v>0</v>
      </c>
      <c r="I59" s="9"/>
    </row>
    <row r="60" spans="1:9" ht="12.75">
      <c r="A60" s="9">
        <v>53</v>
      </c>
      <c r="B60" s="37">
        <v>2</v>
      </c>
      <c r="C60" s="46" t="s">
        <v>224</v>
      </c>
      <c r="D60" s="9" t="s">
        <v>225</v>
      </c>
      <c r="E60" s="92"/>
      <c r="F60" s="89"/>
      <c r="G60" s="93"/>
      <c r="H60" s="97">
        <f aca="true" t="shared" si="2" ref="H60:H69">SUM(E60:G60)</f>
        <v>0</v>
      </c>
      <c r="I60" s="9"/>
    </row>
    <row r="61" spans="1:9" ht="12.75">
      <c r="A61" s="9">
        <v>54</v>
      </c>
      <c r="B61" s="37">
        <v>3</v>
      </c>
      <c r="C61" s="46" t="s">
        <v>226</v>
      </c>
      <c r="D61" s="9" t="s">
        <v>227</v>
      </c>
      <c r="E61" s="92"/>
      <c r="F61" s="89"/>
      <c r="G61" s="92"/>
      <c r="H61" s="97">
        <f t="shared" si="2"/>
        <v>0</v>
      </c>
      <c r="I61" s="9"/>
    </row>
    <row r="62" spans="1:9" ht="12.75">
      <c r="A62" s="9">
        <v>55</v>
      </c>
      <c r="B62" s="37">
        <v>4</v>
      </c>
      <c r="C62" s="44" t="s">
        <v>228</v>
      </c>
      <c r="D62" s="12" t="s">
        <v>229</v>
      </c>
      <c r="E62" s="90"/>
      <c r="F62" s="92">
        <v>750000</v>
      </c>
      <c r="G62" s="92">
        <v>0</v>
      </c>
      <c r="H62" s="97">
        <f t="shared" si="2"/>
        <v>750000</v>
      </c>
      <c r="I62" s="9">
        <v>750000</v>
      </c>
    </row>
    <row r="63" spans="1:9" ht="12.75">
      <c r="A63" s="9">
        <v>56</v>
      </c>
      <c r="B63" s="37">
        <v>5</v>
      </c>
      <c r="C63" s="46" t="s">
        <v>230</v>
      </c>
      <c r="D63" s="9" t="s">
        <v>231</v>
      </c>
      <c r="E63" s="92"/>
      <c r="F63" s="89"/>
      <c r="G63" s="92"/>
      <c r="H63" s="97">
        <f t="shared" si="2"/>
        <v>0</v>
      </c>
      <c r="I63" s="9"/>
    </row>
    <row r="64" spans="1:9" ht="12.75">
      <c r="A64" s="9">
        <v>57</v>
      </c>
      <c r="B64" s="76">
        <v>6</v>
      </c>
      <c r="C64" s="44" t="s">
        <v>232</v>
      </c>
      <c r="D64" s="9" t="s">
        <v>233</v>
      </c>
      <c r="E64" s="92"/>
      <c r="F64" s="90"/>
      <c r="G64" s="93"/>
      <c r="H64" s="97">
        <f t="shared" si="2"/>
        <v>0</v>
      </c>
      <c r="I64" s="9"/>
    </row>
    <row r="65" spans="1:9" ht="12.75">
      <c r="A65" s="9">
        <v>58</v>
      </c>
      <c r="B65" s="77">
        <v>7</v>
      </c>
      <c r="C65" s="47" t="s">
        <v>234</v>
      </c>
      <c r="D65" s="9" t="s">
        <v>235</v>
      </c>
      <c r="E65" s="92"/>
      <c r="F65" s="89"/>
      <c r="G65" s="93"/>
      <c r="H65" s="97">
        <f t="shared" si="2"/>
        <v>0</v>
      </c>
      <c r="I65" s="9"/>
    </row>
    <row r="66" spans="1:9" ht="12.75">
      <c r="A66" s="9">
        <v>59</v>
      </c>
      <c r="B66" s="37">
        <v>8</v>
      </c>
      <c r="C66" s="1" t="s">
        <v>348</v>
      </c>
      <c r="D66" s="9" t="s">
        <v>236</v>
      </c>
      <c r="E66" s="98"/>
      <c r="F66" s="89">
        <v>1000</v>
      </c>
      <c r="G66" s="99"/>
      <c r="H66" s="97">
        <f t="shared" si="2"/>
        <v>1000</v>
      </c>
      <c r="I66" s="9">
        <v>1000</v>
      </c>
    </row>
    <row r="67" spans="1:9" ht="12.75">
      <c r="A67" s="9">
        <v>60</v>
      </c>
      <c r="B67" s="37">
        <v>9</v>
      </c>
      <c r="C67" s="46" t="s">
        <v>237</v>
      </c>
      <c r="D67" s="9" t="s">
        <v>238</v>
      </c>
      <c r="E67" s="98"/>
      <c r="F67" s="89"/>
      <c r="G67" s="99"/>
      <c r="H67" s="97">
        <f t="shared" si="2"/>
        <v>0</v>
      </c>
      <c r="I67" s="9"/>
    </row>
    <row r="68" spans="1:9" ht="12.75">
      <c r="A68" s="9">
        <v>61</v>
      </c>
      <c r="B68" s="37">
        <v>10</v>
      </c>
      <c r="C68" s="1" t="s">
        <v>349</v>
      </c>
      <c r="D68" s="9" t="s">
        <v>240</v>
      </c>
      <c r="E68" s="98"/>
      <c r="F68" s="89"/>
      <c r="G68" s="99"/>
      <c r="H68" s="97">
        <f t="shared" si="2"/>
        <v>0</v>
      </c>
      <c r="I68" s="9"/>
    </row>
    <row r="69" spans="1:9" ht="12.75">
      <c r="A69" s="9">
        <v>62</v>
      </c>
      <c r="B69" s="37">
        <v>11</v>
      </c>
      <c r="C69" s="46" t="s">
        <v>239</v>
      </c>
      <c r="D69" s="12" t="s">
        <v>350</v>
      </c>
      <c r="E69" s="98"/>
      <c r="F69" s="92">
        <v>0</v>
      </c>
      <c r="G69" s="99">
        <v>0</v>
      </c>
      <c r="H69" s="97">
        <f t="shared" si="2"/>
        <v>0</v>
      </c>
      <c r="I69" s="9"/>
    </row>
    <row r="70" spans="1:9" ht="12.75">
      <c r="A70" s="9">
        <v>63</v>
      </c>
      <c r="B70" s="37" t="s">
        <v>351</v>
      </c>
      <c r="C70" s="49" t="s">
        <v>352</v>
      </c>
      <c r="D70" s="9" t="s">
        <v>241</v>
      </c>
      <c r="E70" s="90">
        <f>SUM(E59:E69)</f>
        <v>0</v>
      </c>
      <c r="F70" s="90">
        <f>SUM(F59:F69)</f>
        <v>751000</v>
      </c>
      <c r="G70" s="90">
        <f>SUM(G59:G69)</f>
        <v>0</v>
      </c>
      <c r="H70" s="100">
        <f>SUM(H59:H69)</f>
        <v>751000</v>
      </c>
      <c r="I70" s="129">
        <f>SUM(I59:I69)</f>
        <v>751000</v>
      </c>
    </row>
    <row r="71" spans="1:9" ht="12.75">
      <c r="A71" s="9">
        <v>64</v>
      </c>
      <c r="B71" s="37">
        <v>1</v>
      </c>
      <c r="C71" s="46" t="s">
        <v>242</v>
      </c>
      <c r="D71" s="12" t="s">
        <v>243</v>
      </c>
      <c r="E71" s="84"/>
      <c r="F71" s="90"/>
      <c r="G71" s="101"/>
      <c r="H71" s="97">
        <f>SUM(E71:G71)</f>
        <v>0</v>
      </c>
      <c r="I71" s="9"/>
    </row>
    <row r="72" spans="1:9" ht="12.75">
      <c r="A72" s="9">
        <v>65</v>
      </c>
      <c r="B72" s="78">
        <v>2</v>
      </c>
      <c r="C72" s="44" t="s">
        <v>244</v>
      </c>
      <c r="D72" s="9" t="s">
        <v>245</v>
      </c>
      <c r="E72" s="92"/>
      <c r="F72" s="89"/>
      <c r="G72" s="93"/>
      <c r="H72" s="97">
        <f>SUM(E72:G72)</f>
        <v>0</v>
      </c>
      <c r="I72" s="9"/>
    </row>
    <row r="73" spans="1:9" ht="12.75">
      <c r="A73" s="9">
        <v>66</v>
      </c>
      <c r="B73" s="37">
        <v>3</v>
      </c>
      <c r="C73" s="46" t="s">
        <v>246</v>
      </c>
      <c r="D73" s="9" t="s">
        <v>247</v>
      </c>
      <c r="E73" s="92"/>
      <c r="F73" s="89"/>
      <c r="G73" s="93"/>
      <c r="H73" s="97">
        <f>SUM(E73:G73)</f>
        <v>0</v>
      </c>
      <c r="I73" s="9"/>
    </row>
    <row r="74" spans="1:9" ht="12.75">
      <c r="A74" s="9">
        <v>67</v>
      </c>
      <c r="B74" s="37">
        <v>4</v>
      </c>
      <c r="C74" s="46" t="s">
        <v>248</v>
      </c>
      <c r="D74" s="9" t="s">
        <v>249</v>
      </c>
      <c r="E74" s="92"/>
      <c r="F74" s="89"/>
      <c r="G74" s="93"/>
      <c r="H74" s="97">
        <f>SUM(E74:G74)</f>
        <v>0</v>
      </c>
      <c r="I74" s="9"/>
    </row>
    <row r="75" spans="1:9" ht="12.75">
      <c r="A75" s="9">
        <v>68</v>
      </c>
      <c r="B75" s="78">
        <v>5</v>
      </c>
      <c r="C75" s="44" t="s">
        <v>250</v>
      </c>
      <c r="D75" s="9" t="s">
        <v>251</v>
      </c>
      <c r="E75" s="92"/>
      <c r="F75" s="89"/>
      <c r="G75" s="93"/>
      <c r="H75" s="97">
        <f>SUM(E75:G75)</f>
        <v>0</v>
      </c>
      <c r="I75" s="9"/>
    </row>
    <row r="76" spans="1:9" ht="12.75">
      <c r="A76" s="9">
        <v>69</v>
      </c>
      <c r="B76" s="77" t="s">
        <v>252</v>
      </c>
      <c r="C76" s="40" t="s">
        <v>362</v>
      </c>
      <c r="D76" s="9" t="s">
        <v>253</v>
      </c>
      <c r="E76" s="90">
        <f>SUM(E71:E75)</f>
        <v>0</v>
      </c>
      <c r="F76" s="90">
        <f>SUM(F71:F75)</f>
        <v>0</v>
      </c>
      <c r="G76" s="90">
        <f>SUM(G71:G75)</f>
        <v>0</v>
      </c>
      <c r="H76" s="90">
        <f>SUM(H71:H75)</f>
        <v>0</v>
      </c>
      <c r="I76" s="9"/>
    </row>
    <row r="77" spans="1:9" ht="12.75">
      <c r="A77" s="9">
        <v>70</v>
      </c>
      <c r="B77" s="77">
        <v>1</v>
      </c>
      <c r="C77" s="44" t="s">
        <v>254</v>
      </c>
      <c r="D77" s="9" t="s">
        <v>255</v>
      </c>
      <c r="E77" s="92"/>
      <c r="F77" s="89"/>
      <c r="G77" s="93"/>
      <c r="H77" s="92">
        <f>SUM(E77:G77)</f>
        <v>0</v>
      </c>
      <c r="I77" s="9"/>
    </row>
    <row r="78" spans="1:9" ht="12.75">
      <c r="A78" s="9">
        <v>71</v>
      </c>
      <c r="B78" s="77">
        <v>2</v>
      </c>
      <c r="C78" s="44" t="s">
        <v>354</v>
      </c>
      <c r="D78" s="9" t="s">
        <v>257</v>
      </c>
      <c r="E78" s="92"/>
      <c r="F78" s="89"/>
      <c r="G78" s="93"/>
      <c r="H78" s="92">
        <f>SUM(E78:G78)</f>
        <v>0</v>
      </c>
      <c r="I78" s="9"/>
    </row>
    <row r="79" spans="1:9" ht="12.75">
      <c r="A79" s="9">
        <v>72</v>
      </c>
      <c r="B79" s="77">
        <v>3</v>
      </c>
      <c r="C79" s="12" t="s">
        <v>355</v>
      </c>
      <c r="D79" s="12" t="s">
        <v>258</v>
      </c>
      <c r="E79" s="92"/>
      <c r="F79" s="89"/>
      <c r="G79" s="93"/>
      <c r="H79" s="92">
        <f>SUM(E79:G79)</f>
        <v>0</v>
      </c>
      <c r="I79" s="9"/>
    </row>
    <row r="80" spans="1:9" ht="12.75">
      <c r="A80" s="9">
        <v>73</v>
      </c>
      <c r="B80" s="77">
        <v>4</v>
      </c>
      <c r="C80" s="12" t="s">
        <v>256</v>
      </c>
      <c r="D80" s="12" t="s">
        <v>356</v>
      </c>
      <c r="E80" s="92"/>
      <c r="F80" s="89"/>
      <c r="G80" s="93"/>
      <c r="H80" s="92">
        <f>SUM(E80:G80)</f>
        <v>0</v>
      </c>
      <c r="I80" s="9"/>
    </row>
    <row r="81" spans="1:9" ht="12.75">
      <c r="A81" s="9">
        <v>74</v>
      </c>
      <c r="B81" s="77">
        <v>5</v>
      </c>
      <c r="C81" s="44" t="s">
        <v>319</v>
      </c>
      <c r="D81" s="12" t="s">
        <v>358</v>
      </c>
      <c r="E81" s="92"/>
      <c r="F81" s="89"/>
      <c r="G81" s="93"/>
      <c r="H81" s="92">
        <f>SUM(E81:G81)</f>
        <v>0</v>
      </c>
      <c r="I81" s="9"/>
    </row>
    <row r="82" spans="1:9" ht="12.75">
      <c r="A82" s="9">
        <v>75</v>
      </c>
      <c r="B82" s="77" t="s">
        <v>259</v>
      </c>
      <c r="C82" s="5" t="s">
        <v>357</v>
      </c>
      <c r="D82" s="9" t="s">
        <v>260</v>
      </c>
      <c r="E82" s="90">
        <f>SUM(E77:E81)</f>
        <v>0</v>
      </c>
      <c r="F82" s="90">
        <f>SUM(F77:F81)</f>
        <v>0</v>
      </c>
      <c r="G82" s="90">
        <f>SUM(G77:G81)</f>
        <v>0</v>
      </c>
      <c r="H82" s="90">
        <f>SUM(H77:H81)</f>
        <v>0</v>
      </c>
      <c r="I82" s="9"/>
    </row>
    <row r="83" spans="1:9" ht="12.75">
      <c r="A83" s="9">
        <v>76</v>
      </c>
      <c r="B83" s="77">
        <v>1</v>
      </c>
      <c r="C83" s="44" t="s">
        <v>261</v>
      </c>
      <c r="D83" s="9" t="s">
        <v>262</v>
      </c>
      <c r="E83" s="92"/>
      <c r="F83" s="89"/>
      <c r="G83" s="93"/>
      <c r="H83" s="92">
        <f>SUM(E83:G83)</f>
        <v>0</v>
      </c>
      <c r="I83" s="9"/>
    </row>
    <row r="84" spans="1:9" ht="12.75">
      <c r="A84" s="9">
        <v>77</v>
      </c>
      <c r="B84" s="77">
        <v>2</v>
      </c>
      <c r="C84" s="12" t="s">
        <v>359</v>
      </c>
      <c r="D84" s="12" t="s">
        <v>264</v>
      </c>
      <c r="E84" s="92"/>
      <c r="F84" s="89"/>
      <c r="G84" s="95"/>
      <c r="H84" s="92">
        <f>SUM(E84:G84)</f>
        <v>0</v>
      </c>
      <c r="I84" s="9"/>
    </row>
    <row r="85" spans="1:9" ht="12.75">
      <c r="A85" s="9">
        <v>78</v>
      </c>
      <c r="B85" s="77">
        <v>3</v>
      </c>
      <c r="C85" s="12" t="s">
        <v>363</v>
      </c>
      <c r="D85" s="12" t="s">
        <v>266</v>
      </c>
      <c r="E85" s="92"/>
      <c r="F85" s="89"/>
      <c r="G85" s="95"/>
      <c r="H85" s="92">
        <f>SUM(E85:G85)</f>
        <v>0</v>
      </c>
      <c r="I85" s="9"/>
    </row>
    <row r="86" spans="1:9" ht="12.75">
      <c r="A86" s="9">
        <v>79</v>
      </c>
      <c r="B86" s="77">
        <v>4</v>
      </c>
      <c r="C86" s="12" t="s">
        <v>263</v>
      </c>
      <c r="D86" s="12" t="s">
        <v>360</v>
      </c>
      <c r="E86" s="92"/>
      <c r="F86" s="89"/>
      <c r="G86" s="95"/>
      <c r="H86" s="92">
        <f>SUM(E86:G86)</f>
        <v>0</v>
      </c>
      <c r="I86" s="9"/>
    </row>
    <row r="87" spans="1:9" ht="12.75">
      <c r="A87" s="9">
        <v>80</v>
      </c>
      <c r="B87" s="77">
        <v>5</v>
      </c>
      <c r="C87" s="12" t="s">
        <v>265</v>
      </c>
      <c r="D87" s="12" t="s">
        <v>361</v>
      </c>
      <c r="E87" s="92"/>
      <c r="F87" s="89"/>
      <c r="G87" s="93"/>
      <c r="H87" s="92">
        <f>SUM(E87:G87)</f>
        <v>0</v>
      </c>
      <c r="I87" s="9"/>
    </row>
    <row r="88" spans="1:9" ht="12.75">
      <c r="A88" s="9">
        <v>81</v>
      </c>
      <c r="B88" s="79" t="s">
        <v>267</v>
      </c>
      <c r="C88" s="49" t="s">
        <v>364</v>
      </c>
      <c r="D88" s="9" t="s">
        <v>268</v>
      </c>
      <c r="E88" s="90">
        <f>SUM(E83:E87)</f>
        <v>0</v>
      </c>
      <c r="F88" s="90">
        <f>SUM(F83:F87)</f>
        <v>0</v>
      </c>
      <c r="G88" s="90">
        <f>SUM(G83:G87)</f>
        <v>0</v>
      </c>
      <c r="H88" s="90">
        <f>SUM(H83:H87)</f>
        <v>0</v>
      </c>
      <c r="I88" s="9"/>
    </row>
    <row r="89" spans="1:9" ht="12.75">
      <c r="A89" s="9">
        <v>82</v>
      </c>
      <c r="B89" s="77" t="s">
        <v>269</v>
      </c>
      <c r="C89" s="40" t="s">
        <v>270</v>
      </c>
      <c r="D89" s="9" t="s">
        <v>271</v>
      </c>
      <c r="E89" s="90">
        <f>E23+E33+E41+E58+E70+E76+E82+E88</f>
        <v>22549234</v>
      </c>
      <c r="F89" s="90">
        <f>F23+F33+F41+F70+F76+F82+F88</f>
        <v>751000</v>
      </c>
      <c r="G89" s="90">
        <f>G23+G33+G41+G58+G70+G76+G82+G88</f>
        <v>0</v>
      </c>
      <c r="H89" s="90">
        <f>H23+H33+H41+H58+H70+H76+H82+H88</f>
        <v>23302234</v>
      </c>
      <c r="I89" s="128">
        <f>I23+I33+I41+I58+I70+I76+I82+I88</f>
        <v>44537828</v>
      </c>
    </row>
    <row r="90" spans="1:9" ht="12.75">
      <c r="A90" s="9">
        <v>83</v>
      </c>
      <c r="B90" s="77">
        <v>1</v>
      </c>
      <c r="C90" s="1" t="s">
        <v>366</v>
      </c>
      <c r="D90" s="9" t="s">
        <v>272</v>
      </c>
      <c r="E90" s="92"/>
      <c r="F90" s="89"/>
      <c r="G90" s="93"/>
      <c r="H90" s="92">
        <f>SUM(E90:G90)</f>
        <v>0</v>
      </c>
      <c r="I90" s="9"/>
    </row>
    <row r="91" spans="1:9" ht="12.75">
      <c r="A91" s="9">
        <v>84</v>
      </c>
      <c r="B91" s="77">
        <v>2</v>
      </c>
      <c r="C91" s="44" t="s">
        <v>273</v>
      </c>
      <c r="D91" s="9" t="s">
        <v>274</v>
      </c>
      <c r="E91" s="92"/>
      <c r="F91" s="89"/>
      <c r="G91" s="93"/>
      <c r="H91" s="92">
        <f>SUM(E91:G91)</f>
        <v>0</v>
      </c>
      <c r="I91" s="9"/>
    </row>
    <row r="92" spans="1:9" ht="12.75">
      <c r="A92" s="9">
        <v>85</v>
      </c>
      <c r="B92" s="77">
        <v>3</v>
      </c>
      <c r="C92" s="1" t="s">
        <v>367</v>
      </c>
      <c r="D92" s="9" t="s">
        <v>275</v>
      </c>
      <c r="E92" s="92"/>
      <c r="F92" s="89"/>
      <c r="G92" s="93"/>
      <c r="H92" s="92">
        <f>SUM(E92:G92)</f>
        <v>0</v>
      </c>
      <c r="I92" s="9"/>
    </row>
    <row r="93" spans="1:9" ht="12.75">
      <c r="A93" s="9">
        <v>86</v>
      </c>
      <c r="B93" s="77" t="s">
        <v>373</v>
      </c>
      <c r="C93" s="10" t="s">
        <v>368</v>
      </c>
      <c r="D93" s="9" t="s">
        <v>276</v>
      </c>
      <c r="E93" s="90">
        <f>SUM(E90:E92)</f>
        <v>0</v>
      </c>
      <c r="F93" s="90">
        <f>SUM(F90:F92)</f>
        <v>0</v>
      </c>
      <c r="G93" s="90">
        <f>SUM(G90:G92)</f>
        <v>0</v>
      </c>
      <c r="H93" s="90">
        <f>SUM(H90:H92)</f>
        <v>0</v>
      </c>
      <c r="I93" s="9"/>
    </row>
    <row r="94" spans="1:9" ht="12.75">
      <c r="A94" s="9">
        <v>87</v>
      </c>
      <c r="B94" s="77">
        <v>1</v>
      </c>
      <c r="C94" s="12" t="s">
        <v>277</v>
      </c>
      <c r="D94" s="12" t="s">
        <v>278</v>
      </c>
      <c r="E94" s="90"/>
      <c r="F94" s="90"/>
      <c r="G94" s="95"/>
      <c r="H94" s="92">
        <f>SUM(E94:G94)</f>
        <v>0</v>
      </c>
      <c r="I94" s="9"/>
    </row>
    <row r="95" spans="1:9" ht="12.75">
      <c r="A95" s="9">
        <v>88</v>
      </c>
      <c r="B95" s="77">
        <v>2</v>
      </c>
      <c r="C95" s="12" t="s">
        <v>369</v>
      </c>
      <c r="D95" s="9" t="s">
        <v>279</v>
      </c>
      <c r="E95" s="92"/>
      <c r="F95" s="89"/>
      <c r="G95" s="93"/>
      <c r="H95" s="92">
        <f>SUM(E95:G95)</f>
        <v>0</v>
      </c>
      <c r="I95" s="9"/>
    </row>
    <row r="96" spans="1:9" ht="12.75">
      <c r="A96" s="9">
        <v>89</v>
      </c>
      <c r="B96" s="79">
        <v>3</v>
      </c>
      <c r="C96" s="12" t="s">
        <v>370</v>
      </c>
      <c r="D96" s="9" t="s">
        <v>280</v>
      </c>
      <c r="E96" s="92"/>
      <c r="F96" s="89"/>
      <c r="G96" s="93"/>
      <c r="H96" s="92">
        <f>SUM(E96:G96)</f>
        <v>0</v>
      </c>
      <c r="I96" s="9"/>
    </row>
    <row r="97" spans="1:9" ht="12.75">
      <c r="A97" s="9">
        <v>90</v>
      </c>
      <c r="B97" s="77">
        <v>4</v>
      </c>
      <c r="C97" s="12" t="s">
        <v>371</v>
      </c>
      <c r="D97" s="9" t="s">
        <v>281</v>
      </c>
      <c r="E97" s="92"/>
      <c r="F97" s="89"/>
      <c r="G97" s="93"/>
      <c r="H97" s="92">
        <f>SUM(E97:G97)</f>
        <v>0</v>
      </c>
      <c r="I97" s="9"/>
    </row>
    <row r="98" spans="1:9" ht="12.75">
      <c r="A98" s="9">
        <v>91</v>
      </c>
      <c r="B98" s="77" t="s">
        <v>374</v>
      </c>
      <c r="C98" s="5" t="s">
        <v>372</v>
      </c>
      <c r="D98" s="9" t="s">
        <v>282</v>
      </c>
      <c r="E98" s="90">
        <f>SUM(E94:E97)</f>
        <v>0</v>
      </c>
      <c r="F98" s="90">
        <f>SUM(F94:F97)</f>
        <v>0</v>
      </c>
      <c r="G98" s="90">
        <f>SUM(G94:G97)</f>
        <v>0</v>
      </c>
      <c r="H98" s="90">
        <f>SUM(H94:H97)</f>
        <v>0</v>
      </c>
      <c r="I98" s="9"/>
    </row>
    <row r="99" spans="1:9" ht="12.75">
      <c r="A99" s="9">
        <v>92</v>
      </c>
      <c r="B99" s="77">
        <v>1</v>
      </c>
      <c r="C99" s="44" t="s">
        <v>283</v>
      </c>
      <c r="D99" s="9" t="s">
        <v>284</v>
      </c>
      <c r="E99" s="92"/>
      <c r="F99" s="89"/>
      <c r="G99" s="93"/>
      <c r="H99" s="92"/>
      <c r="I99" s="9"/>
    </row>
    <row r="100" spans="1:9" ht="12.75">
      <c r="A100" s="9">
        <v>93</v>
      </c>
      <c r="B100" s="77" t="s">
        <v>153</v>
      </c>
      <c r="C100" s="44" t="s">
        <v>314</v>
      </c>
      <c r="D100" s="9"/>
      <c r="E100" s="92">
        <v>25944411</v>
      </c>
      <c r="F100" s="92">
        <v>0</v>
      </c>
      <c r="G100" s="93"/>
      <c r="H100" s="92">
        <f>SUM(E100:G100)</f>
        <v>25944411</v>
      </c>
      <c r="I100" s="9">
        <v>25944411</v>
      </c>
    </row>
    <row r="101" spans="1:9" ht="12.75">
      <c r="A101" s="9">
        <v>94</v>
      </c>
      <c r="B101" s="77" t="s">
        <v>155</v>
      </c>
      <c r="C101" s="80" t="s">
        <v>321</v>
      </c>
      <c r="D101" s="9"/>
      <c r="E101" s="92">
        <v>6492253</v>
      </c>
      <c r="F101" s="92"/>
      <c r="G101" s="95"/>
      <c r="H101" s="92">
        <f>SUM(E101:G101)</f>
        <v>6492253</v>
      </c>
      <c r="I101" s="9">
        <v>7137353</v>
      </c>
    </row>
    <row r="102" spans="1:9" ht="12.75">
      <c r="A102" s="9">
        <v>95</v>
      </c>
      <c r="B102" s="37">
        <v>2</v>
      </c>
      <c r="C102" s="52" t="s">
        <v>285</v>
      </c>
      <c r="D102" s="9" t="s">
        <v>286</v>
      </c>
      <c r="E102" s="89"/>
      <c r="F102" s="89"/>
      <c r="G102" s="93"/>
      <c r="H102" s="92">
        <f>SUM(E102:G102)</f>
        <v>0</v>
      </c>
      <c r="I102" s="9"/>
    </row>
    <row r="103" spans="1:9" ht="12.75">
      <c r="A103" s="9">
        <v>96</v>
      </c>
      <c r="B103" s="37" t="s">
        <v>287</v>
      </c>
      <c r="C103" s="53" t="s">
        <v>375</v>
      </c>
      <c r="D103" s="9" t="s">
        <v>288</v>
      </c>
      <c r="E103" s="90">
        <f>SUM(E100:E102)</f>
        <v>32436664</v>
      </c>
      <c r="F103" s="90">
        <f>SUM(F100:F102)</f>
        <v>0</v>
      </c>
      <c r="G103" s="90">
        <f>SUM(G100:G102)</f>
        <v>0</v>
      </c>
      <c r="H103" s="90">
        <f>SUM(H100:H102)</f>
        <v>32436664</v>
      </c>
      <c r="I103" s="128">
        <f>SUM(I100:I102)</f>
        <v>33081764</v>
      </c>
    </row>
    <row r="104" spans="1:9" ht="12.75">
      <c r="A104" s="9">
        <v>97</v>
      </c>
      <c r="B104" s="77">
        <v>1</v>
      </c>
      <c r="C104" s="2" t="s">
        <v>289</v>
      </c>
      <c r="D104" s="9" t="s">
        <v>290</v>
      </c>
      <c r="E104" s="89">
        <v>775970</v>
      </c>
      <c r="F104" s="89"/>
      <c r="G104" s="93"/>
      <c r="H104" s="92">
        <f aca="true" t="shared" si="3" ref="H104:H109">SUM(E104:G104)</f>
        <v>775970</v>
      </c>
      <c r="I104" s="9"/>
    </row>
    <row r="105" spans="1:9" ht="12.75">
      <c r="A105" s="9">
        <v>98</v>
      </c>
      <c r="B105" s="37">
        <v>2</v>
      </c>
      <c r="C105" s="52" t="s">
        <v>291</v>
      </c>
      <c r="D105" s="9" t="s">
        <v>292</v>
      </c>
      <c r="E105" s="89"/>
      <c r="F105" s="89"/>
      <c r="G105" s="93"/>
      <c r="H105" s="92">
        <f t="shared" si="3"/>
        <v>0</v>
      </c>
      <c r="I105" s="9"/>
    </row>
    <row r="106" spans="1:9" ht="12.75">
      <c r="A106" s="9">
        <v>99</v>
      </c>
      <c r="B106" s="37">
        <v>3</v>
      </c>
      <c r="C106" s="52" t="s">
        <v>293</v>
      </c>
      <c r="D106" s="12" t="s">
        <v>294</v>
      </c>
      <c r="E106" s="90"/>
      <c r="F106" s="90"/>
      <c r="G106" s="95"/>
      <c r="H106" s="92">
        <f t="shared" si="3"/>
        <v>0</v>
      </c>
      <c r="I106" s="9"/>
    </row>
    <row r="107" spans="1:9" ht="12.75">
      <c r="A107" s="9">
        <v>100</v>
      </c>
      <c r="B107" s="37">
        <v>4</v>
      </c>
      <c r="C107" s="1" t="s">
        <v>376</v>
      </c>
      <c r="D107" s="9" t="s">
        <v>295</v>
      </c>
      <c r="E107" s="89">
        <v>0</v>
      </c>
      <c r="F107" s="89"/>
      <c r="G107" s="93"/>
      <c r="H107" s="92">
        <f t="shared" si="3"/>
        <v>0</v>
      </c>
      <c r="I107" s="9"/>
    </row>
    <row r="108" spans="1:9" ht="12.75">
      <c r="A108" s="9">
        <v>101</v>
      </c>
      <c r="B108" s="75">
        <v>5</v>
      </c>
      <c r="C108" s="54" t="s">
        <v>296</v>
      </c>
      <c r="D108" s="9" t="s">
        <v>297</v>
      </c>
      <c r="E108" s="89">
        <v>6539000</v>
      </c>
      <c r="F108" s="89"/>
      <c r="G108" s="94"/>
      <c r="H108" s="92">
        <f t="shared" si="3"/>
        <v>6539000</v>
      </c>
      <c r="I108" s="9">
        <v>0</v>
      </c>
    </row>
    <row r="109" spans="1:9" ht="12.75">
      <c r="A109" s="9">
        <v>102</v>
      </c>
      <c r="B109" s="75">
        <v>6</v>
      </c>
      <c r="C109" s="1" t="s">
        <v>377</v>
      </c>
      <c r="D109" s="12" t="s">
        <v>378</v>
      </c>
      <c r="E109" s="89"/>
      <c r="F109" s="89"/>
      <c r="G109" s="94"/>
      <c r="H109" s="92">
        <f t="shared" si="3"/>
        <v>0</v>
      </c>
      <c r="I109" s="9"/>
    </row>
    <row r="110" spans="1:9" ht="12.75">
      <c r="A110" s="9">
        <v>103</v>
      </c>
      <c r="B110" s="37" t="s">
        <v>326</v>
      </c>
      <c r="C110" s="53" t="s">
        <v>379</v>
      </c>
      <c r="D110" s="9" t="s">
        <v>298</v>
      </c>
      <c r="E110" s="90">
        <f>SUM(E104:E109)+E103+E98+E93</f>
        <v>39751634</v>
      </c>
      <c r="F110" s="90">
        <f>SUM(F104:F109)+F103+F98+F93</f>
        <v>0</v>
      </c>
      <c r="G110" s="90">
        <f>SUM(G104:G109)+G103+G98+G93</f>
        <v>0</v>
      </c>
      <c r="H110" s="90">
        <f>SUM(H104:H109)+H103+H98+H93</f>
        <v>39751634</v>
      </c>
      <c r="I110" s="130">
        <f>SUM(I104:I109)+I103+I98+I93</f>
        <v>33081764</v>
      </c>
    </row>
    <row r="111" spans="1:9" ht="12.75">
      <c r="A111" s="9">
        <v>104</v>
      </c>
      <c r="B111" s="75">
        <v>1</v>
      </c>
      <c r="C111" s="12" t="s">
        <v>380</v>
      </c>
      <c r="D111" s="9" t="s">
        <v>299</v>
      </c>
      <c r="E111" s="89"/>
      <c r="F111" s="89"/>
      <c r="G111" s="94"/>
      <c r="H111" s="89">
        <f>SUM(E111:G111)</f>
        <v>0</v>
      </c>
      <c r="I111" s="131"/>
    </row>
    <row r="112" spans="1:9" ht="12.75">
      <c r="A112" s="9">
        <v>105</v>
      </c>
      <c r="B112" s="37">
        <v>2</v>
      </c>
      <c r="C112" s="9" t="s">
        <v>300</v>
      </c>
      <c r="D112" s="9" t="s">
        <v>301</v>
      </c>
      <c r="E112" s="89"/>
      <c r="F112" s="90"/>
      <c r="G112" s="94"/>
      <c r="H112" s="89">
        <f>SUM(E112:G112)</f>
        <v>0</v>
      </c>
      <c r="I112" s="131"/>
    </row>
    <row r="113" spans="1:9" ht="12.75">
      <c r="A113" s="9">
        <v>106</v>
      </c>
      <c r="B113" s="77">
        <v>3</v>
      </c>
      <c r="C113" s="12" t="s">
        <v>302</v>
      </c>
      <c r="D113" s="9" t="s">
        <v>303</v>
      </c>
      <c r="E113" s="92"/>
      <c r="F113" s="89"/>
      <c r="G113" s="93"/>
      <c r="H113" s="89">
        <f>SUM(E113:G113)</f>
        <v>0</v>
      </c>
      <c r="I113" s="131"/>
    </row>
    <row r="114" spans="1:9" ht="12.75">
      <c r="A114" s="9">
        <v>107</v>
      </c>
      <c r="B114" s="77">
        <v>4</v>
      </c>
      <c r="C114" s="12" t="s">
        <v>381</v>
      </c>
      <c r="D114" s="9" t="s">
        <v>304</v>
      </c>
      <c r="E114" s="92"/>
      <c r="F114" s="89"/>
      <c r="G114" s="93"/>
      <c r="H114" s="89">
        <f>SUM(E114:G114)</f>
        <v>0</v>
      </c>
      <c r="I114" s="131"/>
    </row>
    <row r="115" spans="1:9" ht="12.75">
      <c r="A115" s="9">
        <v>108</v>
      </c>
      <c r="B115" s="77">
        <v>5</v>
      </c>
      <c r="C115" s="12" t="s">
        <v>382</v>
      </c>
      <c r="D115" s="12" t="s">
        <v>385</v>
      </c>
      <c r="E115" s="92"/>
      <c r="F115" s="89"/>
      <c r="G115" s="93"/>
      <c r="H115" s="89">
        <f>SUM(E115:G115)</f>
        <v>0</v>
      </c>
      <c r="I115" s="131"/>
    </row>
    <row r="116" spans="1:9" ht="12.75">
      <c r="A116" s="9">
        <v>109</v>
      </c>
      <c r="B116" s="77" t="s">
        <v>383</v>
      </c>
      <c r="C116" s="53" t="s">
        <v>384</v>
      </c>
      <c r="D116" s="9" t="s">
        <v>305</v>
      </c>
      <c r="E116" s="90">
        <f>SUM(E111:E115)</f>
        <v>0</v>
      </c>
      <c r="F116" s="90">
        <f>SUM(F111:F115)</f>
        <v>0</v>
      </c>
      <c r="G116" s="90">
        <f>SUM(G111:G115)</f>
        <v>0</v>
      </c>
      <c r="H116" s="90">
        <f>SUM(H111:H115)</f>
        <v>0</v>
      </c>
      <c r="I116" s="131"/>
    </row>
    <row r="117" spans="1:9" ht="12.75">
      <c r="A117" s="9">
        <v>110</v>
      </c>
      <c r="B117" s="77">
        <v>1</v>
      </c>
      <c r="C117" s="54" t="s">
        <v>306</v>
      </c>
      <c r="D117" s="9" t="s">
        <v>307</v>
      </c>
      <c r="E117" s="92"/>
      <c r="F117" s="89"/>
      <c r="G117" s="93"/>
      <c r="H117" s="92">
        <f>SUM(E117:G117)</f>
        <v>0</v>
      </c>
      <c r="I117" s="131"/>
    </row>
    <row r="118" spans="1:9" ht="12.75">
      <c r="A118" s="9">
        <v>111</v>
      </c>
      <c r="B118" s="77">
        <v>2</v>
      </c>
      <c r="C118" s="1" t="s">
        <v>386</v>
      </c>
      <c r="D118" s="12" t="s">
        <v>387</v>
      </c>
      <c r="E118" s="92"/>
      <c r="F118" s="89"/>
      <c r="G118" s="93"/>
      <c r="H118" s="92">
        <f>SUM(E118:G118)</f>
        <v>0</v>
      </c>
      <c r="I118" s="131"/>
    </row>
    <row r="119" spans="1:9" ht="12.75">
      <c r="A119" s="9">
        <v>112</v>
      </c>
      <c r="B119" s="77" t="s">
        <v>388</v>
      </c>
      <c r="C119" s="117" t="s">
        <v>308</v>
      </c>
      <c r="D119" s="9" t="s">
        <v>309</v>
      </c>
      <c r="E119" s="90">
        <f>E93+E98+E110+E116+E117+E118</f>
        <v>39751634</v>
      </c>
      <c r="F119" s="90">
        <f>F93+F98+F110+F116+F117+F118</f>
        <v>0</v>
      </c>
      <c r="G119" s="90">
        <f>G93+G98+G110+G116+G117+G118</f>
        <v>0</v>
      </c>
      <c r="H119" s="90">
        <f>H93+H98+H110+H116+H117+H118</f>
        <v>39751634</v>
      </c>
      <c r="I119" s="130">
        <f>I93+I98+I110+I116+I117+I118</f>
        <v>33081764</v>
      </c>
    </row>
    <row r="120" spans="1:9" ht="12.75">
      <c r="A120" s="9">
        <v>113</v>
      </c>
      <c r="B120" s="56" t="s">
        <v>310</v>
      </c>
      <c r="C120" s="10" t="s">
        <v>311</v>
      </c>
      <c r="D120" s="10"/>
      <c r="E120" s="90">
        <f>E89+E119</f>
        <v>62300868</v>
      </c>
      <c r="F120" s="90">
        <f>F89+F119</f>
        <v>751000</v>
      </c>
      <c r="G120" s="90">
        <f>G89+G119</f>
        <v>0</v>
      </c>
      <c r="H120" s="90">
        <f>H89+H119</f>
        <v>63053868</v>
      </c>
      <c r="I120" s="130">
        <f>I89+I119</f>
        <v>77619592</v>
      </c>
    </row>
    <row r="121" spans="2:8" ht="12.75">
      <c r="B121" s="43"/>
      <c r="C121" s="2"/>
      <c r="D121" s="13"/>
      <c r="E121" s="1"/>
      <c r="F121" s="42"/>
      <c r="G121" s="2"/>
      <c r="H121" s="2"/>
    </row>
    <row r="122" spans="2:8" ht="12.75">
      <c r="B122" s="43"/>
      <c r="C122" s="2"/>
      <c r="E122" s="2"/>
      <c r="F122" s="2"/>
      <c r="G122" s="2"/>
      <c r="H122" s="13"/>
    </row>
    <row r="123" spans="2:8" ht="12.75">
      <c r="B123" s="57"/>
      <c r="C123" s="2"/>
      <c r="E123" s="2"/>
      <c r="F123" s="2"/>
      <c r="G123" s="14"/>
      <c r="H123" s="13"/>
    </row>
    <row r="124" spans="2:8" ht="12.75">
      <c r="B124" s="43"/>
      <c r="C124" s="2"/>
      <c r="E124" s="2"/>
      <c r="F124" s="2"/>
      <c r="G124" s="2"/>
      <c r="H124" s="13"/>
    </row>
    <row r="125" spans="2:7" ht="12.75">
      <c r="B125" s="43"/>
      <c r="C125" s="2"/>
      <c r="E125" s="2"/>
      <c r="G125" s="2"/>
    </row>
    <row r="126" spans="2:7" ht="12.75">
      <c r="B126" s="43"/>
      <c r="C126" s="2"/>
      <c r="E126" s="2"/>
      <c r="G126" s="2"/>
    </row>
    <row r="127" spans="2:7" ht="15">
      <c r="B127" s="43"/>
      <c r="C127" s="17"/>
      <c r="E127" s="2"/>
      <c r="G127" s="14"/>
    </row>
    <row r="128" spans="2:7" ht="12.75">
      <c r="B128" s="43"/>
      <c r="C128" s="2"/>
      <c r="E128" s="2"/>
      <c r="G128" s="2"/>
    </row>
    <row r="129" spans="2:7" ht="12.75">
      <c r="B129" s="43"/>
      <c r="C129" s="2"/>
      <c r="E129" s="2"/>
      <c r="G129" s="2"/>
    </row>
    <row r="130" spans="2:7" ht="12.75">
      <c r="B130" s="43"/>
      <c r="C130" s="2"/>
      <c r="E130" s="2"/>
      <c r="G130" s="2"/>
    </row>
    <row r="131" spans="2:7" ht="12.75">
      <c r="B131" s="43"/>
      <c r="C131" s="2"/>
      <c r="E131" s="2"/>
      <c r="G131" s="2"/>
    </row>
    <row r="132" spans="2:7" ht="12.75">
      <c r="B132" s="43"/>
      <c r="C132" s="2"/>
      <c r="E132" s="2"/>
      <c r="G132" s="2"/>
    </row>
    <row r="133" spans="2:7" ht="12.75">
      <c r="B133" s="43"/>
      <c r="C133" s="2"/>
      <c r="E133" s="2"/>
      <c r="G133" s="2"/>
    </row>
    <row r="134" spans="2:7" ht="12.75">
      <c r="B134" s="43"/>
      <c r="C134" s="2"/>
      <c r="E134" s="2"/>
      <c r="G134" s="2"/>
    </row>
    <row r="135" spans="2:7" ht="12.75">
      <c r="B135" s="43"/>
      <c r="C135" s="2"/>
      <c r="E135" s="2"/>
      <c r="G135" s="2"/>
    </row>
    <row r="136" spans="2:7" ht="12.75">
      <c r="B136" s="57"/>
      <c r="C136" s="2"/>
      <c r="E136" s="2"/>
      <c r="G136" s="2"/>
    </row>
    <row r="137" spans="2:7" ht="12.75">
      <c r="B137" s="43"/>
      <c r="C137" s="2"/>
      <c r="E137" s="2"/>
      <c r="G137" s="14"/>
    </row>
    <row r="138" spans="2:7" ht="12.75">
      <c r="B138" s="43"/>
      <c r="C138" s="2"/>
      <c r="E138" s="2"/>
      <c r="G138" s="2"/>
    </row>
    <row r="139" spans="2:7" ht="12.75">
      <c r="B139" s="43"/>
      <c r="C139" s="2"/>
      <c r="E139" s="2"/>
      <c r="G139" s="14"/>
    </row>
    <row r="140" spans="2:7" ht="12.75">
      <c r="B140" s="3"/>
      <c r="C140" s="13"/>
      <c r="E140" s="13"/>
      <c r="G140" s="13"/>
    </row>
    <row r="141" spans="2:7" ht="12.75">
      <c r="B141" s="3"/>
      <c r="C141" s="13"/>
      <c r="E141" s="13"/>
      <c r="G141" s="13"/>
    </row>
    <row r="142" spans="2:7" ht="12.75">
      <c r="B142" s="3"/>
      <c r="C142" s="13"/>
      <c r="E142" s="13"/>
      <c r="G142" s="13"/>
    </row>
    <row r="143" spans="2:7" ht="12.75">
      <c r="B143" s="3"/>
      <c r="C143" s="13"/>
      <c r="E143" s="13"/>
      <c r="G143" s="13"/>
    </row>
    <row r="144" spans="2:7" ht="12.75">
      <c r="B144" s="3"/>
      <c r="C144" s="13"/>
      <c r="E144" s="13"/>
      <c r="G144" s="13"/>
    </row>
    <row r="145" spans="2:7" ht="12.75">
      <c r="B145" s="3"/>
      <c r="C145" s="13"/>
      <c r="E145" s="13"/>
      <c r="G145" s="13"/>
    </row>
    <row r="146" spans="2:7" ht="12.75">
      <c r="B146" s="3"/>
      <c r="C146" s="13"/>
      <c r="E146" s="13"/>
      <c r="G146" s="13"/>
    </row>
    <row r="147" spans="2:7" ht="12.75">
      <c r="B147" s="3"/>
      <c r="C147" s="13"/>
      <c r="E147" s="13"/>
      <c r="G147" s="13"/>
    </row>
    <row r="148" spans="2:7" ht="12.75">
      <c r="B148" s="3"/>
      <c r="C148" s="13"/>
      <c r="E148" s="13"/>
      <c r="G148" s="13"/>
    </row>
    <row r="149" spans="2:7" ht="12.75">
      <c r="B149" s="3"/>
      <c r="C149" s="13"/>
      <c r="E149" s="13"/>
      <c r="G149" s="13"/>
    </row>
    <row r="150" spans="2:7" ht="12.75">
      <c r="B150" s="3"/>
      <c r="C150" s="13"/>
      <c r="E150" s="13"/>
      <c r="G150" s="13"/>
    </row>
    <row r="151" spans="2:7" ht="12.75">
      <c r="B151" s="3"/>
      <c r="C151" s="13"/>
      <c r="E151" s="13"/>
      <c r="G151" s="13"/>
    </row>
    <row r="152" spans="2:7" ht="12.75">
      <c r="B152" s="3"/>
      <c r="C152" s="13"/>
      <c r="E152" s="13"/>
      <c r="G152" s="13"/>
    </row>
    <row r="153" spans="2:7" ht="12.75">
      <c r="B153" s="3"/>
      <c r="C153" s="13"/>
      <c r="E153" s="13"/>
      <c r="G153" s="13"/>
    </row>
    <row r="154" spans="2:7" ht="12.75">
      <c r="B154" s="3"/>
      <c r="C154" s="13"/>
      <c r="E154" s="13"/>
      <c r="G154" s="13"/>
    </row>
    <row r="155" spans="2:7" ht="12.75">
      <c r="B155" s="3"/>
      <c r="C155" s="13"/>
      <c r="E155" s="13"/>
      <c r="G155" s="13"/>
    </row>
    <row r="156" spans="2:7" ht="12.75">
      <c r="B156" s="3"/>
      <c r="C156" s="13"/>
      <c r="E156" s="13"/>
      <c r="G156" s="13"/>
    </row>
    <row r="157" spans="2:7" ht="12.75">
      <c r="B157" s="3"/>
      <c r="C157" s="13"/>
      <c r="E157" s="13"/>
      <c r="G157" s="13"/>
    </row>
    <row r="158" spans="2:7" ht="12.75">
      <c r="B158" s="3"/>
      <c r="C158" s="13"/>
      <c r="E158" s="13"/>
      <c r="G158" s="13"/>
    </row>
    <row r="159" spans="2:7" ht="12.75">
      <c r="B159" s="3"/>
      <c r="C159" s="13"/>
      <c r="E159" s="13"/>
      <c r="G159" s="13"/>
    </row>
    <row r="160" spans="2:7" ht="12.75">
      <c r="B160" s="3"/>
      <c r="C160" s="13"/>
      <c r="E160" s="13"/>
      <c r="G160" s="13"/>
    </row>
    <row r="161" spans="2:7" ht="12.75">
      <c r="B161" s="3"/>
      <c r="C161" s="13"/>
      <c r="E161" s="13"/>
      <c r="G161" s="13"/>
    </row>
    <row r="162" spans="2:7" ht="12.75">
      <c r="B162" s="3"/>
      <c r="C162" s="13"/>
      <c r="E162" s="13"/>
      <c r="G162" s="13"/>
    </row>
    <row r="163" spans="2:7" ht="12.75">
      <c r="B163" s="3"/>
      <c r="C163" s="13"/>
      <c r="E163" s="13"/>
      <c r="G163" s="13"/>
    </row>
    <row r="164" spans="2:7" ht="12.75">
      <c r="B164" s="3"/>
      <c r="C164" s="13"/>
      <c r="E164" s="13"/>
      <c r="G164" s="13"/>
    </row>
    <row r="165" spans="2:7" ht="12.75">
      <c r="B165" s="3"/>
      <c r="C165" s="13"/>
      <c r="E165" s="13"/>
      <c r="G165" s="13"/>
    </row>
    <row r="166" spans="2:7" ht="12.75">
      <c r="B166" s="3"/>
      <c r="C166" s="13"/>
      <c r="E166" s="13"/>
      <c r="G166" s="13"/>
    </row>
    <row r="167" spans="2:7" ht="12.75">
      <c r="B167" s="3"/>
      <c r="C167" s="13"/>
      <c r="E167" s="13"/>
      <c r="G167" s="13"/>
    </row>
    <row r="168" spans="2:7" ht="12.75">
      <c r="B168" s="3"/>
      <c r="C168" s="13"/>
      <c r="E168" s="13"/>
      <c r="G168" s="13"/>
    </row>
    <row r="169" spans="2:7" ht="12.75">
      <c r="B169" s="3"/>
      <c r="C169" s="13"/>
      <c r="E169" s="13"/>
      <c r="G169" s="13"/>
    </row>
  </sheetData>
  <sheetProtection/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421875" style="0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476</v>
      </c>
    </row>
    <row r="2" ht="12.75">
      <c r="B2" s="1"/>
    </row>
    <row r="4" spans="2:11" ht="12.75">
      <c r="B4" s="5" t="s">
        <v>134</v>
      </c>
      <c r="E4" s="13"/>
      <c r="F4" s="13"/>
      <c r="G4" s="13"/>
      <c r="H4" s="13"/>
      <c r="I4" s="13"/>
      <c r="J4" s="13"/>
      <c r="K4" s="13"/>
    </row>
    <row r="5" spans="2:11" ht="12.75">
      <c r="B5" s="5" t="s">
        <v>416</v>
      </c>
      <c r="C5" s="88" t="s">
        <v>327</v>
      </c>
      <c r="E5" s="13"/>
      <c r="F5" s="13"/>
      <c r="G5" s="13"/>
      <c r="H5" s="13"/>
      <c r="I5" s="13"/>
      <c r="J5" s="13"/>
      <c r="K5" s="13"/>
    </row>
    <row r="6" spans="2:11" ht="12.75">
      <c r="B6" s="1" t="s">
        <v>79</v>
      </c>
      <c r="C6" t="s">
        <v>80</v>
      </c>
      <c r="D6" s="1" t="s">
        <v>106</v>
      </c>
      <c r="E6" s="2" t="s">
        <v>430</v>
      </c>
      <c r="F6" s="132" t="s">
        <v>107</v>
      </c>
      <c r="G6" s="11" t="s">
        <v>112</v>
      </c>
      <c r="H6" s="13"/>
      <c r="I6" s="13"/>
      <c r="J6" s="13"/>
      <c r="K6" s="13"/>
    </row>
    <row r="7" spans="1:11" ht="25.5" customHeight="1">
      <c r="A7" s="12"/>
      <c r="B7" s="10" t="s">
        <v>1</v>
      </c>
      <c r="C7" s="154" t="s">
        <v>437</v>
      </c>
      <c r="D7" s="155"/>
      <c r="E7" s="156"/>
      <c r="F7" s="150" t="s">
        <v>120</v>
      </c>
      <c r="G7" s="152" t="s">
        <v>435</v>
      </c>
      <c r="H7" s="13"/>
      <c r="I7" s="14"/>
      <c r="J7" s="13"/>
      <c r="K7" s="13"/>
    </row>
    <row r="8" spans="1:11" ht="12.75">
      <c r="A8" s="12"/>
      <c r="B8" s="10"/>
      <c r="C8" s="122" t="s">
        <v>148</v>
      </c>
      <c r="D8" s="122" t="s">
        <v>149</v>
      </c>
      <c r="E8" s="122" t="s">
        <v>436</v>
      </c>
      <c r="F8" s="151"/>
      <c r="G8" s="153"/>
      <c r="H8" s="13"/>
      <c r="I8" s="14"/>
      <c r="J8" s="13"/>
      <c r="K8" s="13"/>
    </row>
    <row r="9" spans="1:11" ht="12.75">
      <c r="A9" s="12">
        <v>1</v>
      </c>
      <c r="B9" s="21" t="s">
        <v>119</v>
      </c>
      <c r="C9" s="102"/>
      <c r="D9" s="103"/>
      <c r="E9" s="104"/>
      <c r="F9" s="105"/>
      <c r="G9" s="10"/>
      <c r="H9" s="13"/>
      <c r="I9" s="14"/>
      <c r="J9" s="13"/>
      <c r="K9" s="13"/>
    </row>
    <row r="10" spans="1:11" ht="12.75">
      <c r="A10" s="12">
        <v>2</v>
      </c>
      <c r="B10" s="21" t="s">
        <v>121</v>
      </c>
      <c r="C10" s="102"/>
      <c r="D10" s="103"/>
      <c r="E10" s="104"/>
      <c r="F10" s="105"/>
      <c r="G10" s="10"/>
      <c r="H10" s="13"/>
      <c r="I10" s="14"/>
      <c r="J10" s="13"/>
      <c r="K10" s="13"/>
    </row>
    <row r="11" spans="1:11" ht="12.75">
      <c r="A11" s="12">
        <v>3</v>
      </c>
      <c r="B11" s="9" t="s">
        <v>122</v>
      </c>
      <c r="C11" s="106">
        <v>7347603</v>
      </c>
      <c r="D11" s="103"/>
      <c r="E11" s="106"/>
      <c r="F11" s="107">
        <f aca="true" t="shared" si="0" ref="F11:F16">SUM(C11:E11)</f>
        <v>7347603</v>
      </c>
      <c r="G11" s="136">
        <v>8143776</v>
      </c>
      <c r="H11" s="13"/>
      <c r="I11" s="13"/>
      <c r="J11" s="13"/>
      <c r="K11" s="13"/>
    </row>
    <row r="12" spans="1:11" ht="12.75">
      <c r="A12" s="12">
        <v>4</v>
      </c>
      <c r="B12" s="12" t="s">
        <v>123</v>
      </c>
      <c r="C12" s="103">
        <v>1119475</v>
      </c>
      <c r="D12" s="103"/>
      <c r="E12" s="106"/>
      <c r="F12" s="107">
        <f t="shared" si="0"/>
        <v>1119475</v>
      </c>
      <c r="G12" s="137">
        <v>1209630</v>
      </c>
      <c r="H12" s="13"/>
      <c r="I12" s="2"/>
      <c r="J12" s="13"/>
      <c r="K12" s="13"/>
    </row>
    <row r="13" spans="1:11" ht="12.75">
      <c r="A13" s="12">
        <v>5</v>
      </c>
      <c r="B13" s="12" t="s">
        <v>124</v>
      </c>
      <c r="C13" s="103">
        <v>8586232</v>
      </c>
      <c r="D13" s="103"/>
      <c r="E13" s="106"/>
      <c r="F13" s="107">
        <f t="shared" si="0"/>
        <v>8586232</v>
      </c>
      <c r="G13" s="137">
        <v>10255730</v>
      </c>
      <c r="H13" s="13"/>
      <c r="I13" s="51"/>
      <c r="J13" s="51"/>
      <c r="K13" s="51"/>
    </row>
    <row r="14" spans="1:11" ht="12.75">
      <c r="A14" s="12">
        <v>6</v>
      </c>
      <c r="B14" s="12" t="s">
        <v>125</v>
      </c>
      <c r="C14" s="103">
        <v>2969000</v>
      </c>
      <c r="D14" s="103"/>
      <c r="E14" s="106"/>
      <c r="F14" s="107">
        <f t="shared" si="0"/>
        <v>2969000</v>
      </c>
      <c r="G14" s="137">
        <v>2969000</v>
      </c>
      <c r="H14" s="11"/>
      <c r="I14" s="2"/>
      <c r="J14" s="13"/>
      <c r="K14" s="13"/>
    </row>
    <row r="15" spans="1:11" ht="12.75">
      <c r="A15" s="12">
        <v>7</v>
      </c>
      <c r="B15" s="12" t="s">
        <v>126</v>
      </c>
      <c r="C15" s="103">
        <v>1215325</v>
      </c>
      <c r="D15" s="103">
        <v>0</v>
      </c>
      <c r="E15" s="106"/>
      <c r="F15" s="107">
        <f t="shared" si="0"/>
        <v>1215325</v>
      </c>
      <c r="G15" s="137">
        <v>1251325</v>
      </c>
      <c r="H15" s="11"/>
      <c r="I15" s="11"/>
      <c r="J15" s="13"/>
      <c r="K15" s="13"/>
    </row>
    <row r="16" spans="1:11" ht="12.75">
      <c r="A16" s="12">
        <v>8</v>
      </c>
      <c r="B16" s="12" t="s">
        <v>118</v>
      </c>
      <c r="C16" s="103">
        <f>SUM(C11:C15)</f>
        <v>21237635</v>
      </c>
      <c r="D16" s="103">
        <f>SUM(D12:D15)</f>
        <v>0</v>
      </c>
      <c r="E16" s="106">
        <f>SUM(E14:E15)</f>
        <v>0</v>
      </c>
      <c r="F16" s="105">
        <f t="shared" si="0"/>
        <v>21237635</v>
      </c>
      <c r="G16" s="103">
        <f>G11+G12+G13+G14+G15</f>
        <v>23829461</v>
      </c>
      <c r="H16" s="13"/>
      <c r="I16" s="2"/>
      <c r="J16" s="13"/>
      <c r="K16" s="13"/>
    </row>
    <row r="17" spans="1:11" ht="12.75">
      <c r="A17" s="12"/>
      <c r="B17" s="12"/>
      <c r="C17" s="103"/>
      <c r="D17" s="103"/>
      <c r="E17" s="106"/>
      <c r="F17" s="105"/>
      <c r="G17" s="103"/>
      <c r="H17" s="13"/>
      <c r="I17" s="2"/>
      <c r="J17" s="13"/>
      <c r="K17" s="13"/>
    </row>
    <row r="18" spans="1:11" ht="12.75">
      <c r="A18" s="55">
        <v>9</v>
      </c>
      <c r="B18" s="10" t="s">
        <v>127</v>
      </c>
      <c r="C18" s="103"/>
      <c r="D18" s="103"/>
      <c r="E18" s="102"/>
      <c r="F18" s="105"/>
      <c r="G18" s="103"/>
      <c r="H18" s="13"/>
      <c r="I18" s="14"/>
      <c r="J18" s="13"/>
      <c r="K18" s="13"/>
    </row>
    <row r="19" spans="1:11" ht="12.75">
      <c r="A19" s="55">
        <v>10</v>
      </c>
      <c r="B19" s="10" t="s">
        <v>121</v>
      </c>
      <c r="C19" s="103"/>
      <c r="D19" s="103"/>
      <c r="E19" s="102"/>
      <c r="F19" s="105"/>
      <c r="G19" s="103"/>
      <c r="H19" s="13"/>
      <c r="I19" s="14"/>
      <c r="J19" s="13"/>
      <c r="K19" s="13"/>
    </row>
    <row r="20" spans="1:11" ht="12.75">
      <c r="A20" s="12">
        <v>11</v>
      </c>
      <c r="B20" s="12" t="s">
        <v>128</v>
      </c>
      <c r="C20" s="103">
        <v>741900</v>
      </c>
      <c r="D20" s="103">
        <v>0</v>
      </c>
      <c r="E20" s="106"/>
      <c r="F20" s="105">
        <f aca="true" t="shared" si="1" ref="F20:F25">SUM(C20:E20)</f>
        <v>741900</v>
      </c>
      <c r="G20" s="103">
        <v>13627050</v>
      </c>
      <c r="H20" s="13"/>
      <c r="I20" s="2"/>
      <c r="J20" s="13"/>
      <c r="K20" s="13"/>
    </row>
    <row r="21" spans="1:11" ht="12.75">
      <c r="A21" s="12">
        <v>12</v>
      </c>
      <c r="B21" s="12" t="s">
        <v>129</v>
      </c>
      <c r="C21" s="103">
        <v>28346714</v>
      </c>
      <c r="D21" s="103"/>
      <c r="E21" s="106"/>
      <c r="F21" s="105">
        <f t="shared" si="1"/>
        <v>28346714</v>
      </c>
      <c r="G21" s="103">
        <v>28346714</v>
      </c>
      <c r="H21" s="13"/>
      <c r="I21" s="2"/>
      <c r="J21" s="13"/>
      <c r="K21" s="13"/>
    </row>
    <row r="22" spans="1:11" ht="12.75">
      <c r="A22" s="12">
        <v>13</v>
      </c>
      <c r="B22" s="12" t="s">
        <v>130</v>
      </c>
      <c r="C22" s="106"/>
      <c r="D22" s="106"/>
      <c r="E22" s="106"/>
      <c r="F22" s="105">
        <f>SUM(C22:E22)</f>
        <v>0</v>
      </c>
      <c r="G22" s="106"/>
      <c r="H22" s="13"/>
      <c r="I22" s="2"/>
      <c r="J22" s="13"/>
      <c r="K22" s="13"/>
    </row>
    <row r="23" spans="1:11" ht="12.75">
      <c r="A23" s="12">
        <v>14</v>
      </c>
      <c r="B23" s="12" t="s">
        <v>131</v>
      </c>
      <c r="C23" s="106"/>
      <c r="D23" s="106"/>
      <c r="E23" s="106"/>
      <c r="F23" s="105">
        <f>SUM(C23:E23)</f>
        <v>0</v>
      </c>
      <c r="G23" s="106"/>
      <c r="H23" s="13"/>
      <c r="I23" s="2"/>
      <c r="J23" s="13"/>
      <c r="K23" s="13"/>
    </row>
    <row r="24" spans="1:11" ht="12.75">
      <c r="A24" s="12">
        <v>15</v>
      </c>
      <c r="B24" s="12" t="s">
        <v>132</v>
      </c>
      <c r="C24" s="106"/>
      <c r="D24" s="106"/>
      <c r="E24" s="106"/>
      <c r="F24" s="105">
        <f>SUM(C24:E24)</f>
        <v>0</v>
      </c>
      <c r="G24" s="106"/>
      <c r="H24" s="13"/>
      <c r="I24" s="2"/>
      <c r="J24" s="13"/>
      <c r="K24" s="13"/>
    </row>
    <row r="25" spans="1:11" ht="12.75">
      <c r="A25" s="12">
        <v>16</v>
      </c>
      <c r="B25" s="12" t="s">
        <v>94</v>
      </c>
      <c r="C25" s="106">
        <v>29088614</v>
      </c>
      <c r="D25" s="106">
        <f>SUM(D20:D24)</f>
        <v>0</v>
      </c>
      <c r="E25" s="106">
        <f>SUM(E20:E24)</f>
        <v>0</v>
      </c>
      <c r="F25" s="105">
        <f t="shared" si="1"/>
        <v>29088614</v>
      </c>
      <c r="G25" s="106">
        <f>G20+G21+G22+G23+G24</f>
        <v>41973764</v>
      </c>
      <c r="H25" s="13"/>
      <c r="I25" s="2"/>
      <c r="J25" s="13"/>
      <c r="K25" s="13"/>
    </row>
    <row r="26" spans="1:11" ht="12.75">
      <c r="A26" s="12"/>
      <c r="B26" s="9"/>
      <c r="C26" s="106"/>
      <c r="D26" s="106"/>
      <c r="E26" s="102"/>
      <c r="F26" s="107"/>
      <c r="G26" s="106"/>
      <c r="H26" s="13"/>
      <c r="I26" s="13"/>
      <c r="J26" s="13"/>
      <c r="K26" s="13"/>
    </row>
    <row r="27" spans="1:11" ht="12.75">
      <c r="A27" s="118">
        <v>17</v>
      </c>
      <c r="B27" s="10" t="s">
        <v>133</v>
      </c>
      <c r="C27" s="106"/>
      <c r="D27" s="106"/>
      <c r="E27" s="102"/>
      <c r="F27" s="107"/>
      <c r="G27" s="106"/>
      <c r="H27" s="13"/>
      <c r="I27" s="14"/>
      <c r="J27" s="13"/>
      <c r="K27" s="13"/>
    </row>
    <row r="28" spans="1:11" ht="12.75">
      <c r="A28" s="41">
        <v>18</v>
      </c>
      <c r="B28" s="41" t="s">
        <v>95</v>
      </c>
      <c r="C28" s="108">
        <v>11951649</v>
      </c>
      <c r="D28" s="106">
        <v>0</v>
      </c>
      <c r="E28" s="102"/>
      <c r="F28" s="105">
        <f>SUM(C28:E28)</f>
        <v>11951649</v>
      </c>
      <c r="G28" s="103">
        <v>11040397</v>
      </c>
      <c r="H28" s="13"/>
      <c r="I28" s="2"/>
      <c r="J28" s="13"/>
      <c r="K28" s="13"/>
    </row>
    <row r="29" spans="1:11" ht="12.75">
      <c r="A29" s="12">
        <v>19</v>
      </c>
      <c r="B29" s="20" t="s">
        <v>96</v>
      </c>
      <c r="C29" s="106"/>
      <c r="D29" s="106"/>
      <c r="E29" s="102"/>
      <c r="F29" s="105">
        <f>SUM(F30:F31)</f>
        <v>0</v>
      </c>
      <c r="G29" s="106"/>
      <c r="H29" s="13"/>
      <c r="I29" s="15"/>
      <c r="J29" s="13"/>
      <c r="K29" s="13"/>
    </row>
    <row r="30" spans="1:11" ht="12.75">
      <c r="A30" s="12">
        <v>20</v>
      </c>
      <c r="B30" s="20" t="s">
        <v>97</v>
      </c>
      <c r="C30" s="106"/>
      <c r="D30" s="106"/>
      <c r="E30" s="102"/>
      <c r="F30" s="105">
        <f>SUM(C30:E30)</f>
        <v>0</v>
      </c>
      <c r="G30" s="106"/>
      <c r="H30" s="13"/>
      <c r="I30" s="15"/>
      <c r="J30" s="13"/>
      <c r="K30" s="13"/>
    </row>
    <row r="31" spans="1:11" ht="12.75">
      <c r="A31" s="12">
        <v>21</v>
      </c>
      <c r="B31" s="20" t="s">
        <v>98</v>
      </c>
      <c r="C31" s="106"/>
      <c r="D31" s="106"/>
      <c r="E31" s="102"/>
      <c r="F31" s="105">
        <f>SUM(C31:E31)</f>
        <v>0</v>
      </c>
      <c r="G31" s="106"/>
      <c r="H31" s="13"/>
      <c r="I31" s="15"/>
      <c r="J31" s="13"/>
      <c r="K31" s="13"/>
    </row>
    <row r="32" spans="1:11" ht="12.75">
      <c r="A32" s="12">
        <v>22</v>
      </c>
      <c r="B32" s="20" t="s">
        <v>94</v>
      </c>
      <c r="C32" s="106">
        <f>SUM(C28:C30)</f>
        <v>11951649</v>
      </c>
      <c r="D32" s="106">
        <f>SUM(D28:D30)</f>
        <v>0</v>
      </c>
      <c r="E32" s="102"/>
      <c r="F32" s="105">
        <f>SUM(C32:E32)</f>
        <v>11951649</v>
      </c>
      <c r="G32" s="106">
        <f>G28+G29</f>
        <v>11040397</v>
      </c>
      <c r="H32" s="13"/>
      <c r="I32" s="15"/>
      <c r="J32" s="13"/>
      <c r="K32" s="13"/>
    </row>
    <row r="33" spans="1:11" ht="12.75">
      <c r="A33" s="12"/>
      <c r="B33" s="19"/>
      <c r="C33" s="102"/>
      <c r="D33" s="102"/>
      <c r="E33" s="102"/>
      <c r="F33" s="109"/>
      <c r="G33" s="102"/>
      <c r="H33" s="14"/>
      <c r="I33" s="16"/>
      <c r="J33" s="14"/>
      <c r="K33" s="13"/>
    </row>
    <row r="34" spans="1:11" ht="12.75">
      <c r="A34" s="55">
        <v>23</v>
      </c>
      <c r="B34" s="14" t="s">
        <v>99</v>
      </c>
      <c r="C34" s="106">
        <f>C35</f>
        <v>775970</v>
      </c>
      <c r="D34" s="106">
        <f>D35</f>
        <v>0</v>
      </c>
      <c r="E34" s="106">
        <f>E35</f>
        <v>0</v>
      </c>
      <c r="F34" s="106">
        <f>F35</f>
        <v>775970</v>
      </c>
      <c r="G34" s="106">
        <f>G35</f>
        <v>775970</v>
      </c>
      <c r="H34" s="13"/>
      <c r="I34" s="16"/>
      <c r="J34" s="13"/>
      <c r="K34" s="13"/>
    </row>
    <row r="35" spans="1:11" ht="12.75">
      <c r="A35" s="12">
        <v>24</v>
      </c>
      <c r="B35" s="55" t="s">
        <v>402</v>
      </c>
      <c r="C35" s="106">
        <v>775970</v>
      </c>
      <c r="D35" s="106">
        <v>0</v>
      </c>
      <c r="E35" s="102">
        <v>0</v>
      </c>
      <c r="F35" s="110">
        <f>C35+D35+E35</f>
        <v>775970</v>
      </c>
      <c r="G35" s="106">
        <v>775970</v>
      </c>
      <c r="H35" s="13"/>
      <c r="I35" s="15"/>
      <c r="J35" s="13"/>
      <c r="K35" s="13"/>
    </row>
    <row r="36" spans="1:11" ht="12.75">
      <c r="A36" s="12">
        <v>25</v>
      </c>
      <c r="B36" s="10" t="s">
        <v>74</v>
      </c>
      <c r="C36" s="102">
        <f>C16+C25+C32+C34</f>
        <v>63053868</v>
      </c>
      <c r="D36" s="102">
        <f>D16+D25+D32+D34</f>
        <v>0</v>
      </c>
      <c r="E36" s="102">
        <f>E16+E25+E32+E34</f>
        <v>0</v>
      </c>
      <c r="F36" s="102">
        <f>F16+F25+F32+F34</f>
        <v>63053868</v>
      </c>
      <c r="G36" s="102">
        <f>G16+G25+G32+G34</f>
        <v>77619592</v>
      </c>
      <c r="H36" s="13"/>
      <c r="I36" s="13"/>
      <c r="J36" s="13"/>
      <c r="K36" s="13"/>
    </row>
    <row r="43" spans="1:12" ht="12.75">
      <c r="A43" s="2"/>
      <c r="B43" t="s">
        <v>79</v>
      </c>
      <c r="C43" t="s">
        <v>80</v>
      </c>
      <c r="D43" t="s">
        <v>106</v>
      </c>
      <c r="E43" t="s">
        <v>84</v>
      </c>
      <c r="F43" t="s">
        <v>107</v>
      </c>
      <c r="G43" s="1" t="s">
        <v>112</v>
      </c>
      <c r="H43" s="1" t="s">
        <v>438</v>
      </c>
      <c r="I43" s="1" t="s">
        <v>439</v>
      </c>
      <c r="J43" s="1" t="s">
        <v>434</v>
      </c>
      <c r="K43" s="1" t="s">
        <v>440</v>
      </c>
      <c r="L43" s="1" t="s">
        <v>441</v>
      </c>
    </row>
    <row r="44" spans="1:12" ht="12.75">
      <c r="A44" s="12">
        <v>26</v>
      </c>
      <c r="B44" s="36" t="s">
        <v>102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12">
        <v>27</v>
      </c>
      <c r="B45" s="35" t="s">
        <v>67</v>
      </c>
      <c r="C45" s="9" t="s">
        <v>68</v>
      </c>
      <c r="D45" s="9" t="s">
        <v>69</v>
      </c>
      <c r="E45" s="9" t="s">
        <v>70</v>
      </c>
      <c r="F45" s="9" t="s">
        <v>71</v>
      </c>
      <c r="G45" s="9" t="s">
        <v>72</v>
      </c>
      <c r="H45" s="9" t="s">
        <v>100</v>
      </c>
      <c r="I45" s="9" t="s">
        <v>8</v>
      </c>
      <c r="J45" s="12" t="s">
        <v>404</v>
      </c>
      <c r="K45" s="9" t="s">
        <v>66</v>
      </c>
      <c r="L45" s="9" t="s">
        <v>73</v>
      </c>
    </row>
    <row r="46" spans="1:12" ht="12.75">
      <c r="A46" s="12">
        <v>28</v>
      </c>
      <c r="B46" s="36" t="s">
        <v>101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6"/>
    </row>
    <row r="47" spans="1:12" ht="12.75">
      <c r="A47" s="12">
        <v>29</v>
      </c>
      <c r="B47" s="111" t="s">
        <v>394</v>
      </c>
      <c r="C47" s="112"/>
      <c r="D47" s="112"/>
      <c r="E47" s="112"/>
      <c r="F47" s="112"/>
      <c r="G47" s="112"/>
      <c r="H47" s="112"/>
      <c r="I47" s="103"/>
      <c r="J47" s="112"/>
      <c r="K47" s="112"/>
      <c r="L47" s="113">
        <f>SUM(C47:K47)</f>
        <v>0</v>
      </c>
    </row>
    <row r="48" spans="1:12" ht="12.75">
      <c r="A48" s="12">
        <v>30</v>
      </c>
      <c r="B48" s="111" t="s">
        <v>393</v>
      </c>
      <c r="C48" s="103">
        <v>3885600</v>
      </c>
      <c r="D48" s="103">
        <v>559420</v>
      </c>
      <c r="E48" s="103">
        <v>2215000</v>
      </c>
      <c r="F48" s="112"/>
      <c r="G48" s="103"/>
      <c r="H48" s="103">
        <v>0</v>
      </c>
      <c r="I48" s="103">
        <v>0</v>
      </c>
      <c r="J48" s="103">
        <v>0</v>
      </c>
      <c r="K48" s="103">
        <v>11040397</v>
      </c>
      <c r="L48" s="113">
        <f>SUM(C48:K48)</f>
        <v>17700417</v>
      </c>
    </row>
    <row r="49" spans="1:12" ht="12.75">
      <c r="A49" s="12"/>
      <c r="B49" s="12" t="s">
        <v>461</v>
      </c>
      <c r="C49" s="103"/>
      <c r="D49" s="103"/>
      <c r="E49" s="103">
        <v>114830</v>
      </c>
      <c r="F49" s="112"/>
      <c r="G49" s="103"/>
      <c r="H49" s="103">
        <v>12885150</v>
      </c>
      <c r="I49" s="103"/>
      <c r="J49" s="103"/>
      <c r="K49" s="103"/>
      <c r="L49" s="113">
        <f>SUM(C49:K49)</f>
        <v>12999980</v>
      </c>
    </row>
    <row r="50" spans="1:12" ht="12.75">
      <c r="A50" s="12">
        <v>31</v>
      </c>
      <c r="B50" s="111" t="s">
        <v>335</v>
      </c>
      <c r="C50" s="112"/>
      <c r="D50" s="112"/>
      <c r="E50" s="103">
        <v>1003000</v>
      </c>
      <c r="F50" s="112"/>
      <c r="G50" s="103">
        <v>0</v>
      </c>
      <c r="H50" s="112"/>
      <c r="I50" s="112"/>
      <c r="J50" s="112"/>
      <c r="K50" s="112"/>
      <c r="L50" s="113">
        <f aca="true" t="shared" si="2" ref="L50:L67">SUM(C50:K50)</f>
        <v>1003000</v>
      </c>
    </row>
    <row r="51" spans="1:12" ht="12.75">
      <c r="A51" s="12">
        <v>32</v>
      </c>
      <c r="B51" s="111" t="s">
        <v>392</v>
      </c>
      <c r="C51" s="103">
        <v>161738</v>
      </c>
      <c r="D51" s="103">
        <v>24327</v>
      </c>
      <c r="E51" s="103">
        <v>2646831</v>
      </c>
      <c r="F51" s="112"/>
      <c r="G51" s="103"/>
      <c r="H51" s="103">
        <v>741900</v>
      </c>
      <c r="I51" s="103">
        <v>28129927</v>
      </c>
      <c r="J51" s="112"/>
      <c r="K51" s="103">
        <v>0</v>
      </c>
      <c r="L51" s="113">
        <f t="shared" si="2"/>
        <v>31704723</v>
      </c>
    </row>
    <row r="52" spans="1:12" ht="12.75">
      <c r="A52" s="12">
        <v>33</v>
      </c>
      <c r="B52" s="111" t="s">
        <v>401</v>
      </c>
      <c r="C52" s="112"/>
      <c r="D52" s="112"/>
      <c r="E52" s="112"/>
      <c r="F52" s="112"/>
      <c r="G52" s="103">
        <v>0</v>
      </c>
      <c r="H52" s="112"/>
      <c r="I52" s="112"/>
      <c r="J52" s="112"/>
      <c r="K52" s="112"/>
      <c r="L52" s="113">
        <f t="shared" si="2"/>
        <v>0</v>
      </c>
    </row>
    <row r="53" spans="1:12" ht="12.75">
      <c r="A53" s="12">
        <v>34</v>
      </c>
      <c r="B53" s="111" t="s">
        <v>405</v>
      </c>
      <c r="C53" s="112"/>
      <c r="D53" s="112"/>
      <c r="E53" s="103">
        <v>89645</v>
      </c>
      <c r="F53" s="103">
        <v>0</v>
      </c>
      <c r="G53" s="112"/>
      <c r="H53" s="112"/>
      <c r="I53" s="112"/>
      <c r="J53" s="112"/>
      <c r="K53" s="112"/>
      <c r="L53" s="113">
        <f t="shared" si="2"/>
        <v>89645</v>
      </c>
    </row>
    <row r="54" spans="1:12" ht="12.75">
      <c r="A54" s="12">
        <v>35</v>
      </c>
      <c r="B54" s="111" t="s">
        <v>415</v>
      </c>
      <c r="C54" s="112"/>
      <c r="D54" s="112"/>
      <c r="E54" s="112"/>
      <c r="F54" s="112"/>
      <c r="G54" s="103"/>
      <c r="H54" s="103"/>
      <c r="I54" s="112"/>
      <c r="J54" s="112"/>
      <c r="K54" s="112"/>
      <c r="L54" s="113">
        <f t="shared" si="2"/>
        <v>0</v>
      </c>
    </row>
    <row r="55" spans="1:12" ht="12.75">
      <c r="A55" s="12">
        <v>36</v>
      </c>
      <c r="B55" s="111" t="s">
        <v>403</v>
      </c>
      <c r="C55" s="112"/>
      <c r="D55" s="112"/>
      <c r="E55" s="103">
        <v>0</v>
      </c>
      <c r="F55" s="103">
        <v>2969000</v>
      </c>
      <c r="G55" s="103">
        <v>200000</v>
      </c>
      <c r="H55" s="112"/>
      <c r="I55" s="112"/>
      <c r="J55" s="112"/>
      <c r="K55" s="112"/>
      <c r="L55" s="113">
        <f t="shared" si="2"/>
        <v>3169000</v>
      </c>
    </row>
    <row r="56" spans="1:12" ht="12.75">
      <c r="A56" s="12">
        <v>37</v>
      </c>
      <c r="B56" s="111" t="s">
        <v>390</v>
      </c>
      <c r="C56" s="112"/>
      <c r="D56" s="112"/>
      <c r="E56" s="112"/>
      <c r="F56" s="112"/>
      <c r="G56" s="103"/>
      <c r="H56" s="112"/>
      <c r="I56" s="112"/>
      <c r="J56" s="112"/>
      <c r="K56" s="112"/>
      <c r="L56" s="113">
        <f t="shared" si="2"/>
        <v>0</v>
      </c>
    </row>
    <row r="57" spans="1:12" ht="12.75">
      <c r="A57" s="12">
        <v>38</v>
      </c>
      <c r="B57" s="111" t="s">
        <v>330</v>
      </c>
      <c r="C57" s="103">
        <v>3251680</v>
      </c>
      <c r="D57" s="103">
        <v>544193</v>
      </c>
      <c r="E57" s="103">
        <v>1479000</v>
      </c>
      <c r="F57" s="112"/>
      <c r="G57" s="112"/>
      <c r="H57" s="112"/>
      <c r="I57" s="112"/>
      <c r="J57" s="112"/>
      <c r="K57" s="112"/>
      <c r="L57" s="113">
        <f t="shared" si="2"/>
        <v>5274873</v>
      </c>
    </row>
    <row r="58" spans="1:12" ht="12.75">
      <c r="A58" s="12">
        <v>39</v>
      </c>
      <c r="B58" s="111" t="s">
        <v>389</v>
      </c>
      <c r="C58" s="112"/>
      <c r="D58" s="112"/>
      <c r="E58" s="112"/>
      <c r="F58" s="112"/>
      <c r="G58" s="103">
        <v>150000</v>
      </c>
      <c r="H58" s="112"/>
      <c r="I58" s="112"/>
      <c r="J58" s="112"/>
      <c r="K58" s="112"/>
      <c r="L58" s="113">
        <f t="shared" si="2"/>
        <v>150000</v>
      </c>
    </row>
    <row r="59" spans="1:12" ht="12.75">
      <c r="A59" s="12">
        <v>40</v>
      </c>
      <c r="B59" s="111" t="s">
        <v>427</v>
      </c>
      <c r="C59" s="112"/>
      <c r="D59" s="112"/>
      <c r="E59" s="112"/>
      <c r="F59" s="112"/>
      <c r="G59" s="103">
        <v>901325</v>
      </c>
      <c r="H59" s="112"/>
      <c r="I59" s="112"/>
      <c r="J59" s="112"/>
      <c r="K59" s="112"/>
      <c r="L59" s="113">
        <f t="shared" si="2"/>
        <v>901325</v>
      </c>
    </row>
    <row r="60" spans="1:12" ht="12.75">
      <c r="A60" s="12">
        <v>41</v>
      </c>
      <c r="B60" s="111" t="s">
        <v>428</v>
      </c>
      <c r="C60" s="112"/>
      <c r="D60" s="112"/>
      <c r="E60" s="112"/>
      <c r="F60" s="112"/>
      <c r="G60" s="103"/>
      <c r="H60" s="112"/>
      <c r="I60" s="112"/>
      <c r="J60" s="112"/>
      <c r="K60" s="112"/>
      <c r="L60" s="113">
        <f t="shared" si="2"/>
        <v>0</v>
      </c>
    </row>
    <row r="61" spans="1:12" ht="12.75">
      <c r="A61" s="12">
        <v>42</v>
      </c>
      <c r="B61" s="111" t="s">
        <v>395</v>
      </c>
      <c r="C61" s="103">
        <v>733770</v>
      </c>
      <c r="D61" s="103">
        <v>64206</v>
      </c>
      <c r="E61" s="103">
        <v>57157</v>
      </c>
      <c r="F61" s="112"/>
      <c r="G61" s="112"/>
      <c r="H61" s="103">
        <v>0</v>
      </c>
      <c r="I61" s="112"/>
      <c r="J61" s="112"/>
      <c r="K61" s="112"/>
      <c r="L61" s="113">
        <f t="shared" si="2"/>
        <v>855133</v>
      </c>
    </row>
    <row r="62" spans="1:12" ht="12.75">
      <c r="A62" s="12">
        <v>43</v>
      </c>
      <c r="B62" s="111" t="s">
        <v>322</v>
      </c>
      <c r="C62" s="114">
        <v>0</v>
      </c>
      <c r="D62" s="103">
        <v>0</v>
      </c>
      <c r="E62" s="103">
        <v>0</v>
      </c>
      <c r="F62" s="112"/>
      <c r="G62" s="112"/>
      <c r="H62" s="103">
        <v>0</v>
      </c>
      <c r="I62" s="112"/>
      <c r="J62" s="112"/>
      <c r="K62" s="112"/>
      <c r="L62" s="113">
        <f t="shared" si="2"/>
        <v>0</v>
      </c>
    </row>
    <row r="63" spans="1:12" ht="12.75">
      <c r="A63" s="12">
        <v>44</v>
      </c>
      <c r="B63" s="111" t="s">
        <v>397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3">
        <f t="shared" si="2"/>
        <v>0</v>
      </c>
    </row>
    <row r="64" spans="1:12" ht="12.75">
      <c r="A64" s="12">
        <v>45</v>
      </c>
      <c r="B64" s="111" t="s">
        <v>336</v>
      </c>
      <c r="C64" s="103">
        <v>110988</v>
      </c>
      <c r="D64" s="103">
        <v>17484</v>
      </c>
      <c r="E64" s="103">
        <v>345000</v>
      </c>
      <c r="F64" s="112"/>
      <c r="G64" s="112"/>
      <c r="H64" s="112"/>
      <c r="I64" s="103">
        <v>216787</v>
      </c>
      <c r="J64" s="112"/>
      <c r="K64" s="112"/>
      <c r="L64" s="113">
        <f t="shared" si="2"/>
        <v>690259</v>
      </c>
    </row>
    <row r="65" spans="1:12" ht="12.75">
      <c r="A65" s="12">
        <v>46</v>
      </c>
      <c r="B65" s="111" t="s">
        <v>332</v>
      </c>
      <c r="C65" s="112"/>
      <c r="D65" s="112"/>
      <c r="E65" s="103">
        <v>2241267</v>
      </c>
      <c r="F65" s="112"/>
      <c r="G65" s="112"/>
      <c r="H65" s="103"/>
      <c r="I65" s="103">
        <v>0</v>
      </c>
      <c r="J65" s="112"/>
      <c r="K65" s="112"/>
      <c r="L65" s="113">
        <f t="shared" si="2"/>
        <v>2241267</v>
      </c>
    </row>
    <row r="66" spans="1:12" ht="12.75">
      <c r="A66" s="12">
        <v>47</v>
      </c>
      <c r="B66" s="111" t="s">
        <v>333</v>
      </c>
      <c r="C66" s="112"/>
      <c r="D66" s="112"/>
      <c r="E66" s="103">
        <v>64000</v>
      </c>
      <c r="F66" s="112"/>
      <c r="G66" s="112"/>
      <c r="H66" s="112"/>
      <c r="I66" s="103"/>
      <c r="J66" s="112"/>
      <c r="K66" s="112"/>
      <c r="L66" s="113">
        <f t="shared" si="2"/>
        <v>64000</v>
      </c>
    </row>
    <row r="67" spans="1:12" ht="12.75">
      <c r="A67" s="12">
        <v>48</v>
      </c>
      <c r="B67" s="111" t="s">
        <v>407</v>
      </c>
      <c r="C67" s="112"/>
      <c r="D67" s="112"/>
      <c r="E67" s="112"/>
      <c r="F67" s="112"/>
      <c r="G67" s="112"/>
      <c r="H67" s="112"/>
      <c r="I67" s="112"/>
      <c r="J67" s="103">
        <v>775970</v>
      </c>
      <c r="K67" s="112"/>
      <c r="L67" s="113">
        <f t="shared" si="2"/>
        <v>775970</v>
      </c>
    </row>
    <row r="68" spans="1:12" ht="12.75">
      <c r="A68" s="12">
        <v>49</v>
      </c>
      <c r="B68" s="119" t="s">
        <v>399</v>
      </c>
      <c r="C68" s="115">
        <f>SUM(C47:C67)</f>
        <v>8143776</v>
      </c>
      <c r="D68" s="115">
        <f aca="true" t="shared" si="3" ref="D68:L68">SUM(D47:D67)</f>
        <v>1209630</v>
      </c>
      <c r="E68" s="115">
        <f t="shared" si="3"/>
        <v>10255730</v>
      </c>
      <c r="F68" s="115">
        <f t="shared" si="3"/>
        <v>2969000</v>
      </c>
      <c r="G68" s="115">
        <f t="shared" si="3"/>
        <v>1251325</v>
      </c>
      <c r="H68" s="115">
        <f t="shared" si="3"/>
        <v>13627050</v>
      </c>
      <c r="I68" s="115">
        <f t="shared" si="3"/>
        <v>28346714</v>
      </c>
      <c r="J68" s="115">
        <f t="shared" si="3"/>
        <v>775970</v>
      </c>
      <c r="K68" s="115">
        <f t="shared" si="3"/>
        <v>11040397</v>
      </c>
      <c r="L68" s="115">
        <f t="shared" si="3"/>
        <v>77619592</v>
      </c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2.75">
      <c r="B70" s="13"/>
      <c r="C70" s="13"/>
      <c r="D70" s="13"/>
      <c r="E70" s="13"/>
      <c r="F70" s="13"/>
      <c r="G70" s="13"/>
      <c r="H70" s="13"/>
      <c r="I70" s="13"/>
      <c r="J70" s="13"/>
    </row>
    <row r="71" spans="2:10" ht="12.75">
      <c r="B71" s="14"/>
      <c r="C71" s="14"/>
      <c r="D71" s="14"/>
      <c r="E71" s="14"/>
      <c r="F71" s="14"/>
      <c r="G71" s="14"/>
      <c r="H71" s="14"/>
      <c r="I71" s="14"/>
      <c r="J71" s="14"/>
    </row>
    <row r="72" spans="2:10" ht="12.75">
      <c r="B72" s="13"/>
      <c r="C72" s="13"/>
      <c r="D72" s="13"/>
      <c r="E72" s="13"/>
      <c r="F72" s="13"/>
      <c r="G72" s="13"/>
      <c r="H72" s="13"/>
      <c r="I72" s="13"/>
      <c r="J72" s="13"/>
    </row>
    <row r="73" spans="2:10" ht="12.75">
      <c r="B73" s="13"/>
      <c r="C73" s="13"/>
      <c r="D73" s="13"/>
      <c r="E73" s="13"/>
      <c r="F73" s="13"/>
      <c r="G73" s="13"/>
      <c r="H73" s="13"/>
      <c r="I73" s="13"/>
      <c r="J73" s="13"/>
    </row>
  </sheetData>
  <sheetProtection/>
  <mergeCells count="3">
    <mergeCell ref="F7:F8"/>
    <mergeCell ref="G7:G8"/>
    <mergeCell ref="C7:E7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3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9.00390625" style="0" bestFit="1" customWidth="1"/>
    <col min="2" max="2" width="52.140625" style="0" bestFit="1" customWidth="1"/>
    <col min="3" max="3" width="9.00390625" style="0" bestFit="1" customWidth="1"/>
    <col min="4" max="4" width="16.140625" style="0" bestFit="1" customWidth="1"/>
    <col min="5" max="5" width="9.00390625" style="0" bestFit="1" customWidth="1"/>
    <col min="6" max="6" width="11.7109375" style="0" bestFit="1" customWidth="1"/>
    <col min="7" max="7" width="14.7109375" style="0" bestFit="1" customWidth="1"/>
  </cols>
  <sheetData>
    <row r="1" ht="12.75">
      <c r="B1" s="1" t="s">
        <v>477</v>
      </c>
    </row>
    <row r="2" ht="12.75">
      <c r="C2" s="1" t="s">
        <v>416</v>
      </c>
    </row>
    <row r="3" spans="1:2" ht="12.75">
      <c r="A3" s="5" t="s">
        <v>447</v>
      </c>
      <c r="B3" s="1"/>
    </row>
    <row r="4" spans="2:6" ht="12.75">
      <c r="B4" t="s">
        <v>60</v>
      </c>
      <c r="C4" t="s">
        <v>80</v>
      </c>
      <c r="D4" t="s">
        <v>83</v>
      </c>
      <c r="E4" t="s">
        <v>448</v>
      </c>
      <c r="F4" t="s">
        <v>449</v>
      </c>
    </row>
    <row r="5" spans="1:7" ht="12.75">
      <c r="A5" s="10" t="s">
        <v>450</v>
      </c>
      <c r="B5" s="10" t="s">
        <v>7</v>
      </c>
      <c r="C5" s="10" t="s">
        <v>451</v>
      </c>
      <c r="D5" s="10" t="s">
        <v>452</v>
      </c>
      <c r="E5" s="10" t="s">
        <v>453</v>
      </c>
      <c r="F5" s="10" t="s">
        <v>73</v>
      </c>
      <c r="G5" s="140" t="s">
        <v>459</v>
      </c>
    </row>
    <row r="6" spans="1:7" ht="12.75">
      <c r="A6" s="9">
        <v>1</v>
      </c>
      <c r="B6" s="12" t="s">
        <v>454</v>
      </c>
      <c r="C6" s="89"/>
      <c r="D6" s="89">
        <v>111732</v>
      </c>
      <c r="E6" s="89"/>
      <c r="F6" s="89">
        <f>C6+D6+E6</f>
        <v>111732</v>
      </c>
      <c r="G6" s="142">
        <v>111732</v>
      </c>
    </row>
    <row r="7" spans="1:7" ht="12.75">
      <c r="A7" s="138">
        <v>2</v>
      </c>
      <c r="B7" s="12" t="s">
        <v>455</v>
      </c>
      <c r="C7" s="89"/>
      <c r="D7" s="89">
        <v>30168</v>
      </c>
      <c r="E7" s="89"/>
      <c r="F7" s="89">
        <f>C7+D7+E7</f>
        <v>30168</v>
      </c>
      <c r="G7" s="142">
        <v>30168</v>
      </c>
    </row>
    <row r="8" spans="1:7" ht="12.75">
      <c r="A8" s="138">
        <v>3</v>
      </c>
      <c r="B8" s="12" t="s">
        <v>456</v>
      </c>
      <c r="C8" s="89"/>
      <c r="D8" s="89">
        <v>472441</v>
      </c>
      <c r="E8" s="89"/>
      <c r="F8" s="89">
        <f>C8+D8+E8</f>
        <v>472441</v>
      </c>
      <c r="G8" s="142">
        <v>472441</v>
      </c>
    </row>
    <row r="9" spans="1:7" ht="12.75">
      <c r="A9" s="138">
        <v>4</v>
      </c>
      <c r="B9" s="12" t="s">
        <v>455</v>
      </c>
      <c r="C9" s="89"/>
      <c r="D9" s="89">
        <v>127559</v>
      </c>
      <c r="E9" s="89"/>
      <c r="F9" s="89">
        <f>C9+D9+E9</f>
        <v>127559</v>
      </c>
      <c r="G9" s="142">
        <v>127559</v>
      </c>
    </row>
    <row r="10" spans="1:7" ht="12.75">
      <c r="A10" s="138">
        <v>5</v>
      </c>
      <c r="B10" s="12" t="s">
        <v>458</v>
      </c>
      <c r="C10" s="89"/>
      <c r="D10" s="89"/>
      <c r="E10" s="89"/>
      <c r="F10" s="89"/>
      <c r="G10" s="142">
        <v>3846587</v>
      </c>
    </row>
    <row r="11" spans="1:7" ht="12.75">
      <c r="A11" s="138">
        <v>6</v>
      </c>
      <c r="B11" s="12" t="s">
        <v>455</v>
      </c>
      <c r="C11" s="89"/>
      <c r="D11" s="89"/>
      <c r="E11" s="89"/>
      <c r="F11" s="89"/>
      <c r="G11" s="142">
        <v>1038579</v>
      </c>
    </row>
    <row r="12" spans="1:7" ht="12.75">
      <c r="A12" s="138">
        <v>7</v>
      </c>
      <c r="B12" s="12" t="s">
        <v>460</v>
      </c>
      <c r="C12" s="89"/>
      <c r="D12" s="89"/>
      <c r="E12" s="89"/>
      <c r="F12" s="89"/>
      <c r="G12" s="142">
        <v>6299200</v>
      </c>
    </row>
    <row r="13" spans="1:7" ht="12.75">
      <c r="A13" s="138">
        <v>8</v>
      </c>
      <c r="B13" s="12" t="s">
        <v>455</v>
      </c>
      <c r="C13" s="89"/>
      <c r="D13" s="89"/>
      <c r="E13" s="89"/>
      <c r="F13" s="89"/>
      <c r="G13" s="142">
        <v>1700784</v>
      </c>
    </row>
    <row r="14" spans="1:7" ht="12.75">
      <c r="A14" s="138">
        <v>9</v>
      </c>
      <c r="B14" s="10" t="s">
        <v>457</v>
      </c>
      <c r="C14" s="139">
        <f>SUM(C6:C8)</f>
        <v>0</v>
      </c>
      <c r="D14" s="139">
        <f>SUM(D6:D9)</f>
        <v>741900</v>
      </c>
      <c r="E14" s="139">
        <f>SUM(E6:E8)</f>
        <v>0</v>
      </c>
      <c r="F14" s="90">
        <f>F6+F7+F8+F9</f>
        <v>741900</v>
      </c>
      <c r="G14" s="141">
        <f>G6+G7+G8+G9+G10+G11+G12+G13</f>
        <v>13627050</v>
      </c>
    </row>
  </sheetData>
  <sheetProtection/>
  <printOptions/>
  <pageMargins left="0.7" right="0.7" top="0.75" bottom="0.75" header="0.3" footer="0.3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39.7109375" style="0" customWidth="1"/>
    <col min="3" max="3" width="9.140625" style="0" bestFit="1" customWidth="1"/>
    <col min="4" max="14" width="8.8515625" style="0" customWidth="1"/>
    <col min="15" max="15" width="10.00390625" style="0" customWidth="1"/>
  </cols>
  <sheetData>
    <row r="1" ht="12.75">
      <c r="B1" s="1" t="s">
        <v>478</v>
      </c>
    </row>
    <row r="2" ht="12.75">
      <c r="B2" s="1"/>
    </row>
    <row r="3" ht="12.75">
      <c r="D3" t="s">
        <v>416</v>
      </c>
    </row>
    <row r="4" spans="2:15" ht="12.75">
      <c r="B4" s="5" t="s">
        <v>64</v>
      </c>
      <c r="C4" s="1"/>
      <c r="D4" s="1"/>
      <c r="E4" s="1"/>
      <c r="F4" s="1"/>
      <c r="G4" s="1"/>
      <c r="H4" s="1"/>
      <c r="I4" s="1"/>
      <c r="J4" s="1"/>
      <c r="K4" s="1"/>
      <c r="O4" s="86" t="s">
        <v>327</v>
      </c>
    </row>
    <row r="5" spans="1:15" ht="12.75">
      <c r="A5" s="9"/>
      <c r="B5" s="9" t="s">
        <v>60</v>
      </c>
      <c r="C5" s="9" t="s">
        <v>105</v>
      </c>
      <c r="D5" s="9" t="s">
        <v>83</v>
      </c>
      <c r="E5" s="9" t="s">
        <v>84</v>
      </c>
      <c r="F5" s="9" t="s">
        <v>108</v>
      </c>
      <c r="G5" s="9" t="s">
        <v>109</v>
      </c>
      <c r="H5" s="9" t="s">
        <v>110</v>
      </c>
      <c r="I5" s="9" t="s">
        <v>111</v>
      </c>
      <c r="J5" s="9" t="s">
        <v>62</v>
      </c>
      <c r="K5" s="9" t="s">
        <v>113</v>
      </c>
      <c r="L5" s="9" t="s">
        <v>114</v>
      </c>
      <c r="M5" s="9" t="s">
        <v>115</v>
      </c>
      <c r="N5" s="9" t="s">
        <v>116</v>
      </c>
      <c r="O5" s="9" t="s">
        <v>117</v>
      </c>
    </row>
    <row r="6" spans="1:15" ht="12.75">
      <c r="A6" s="9">
        <v>1</v>
      </c>
      <c r="B6" s="10" t="s">
        <v>75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10" t="s">
        <v>49</v>
      </c>
      <c r="J6" s="10" t="s">
        <v>50</v>
      </c>
      <c r="K6" s="10" t="s">
        <v>51</v>
      </c>
      <c r="L6" s="10" t="s">
        <v>52</v>
      </c>
      <c r="M6" s="10" t="s">
        <v>53</v>
      </c>
      <c r="N6" s="10" t="s">
        <v>54</v>
      </c>
      <c r="O6" s="10" t="s">
        <v>94</v>
      </c>
    </row>
    <row r="7" spans="1:15" ht="12.75">
      <c r="A7" s="50">
        <v>2</v>
      </c>
      <c r="B7" s="144" t="s">
        <v>11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</row>
    <row r="8" spans="1:15" ht="12.75">
      <c r="A8" s="9">
        <v>3</v>
      </c>
      <c r="B8" s="68" t="s">
        <v>139</v>
      </c>
      <c r="C8" s="12">
        <v>1669785</v>
      </c>
      <c r="D8" s="12">
        <v>1669785</v>
      </c>
      <c r="E8" s="12">
        <v>1669785</v>
      </c>
      <c r="F8" s="12">
        <v>1669785</v>
      </c>
      <c r="G8" s="12">
        <v>1669785</v>
      </c>
      <c r="H8" s="12">
        <v>1669785</v>
      </c>
      <c r="I8" s="12">
        <v>1669785</v>
      </c>
      <c r="J8" s="12">
        <v>1669785</v>
      </c>
      <c r="K8" s="12">
        <v>1669785</v>
      </c>
      <c r="L8" s="12">
        <v>1669785</v>
      </c>
      <c r="M8" s="12">
        <v>1669785</v>
      </c>
      <c r="N8" s="12">
        <v>1669786</v>
      </c>
      <c r="O8" s="12">
        <f>SUM(C8:N8)</f>
        <v>20037421</v>
      </c>
    </row>
    <row r="9" spans="1:15" ht="12.75">
      <c r="A9" s="9">
        <v>4</v>
      </c>
      <c r="B9" s="69" t="s">
        <v>103</v>
      </c>
      <c r="C9" s="12">
        <v>84035</v>
      </c>
      <c r="D9" s="12">
        <v>84035</v>
      </c>
      <c r="E9" s="12">
        <v>84035</v>
      </c>
      <c r="F9" s="12">
        <v>84035</v>
      </c>
      <c r="G9" s="12">
        <v>84035</v>
      </c>
      <c r="H9" s="12">
        <v>84035</v>
      </c>
      <c r="I9" s="12">
        <v>84035</v>
      </c>
      <c r="J9" s="12">
        <v>84035</v>
      </c>
      <c r="K9" s="12">
        <v>84035</v>
      </c>
      <c r="L9" s="12">
        <v>84035</v>
      </c>
      <c r="M9" s="12">
        <v>84035</v>
      </c>
      <c r="N9" s="12">
        <v>84042</v>
      </c>
      <c r="O9" s="12">
        <f>SUM(C9:N9)</f>
        <v>1008427</v>
      </c>
    </row>
    <row r="10" spans="1:15" ht="12.75">
      <c r="A10" s="9">
        <v>5</v>
      </c>
      <c r="B10" s="68" t="s">
        <v>61</v>
      </c>
      <c r="C10" s="12">
        <v>225166</v>
      </c>
      <c r="D10" s="12">
        <v>225166</v>
      </c>
      <c r="E10" s="12">
        <v>225166</v>
      </c>
      <c r="F10" s="12">
        <v>225166</v>
      </c>
      <c r="G10" s="12">
        <v>225166</v>
      </c>
      <c r="H10" s="12">
        <v>225166</v>
      </c>
      <c r="I10" s="12">
        <v>225166</v>
      </c>
      <c r="J10" s="12">
        <v>225166</v>
      </c>
      <c r="K10" s="12">
        <v>225166</v>
      </c>
      <c r="L10" s="12">
        <v>225166</v>
      </c>
      <c r="M10" s="12">
        <v>225166</v>
      </c>
      <c r="N10" s="12">
        <v>225174</v>
      </c>
      <c r="O10" s="12">
        <f>SUM(C10:N10)</f>
        <v>2702000</v>
      </c>
    </row>
    <row r="11" spans="1:15" ht="12.75">
      <c r="A11" s="9">
        <v>6</v>
      </c>
      <c r="B11" s="68" t="s">
        <v>409</v>
      </c>
      <c r="C11" s="12">
        <v>62583</v>
      </c>
      <c r="D11" s="12">
        <v>62583</v>
      </c>
      <c r="E11" s="12">
        <v>62583</v>
      </c>
      <c r="F11" s="12">
        <v>62583</v>
      </c>
      <c r="G11" s="12">
        <v>62583</v>
      </c>
      <c r="H11" s="12">
        <v>62583</v>
      </c>
      <c r="I11" s="12">
        <v>62583</v>
      </c>
      <c r="J11" s="12">
        <v>62583</v>
      </c>
      <c r="K11" s="12">
        <v>62583</v>
      </c>
      <c r="L11" s="12">
        <v>62583</v>
      </c>
      <c r="M11" s="12">
        <v>62583</v>
      </c>
      <c r="N11" s="12">
        <v>62587</v>
      </c>
      <c r="O11" s="12">
        <f>SUM(C11:N11)</f>
        <v>751000</v>
      </c>
    </row>
    <row r="12" spans="1:15" ht="12.75">
      <c r="A12" s="9">
        <v>7</v>
      </c>
      <c r="B12" s="68" t="s">
        <v>135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>
      <c r="A13" s="9">
        <v>8</v>
      </c>
      <c r="B13" s="68" t="s">
        <v>63</v>
      </c>
      <c r="C13" s="12">
        <v>1669915</v>
      </c>
      <c r="D13" s="12">
        <v>1669915</v>
      </c>
      <c r="E13" s="12">
        <v>1669915</v>
      </c>
      <c r="F13" s="12">
        <v>1669915</v>
      </c>
      <c r="G13" s="12">
        <v>1669915</v>
      </c>
      <c r="H13" s="12">
        <v>1669915</v>
      </c>
      <c r="I13" s="12">
        <v>1669915</v>
      </c>
      <c r="J13" s="12">
        <v>1669915</v>
      </c>
      <c r="K13" s="12">
        <v>1669915</v>
      </c>
      <c r="L13" s="12">
        <v>1669915</v>
      </c>
      <c r="M13" s="12">
        <v>1669915</v>
      </c>
      <c r="N13" s="12">
        <v>1669915</v>
      </c>
      <c r="O13" s="12">
        <f>SUM(C13:N13)</f>
        <v>20038980</v>
      </c>
    </row>
    <row r="14" spans="1:15" ht="12.75">
      <c r="A14" s="9">
        <v>9</v>
      </c>
      <c r="B14" s="91" t="s">
        <v>136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9">
        <v>10</v>
      </c>
      <c r="B15" s="70" t="s">
        <v>137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>
        <f>SUM(E15:N15)</f>
        <v>0</v>
      </c>
    </row>
    <row r="16" spans="1:15" ht="27.75" customHeight="1">
      <c r="A16" s="9">
        <v>11</v>
      </c>
      <c r="B16" s="68" t="s">
        <v>93</v>
      </c>
      <c r="C16" s="12">
        <v>2756814</v>
      </c>
      <c r="D16" s="12">
        <v>2756814</v>
      </c>
      <c r="E16" s="12">
        <v>2756814</v>
      </c>
      <c r="F16" s="12">
        <v>2756814</v>
      </c>
      <c r="G16" s="12">
        <v>2756814</v>
      </c>
      <c r="H16" s="12">
        <v>2756814</v>
      </c>
      <c r="I16" s="12">
        <v>2756814</v>
      </c>
      <c r="J16" s="12">
        <v>2756814</v>
      </c>
      <c r="K16" s="12">
        <v>2756814</v>
      </c>
      <c r="L16" s="12">
        <v>2756814</v>
      </c>
      <c r="M16" s="12">
        <v>2756814</v>
      </c>
      <c r="N16" s="12">
        <v>2756810</v>
      </c>
      <c r="O16" s="12">
        <f>SUM(C16:N16)</f>
        <v>33081764</v>
      </c>
    </row>
    <row r="17" spans="1:15" ht="12.75">
      <c r="A17" s="9">
        <v>12</v>
      </c>
      <c r="B17" s="68" t="s">
        <v>104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f>C17+D17+E17+F17+G17+H17+I17+J17+K17+L17+M17+N17</f>
        <v>0</v>
      </c>
    </row>
    <row r="18" spans="1:15" ht="12.75">
      <c r="A18" s="9">
        <v>13</v>
      </c>
      <c r="B18" s="68" t="s">
        <v>141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>
        <f>SUM(K18:N18)</f>
        <v>0</v>
      </c>
    </row>
    <row r="19" spans="1:15" ht="12.75">
      <c r="A19" s="9">
        <v>14</v>
      </c>
      <c r="B19" s="71" t="s">
        <v>55</v>
      </c>
      <c r="C19" s="102">
        <f>SUM(C8:C17)</f>
        <v>6468298</v>
      </c>
      <c r="D19" s="102">
        <f>SUM(D8:D17)</f>
        <v>6468298</v>
      </c>
      <c r="E19" s="102">
        <f aca="true" t="shared" si="0" ref="E19:N19">SUM(E8:E17)</f>
        <v>6468298</v>
      </c>
      <c r="F19" s="102">
        <f t="shared" si="0"/>
        <v>6468298</v>
      </c>
      <c r="G19" s="102">
        <f t="shared" si="0"/>
        <v>6468298</v>
      </c>
      <c r="H19" s="102">
        <f t="shared" si="0"/>
        <v>6468298</v>
      </c>
      <c r="I19" s="102">
        <f t="shared" si="0"/>
        <v>6468298</v>
      </c>
      <c r="J19" s="102">
        <f t="shared" si="0"/>
        <v>6468298</v>
      </c>
      <c r="K19" s="102">
        <f t="shared" si="0"/>
        <v>6468298</v>
      </c>
      <c r="L19" s="102">
        <f t="shared" si="0"/>
        <v>6468298</v>
      </c>
      <c r="M19" s="102">
        <f t="shared" si="0"/>
        <v>6468298</v>
      </c>
      <c r="N19" s="102">
        <f t="shared" si="0"/>
        <v>6468314</v>
      </c>
      <c r="O19" s="102">
        <f>SUM(O8:O17)</f>
        <v>77619592</v>
      </c>
    </row>
    <row r="20" spans="1:15" ht="12.75">
      <c r="A20" s="13"/>
      <c r="B20" s="3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13">
        <v>15</v>
      </c>
      <c r="B21" s="144" t="s">
        <v>12</v>
      </c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</row>
    <row r="22" spans="1:15" ht="12.75">
      <c r="A22" s="9">
        <v>16</v>
      </c>
      <c r="B22" s="72" t="s">
        <v>315</v>
      </c>
      <c r="C22" s="12">
        <v>779450</v>
      </c>
      <c r="D22" s="12">
        <v>779450</v>
      </c>
      <c r="E22" s="12">
        <v>779450</v>
      </c>
      <c r="F22" s="12">
        <v>779450</v>
      </c>
      <c r="G22" s="12">
        <v>779450</v>
      </c>
      <c r="H22" s="12">
        <v>779450</v>
      </c>
      <c r="I22" s="12">
        <v>779450</v>
      </c>
      <c r="J22" s="12">
        <v>779450</v>
      </c>
      <c r="K22" s="12">
        <v>779450</v>
      </c>
      <c r="L22" s="12">
        <v>779450</v>
      </c>
      <c r="M22" s="12">
        <v>779450</v>
      </c>
      <c r="N22" s="12">
        <v>779456</v>
      </c>
      <c r="O22" s="103">
        <f>SUM(C22:N22)</f>
        <v>9353406</v>
      </c>
    </row>
    <row r="23" spans="1:15" ht="12.75">
      <c r="A23" s="9">
        <v>18</v>
      </c>
      <c r="B23" s="72" t="s">
        <v>65</v>
      </c>
      <c r="C23" s="12">
        <v>854644</v>
      </c>
      <c r="D23" s="12">
        <v>854644</v>
      </c>
      <c r="E23" s="12">
        <v>854644</v>
      </c>
      <c r="F23" s="12">
        <v>854644</v>
      </c>
      <c r="G23" s="12">
        <v>854644</v>
      </c>
      <c r="H23" s="12">
        <v>854644</v>
      </c>
      <c r="I23" s="12">
        <v>854644</v>
      </c>
      <c r="J23" s="12">
        <v>854644</v>
      </c>
      <c r="K23" s="12">
        <v>854644</v>
      </c>
      <c r="L23" s="12">
        <v>854644</v>
      </c>
      <c r="M23" s="12">
        <v>854644</v>
      </c>
      <c r="N23" s="12">
        <v>854646</v>
      </c>
      <c r="O23" s="103">
        <f aca="true" t="shared" si="1" ref="O23:O29">SUM(C23:N23)</f>
        <v>10255730</v>
      </c>
    </row>
    <row r="24" spans="1:15" ht="12.75">
      <c r="A24" s="9">
        <v>19</v>
      </c>
      <c r="B24" s="72" t="s">
        <v>140</v>
      </c>
      <c r="C24" s="12">
        <v>104277</v>
      </c>
      <c r="D24" s="12">
        <v>104277</v>
      </c>
      <c r="E24" s="12">
        <v>104277</v>
      </c>
      <c r="F24" s="12">
        <v>104277</v>
      </c>
      <c r="G24" s="12">
        <v>104277</v>
      </c>
      <c r="H24" s="12">
        <v>104277</v>
      </c>
      <c r="I24" s="12">
        <v>104277</v>
      </c>
      <c r="J24" s="12">
        <v>104277</v>
      </c>
      <c r="K24" s="12">
        <v>104277</v>
      </c>
      <c r="L24" s="12">
        <v>104277</v>
      </c>
      <c r="M24" s="12">
        <v>104277</v>
      </c>
      <c r="N24" s="12">
        <v>104278</v>
      </c>
      <c r="O24" s="103">
        <f t="shared" si="1"/>
        <v>1251325</v>
      </c>
    </row>
    <row r="25" spans="1:15" ht="12.75">
      <c r="A25" s="9">
        <v>20</v>
      </c>
      <c r="B25" s="72" t="s">
        <v>334</v>
      </c>
      <c r="C25" s="12">
        <v>247417</v>
      </c>
      <c r="D25" s="12">
        <v>247417</v>
      </c>
      <c r="E25" s="12">
        <v>247417</v>
      </c>
      <c r="F25" s="12">
        <v>247417</v>
      </c>
      <c r="G25" s="12">
        <v>247417</v>
      </c>
      <c r="H25" s="12">
        <v>247417</v>
      </c>
      <c r="I25" s="12">
        <v>247417</v>
      </c>
      <c r="J25" s="12">
        <v>247417</v>
      </c>
      <c r="K25" s="12">
        <v>247417</v>
      </c>
      <c r="L25" s="12">
        <v>247417</v>
      </c>
      <c r="M25" s="12">
        <v>247417</v>
      </c>
      <c r="N25" s="12">
        <v>247413</v>
      </c>
      <c r="O25" s="103">
        <f t="shared" si="1"/>
        <v>2969000</v>
      </c>
    </row>
    <row r="26" spans="1:15" ht="12.75">
      <c r="A26" s="9">
        <v>21</v>
      </c>
      <c r="B26" s="72" t="s">
        <v>66</v>
      </c>
      <c r="C26" s="12">
        <v>920033</v>
      </c>
      <c r="D26" s="12">
        <v>920033</v>
      </c>
      <c r="E26" s="12">
        <v>920033</v>
      </c>
      <c r="F26" s="12">
        <v>920033</v>
      </c>
      <c r="G26" s="12">
        <v>920033</v>
      </c>
      <c r="H26" s="12">
        <v>920033</v>
      </c>
      <c r="I26" s="12">
        <v>920033</v>
      </c>
      <c r="J26" s="12">
        <v>920033</v>
      </c>
      <c r="K26" s="12">
        <v>920033</v>
      </c>
      <c r="L26" s="12">
        <v>920033</v>
      </c>
      <c r="M26" s="12">
        <v>920033</v>
      </c>
      <c r="N26" s="12">
        <v>920034</v>
      </c>
      <c r="O26" s="103">
        <f t="shared" si="1"/>
        <v>11040397</v>
      </c>
    </row>
    <row r="27" spans="1:15" ht="12.75">
      <c r="A27" s="9">
        <v>22</v>
      </c>
      <c r="B27" s="72" t="s">
        <v>17</v>
      </c>
      <c r="C27" s="12">
        <v>2362226</v>
      </c>
      <c r="D27" s="12">
        <v>2362226</v>
      </c>
      <c r="E27" s="12">
        <v>2362226</v>
      </c>
      <c r="F27" s="12">
        <v>2362226</v>
      </c>
      <c r="G27" s="12">
        <v>2362226</v>
      </c>
      <c r="H27" s="12">
        <v>2362226</v>
      </c>
      <c r="I27" s="12">
        <v>2362226</v>
      </c>
      <c r="J27" s="12">
        <v>2362226</v>
      </c>
      <c r="K27" s="12">
        <v>2362226</v>
      </c>
      <c r="L27" s="12">
        <v>2362226</v>
      </c>
      <c r="M27" s="12">
        <v>2362226</v>
      </c>
      <c r="N27" s="12">
        <v>2362228</v>
      </c>
      <c r="O27" s="103">
        <f>SUM(C27:N27)</f>
        <v>28346714</v>
      </c>
    </row>
    <row r="28" spans="1:15" ht="12.75">
      <c r="A28" s="9">
        <v>23</v>
      </c>
      <c r="B28" s="72" t="s">
        <v>7</v>
      </c>
      <c r="C28" s="103">
        <v>1135587</v>
      </c>
      <c r="D28" s="103">
        <v>1135587</v>
      </c>
      <c r="E28" s="103">
        <v>1135587</v>
      </c>
      <c r="F28" s="103">
        <v>1135587</v>
      </c>
      <c r="G28" s="103">
        <v>1135587</v>
      </c>
      <c r="H28" s="103">
        <v>1135587</v>
      </c>
      <c r="I28" s="103">
        <v>1135587</v>
      </c>
      <c r="J28" s="103">
        <v>1135587</v>
      </c>
      <c r="K28" s="103">
        <v>1135587</v>
      </c>
      <c r="L28" s="103">
        <v>1135587</v>
      </c>
      <c r="M28" s="103">
        <v>1135587</v>
      </c>
      <c r="N28" s="103">
        <v>1135593</v>
      </c>
      <c r="O28" s="103">
        <f t="shared" si="1"/>
        <v>13627050</v>
      </c>
    </row>
    <row r="29" spans="1:15" ht="12.75">
      <c r="A29" s="9">
        <v>24</v>
      </c>
      <c r="B29" s="72" t="s">
        <v>410</v>
      </c>
      <c r="C29" s="12">
        <v>64664</v>
      </c>
      <c r="D29" s="12">
        <v>64664</v>
      </c>
      <c r="E29" s="12">
        <v>64664</v>
      </c>
      <c r="F29" s="12">
        <v>64664</v>
      </c>
      <c r="G29" s="12">
        <v>64664</v>
      </c>
      <c r="H29" s="12">
        <v>64664</v>
      </c>
      <c r="I29" s="12">
        <v>64664</v>
      </c>
      <c r="J29" s="12">
        <v>64664</v>
      </c>
      <c r="K29" s="12">
        <v>64664</v>
      </c>
      <c r="L29" s="12">
        <v>64664</v>
      </c>
      <c r="M29" s="12">
        <v>64664</v>
      </c>
      <c r="N29" s="12">
        <v>64666</v>
      </c>
      <c r="O29" s="103">
        <f t="shared" si="1"/>
        <v>775970</v>
      </c>
    </row>
    <row r="30" spans="1:15" ht="12.75">
      <c r="A30" s="9">
        <v>25</v>
      </c>
      <c r="B30" s="73" t="s">
        <v>329</v>
      </c>
      <c r="C30" s="102">
        <f>SUM(C22:C29)</f>
        <v>6468298</v>
      </c>
      <c r="D30" s="102">
        <f aca="true" t="shared" si="2" ref="D30:O30">SUM(D22:D29)</f>
        <v>6468298</v>
      </c>
      <c r="E30" s="102">
        <f t="shared" si="2"/>
        <v>6468298</v>
      </c>
      <c r="F30" s="102">
        <f t="shared" si="2"/>
        <v>6468298</v>
      </c>
      <c r="G30" s="102">
        <f t="shared" si="2"/>
        <v>6468298</v>
      </c>
      <c r="H30" s="102">
        <f t="shared" si="2"/>
        <v>6468298</v>
      </c>
      <c r="I30" s="102">
        <f t="shared" si="2"/>
        <v>6468298</v>
      </c>
      <c r="J30" s="102">
        <f t="shared" si="2"/>
        <v>6468298</v>
      </c>
      <c r="K30" s="102">
        <f t="shared" si="2"/>
        <v>6468298</v>
      </c>
      <c r="L30" s="102">
        <f t="shared" si="2"/>
        <v>6468298</v>
      </c>
      <c r="M30" s="102">
        <f t="shared" si="2"/>
        <v>6468298</v>
      </c>
      <c r="N30" s="102">
        <f t="shared" si="2"/>
        <v>6468314</v>
      </c>
      <c r="O30" s="102">
        <f t="shared" si="2"/>
        <v>77619592</v>
      </c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Tulajdonos</cp:lastModifiedBy>
  <cp:lastPrinted>2020-09-22T06:12:14Z</cp:lastPrinted>
  <dcterms:created xsi:type="dcterms:W3CDTF">2006-01-17T11:47:21Z</dcterms:created>
  <dcterms:modified xsi:type="dcterms:W3CDTF">2020-09-24T08:28:10Z</dcterms:modified>
  <cp:category/>
  <cp:version/>
  <cp:contentType/>
  <cp:contentStatus/>
</cp:coreProperties>
</file>