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6.sz.mell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H31" i="1"/>
  <c r="J30" i="1"/>
  <c r="I30" i="1"/>
  <c r="I31" i="1" s="1"/>
  <c r="H30" i="1"/>
  <c r="F29" i="1"/>
  <c r="F25" i="1"/>
  <c r="E24" i="1"/>
  <c r="E30" i="1" s="1"/>
  <c r="D24" i="1"/>
  <c r="D30" i="1" s="1"/>
  <c r="C24" i="1"/>
  <c r="K21" i="1"/>
  <c r="F19" i="1"/>
  <c r="F18" i="1"/>
  <c r="C18" i="1"/>
  <c r="C30" i="1" s="1"/>
  <c r="J17" i="1"/>
  <c r="I17" i="1"/>
  <c r="D32" i="1" s="1"/>
  <c r="H17" i="1"/>
  <c r="D17" i="1"/>
  <c r="C17" i="1"/>
  <c r="H33" i="1" s="1"/>
  <c r="F11" i="1"/>
  <c r="K10" i="1"/>
  <c r="F9" i="1"/>
  <c r="K8" i="1"/>
  <c r="F7" i="1"/>
  <c r="K6" i="1"/>
  <c r="E6" i="1"/>
  <c r="F6" i="1" s="1"/>
  <c r="D31" i="1" l="1"/>
  <c r="F30" i="1"/>
  <c r="D33" i="1"/>
  <c r="I33" i="1"/>
  <c r="E17" i="1"/>
  <c r="K17" i="1"/>
  <c r="F24" i="1"/>
  <c r="C31" i="1"/>
  <c r="C32" i="1"/>
  <c r="I32" i="1"/>
  <c r="C33" i="1"/>
  <c r="E33" i="1"/>
  <c r="H32" i="1"/>
  <c r="J33" i="1" l="1"/>
  <c r="J32" i="1"/>
  <c r="E32" i="1"/>
  <c r="E31" i="1"/>
  <c r="F31" i="1" s="1"/>
</calcChain>
</file>

<file path=xl/sharedStrings.xml><?xml version="1.0" encoding="utf-8"?>
<sst xmlns="http://schemas.openxmlformats.org/spreadsheetml/2006/main" count="96" uniqueCount="91">
  <si>
    <t>II. Felhalmozási célú bevételek és kiadások mérlege
(Önkormányzati szinten)</t>
  </si>
  <si>
    <t xml:space="preserve">6. melléklet a 9/2015. (IV.23.) önkormányzati rendelethez     </t>
  </si>
  <si>
    <t xml:space="preserve"> Ezer forintban !</t>
  </si>
  <si>
    <t>Sor-
szám</t>
  </si>
  <si>
    <t>Bevételek</t>
  </si>
  <si>
    <t>Kiadások</t>
  </si>
  <si>
    <t>Megnevezés</t>
  </si>
  <si>
    <t>2014. évi eredeti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</si>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</sst>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9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Continuous" vertical="center" wrapText="1"/>
    </xf>
    <xf numFmtId="164" fontId="6" fillId="0" borderId="9" xfId="0" applyNumberFormat="1" applyFont="1" applyFill="1" applyBorder="1" applyAlignment="1" applyProtection="1">
      <alignment horizontal="centerContinuous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13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164" fontId="9" fillId="0" borderId="11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0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Fill="1" applyBorder="1" applyAlignment="1" applyProtection="1">
      <alignment horizontal="left" vertical="center" wrapText="1" indent="1"/>
    </xf>
    <xf numFmtId="164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30" xfId="0" applyNumberFormat="1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5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 indent="2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Fill="1" applyBorder="1" applyAlignment="1" applyProtection="1">
      <alignment horizontal="left" vertical="center" wrapText="1" indent="1"/>
    </xf>
    <xf numFmtId="164" fontId="13" fillId="0" borderId="24" xfId="0" applyNumberFormat="1" applyFont="1" applyFill="1" applyBorder="1" applyAlignment="1" applyProtection="1">
      <alignment horizontal="left" vertical="center" wrapText="1" indent="2"/>
    </xf>
    <xf numFmtId="164" fontId="12" fillId="0" borderId="24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17" xfId="0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5" xfId="1" applyNumberFormat="1" applyFont="1" applyFill="1" applyBorder="1" applyAlignment="1" applyProtection="1">
      <alignment horizontal="right" vertical="center" wrapText="1" indent="1"/>
    </xf>
    <xf numFmtId="165" fontId="9" fillId="0" borderId="39" xfId="1" applyNumberFormat="1" applyFont="1" applyFill="1" applyBorder="1" applyAlignment="1" applyProtection="1">
      <alignment horizontal="right" vertical="center" wrapText="1" indent="1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4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</xf>
    <xf numFmtId="165" fontId="11" fillId="0" borderId="41" xfId="1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42" xfId="0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abSelected="1" topLeftCell="C1" zoomScaleNormal="100" zoomScaleSheetLayoutView="115" workbookViewId="0">
      <selection activeCell="G28" sqref="G28"/>
    </sheetView>
  </sheetViews>
  <sheetFormatPr defaultRowHeight="12.75" x14ac:dyDescent="0.2"/>
  <cols>
    <col min="1" max="1" width="6.83203125" style="1" customWidth="1"/>
    <col min="2" max="2" width="49.1640625" style="4" customWidth="1"/>
    <col min="3" max="3" width="12.6640625" style="1" customWidth="1"/>
    <col min="4" max="4" width="16.33203125" style="1" customWidth="1"/>
    <col min="5" max="5" width="13.83203125" style="1" customWidth="1"/>
    <col min="6" max="6" width="13.33203125" style="1" customWidth="1"/>
    <col min="7" max="7" width="49.83203125" style="1" customWidth="1"/>
    <col min="8" max="8" width="14" style="1" customWidth="1"/>
    <col min="9" max="9" width="13.6640625" style="1" customWidth="1"/>
    <col min="10" max="10" width="13.83203125" style="1" customWidth="1"/>
    <col min="11" max="11" width="12.6640625" style="1" customWidth="1"/>
    <col min="12" max="12" width="4.83203125" style="1" customWidth="1"/>
    <col min="13" max="16384" width="9.33203125" style="1"/>
  </cols>
  <sheetData>
    <row r="1" spans="1:12" ht="47.2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 t="s">
        <v>1</v>
      </c>
    </row>
    <row r="2" spans="1:12" ht="14.25" thickBot="1" x14ac:dyDescent="0.25">
      <c r="G2" s="5" t="s">
        <v>2</v>
      </c>
      <c r="H2" s="5"/>
      <c r="I2" s="5"/>
      <c r="J2" s="5"/>
      <c r="K2" s="5"/>
      <c r="L2" s="3"/>
    </row>
    <row r="3" spans="1:12" ht="13.5" thickBot="1" x14ac:dyDescent="0.25">
      <c r="A3" s="6" t="s">
        <v>3</v>
      </c>
      <c r="B3" s="7" t="s">
        <v>4</v>
      </c>
      <c r="C3" s="8"/>
      <c r="D3" s="9"/>
      <c r="E3" s="9"/>
      <c r="F3" s="9"/>
      <c r="G3" s="10" t="s">
        <v>5</v>
      </c>
      <c r="H3" s="11"/>
      <c r="I3" s="12"/>
      <c r="J3" s="12"/>
      <c r="K3" s="13"/>
      <c r="L3" s="3"/>
    </row>
    <row r="4" spans="1:12" s="20" customFormat="1" ht="36.75" thickBot="1" x14ac:dyDescent="0.25">
      <c r="A4" s="14"/>
      <c r="B4" s="15" t="s">
        <v>6</v>
      </c>
      <c r="C4" s="16" t="s">
        <v>7</v>
      </c>
      <c r="D4" s="17" t="s">
        <v>8</v>
      </c>
      <c r="E4" s="18" t="s">
        <v>9</v>
      </c>
      <c r="F4" s="19" t="s">
        <v>10</v>
      </c>
      <c r="G4" s="15" t="s">
        <v>6</v>
      </c>
      <c r="H4" s="16" t="s">
        <v>7</v>
      </c>
      <c r="I4" s="17" t="s">
        <v>8</v>
      </c>
      <c r="J4" s="18" t="s">
        <v>9</v>
      </c>
      <c r="K4" s="19" t="s">
        <v>10</v>
      </c>
      <c r="L4" s="3"/>
    </row>
    <row r="5" spans="1:12" s="20" customFormat="1" ht="13.5" thickBot="1" x14ac:dyDescent="0.25">
      <c r="A5" s="21"/>
      <c r="B5" s="22" t="s">
        <v>11</v>
      </c>
      <c r="C5" s="23" t="s">
        <v>12</v>
      </c>
      <c r="D5" s="24" t="s">
        <v>13</v>
      </c>
      <c r="E5" s="24" t="s">
        <v>14</v>
      </c>
      <c r="F5" s="24" t="s">
        <v>15</v>
      </c>
      <c r="G5" s="25" t="s">
        <v>16</v>
      </c>
      <c r="H5" s="26" t="s">
        <v>17</v>
      </c>
      <c r="I5" s="22" t="s">
        <v>18</v>
      </c>
      <c r="J5" s="23" t="s">
        <v>19</v>
      </c>
      <c r="K5" s="27" t="s">
        <v>20</v>
      </c>
      <c r="L5" s="3"/>
    </row>
    <row r="6" spans="1:12" ht="12.95" customHeight="1" x14ac:dyDescent="0.2">
      <c r="A6" s="28" t="s">
        <v>21</v>
      </c>
      <c r="B6" s="29" t="s">
        <v>22</v>
      </c>
      <c r="C6" s="30"/>
      <c r="D6" s="31">
        <v>276686</v>
      </c>
      <c r="E6" s="31">
        <f>275329+266</f>
        <v>275595</v>
      </c>
      <c r="F6" s="32">
        <f>+E6/D6</f>
        <v>0.99605690204780872</v>
      </c>
      <c r="G6" s="29" t="s">
        <v>23</v>
      </c>
      <c r="H6" s="33">
        <v>16824</v>
      </c>
      <c r="I6" s="30">
        <v>37427</v>
      </c>
      <c r="J6" s="30">
        <v>33099</v>
      </c>
      <c r="K6" s="34">
        <f>+J6/I6</f>
        <v>0.88436155716461373</v>
      </c>
      <c r="L6" s="3"/>
    </row>
    <row r="7" spans="1:12" x14ac:dyDescent="0.2">
      <c r="A7" s="35" t="s">
        <v>24</v>
      </c>
      <c r="B7" s="36" t="s">
        <v>25</v>
      </c>
      <c r="C7" s="37"/>
      <c r="D7" s="38">
        <v>276420</v>
      </c>
      <c r="E7" s="38">
        <v>275329</v>
      </c>
      <c r="F7" s="32">
        <f>+E7/D7</f>
        <v>0.9960531075898994</v>
      </c>
      <c r="G7" s="36" t="s">
        <v>26</v>
      </c>
      <c r="H7" s="39"/>
      <c r="I7" s="37"/>
      <c r="J7" s="37"/>
      <c r="K7" s="34"/>
      <c r="L7" s="3"/>
    </row>
    <row r="8" spans="1:12" ht="12.95" customHeight="1" x14ac:dyDescent="0.2">
      <c r="A8" s="35" t="s">
        <v>27</v>
      </c>
      <c r="B8" s="36" t="s">
        <v>28</v>
      </c>
      <c r="C8" s="37">
        <v>3626</v>
      </c>
      <c r="D8" s="38"/>
      <c r="E8" s="38"/>
      <c r="F8" s="32"/>
      <c r="G8" s="36" t="s">
        <v>29</v>
      </c>
      <c r="H8" s="39">
        <v>20000</v>
      </c>
      <c r="I8" s="37">
        <v>33862</v>
      </c>
      <c r="J8" s="37">
        <v>33241</v>
      </c>
      <c r="K8" s="34">
        <f>+J8/I8</f>
        <v>0.98166085877975306</v>
      </c>
      <c r="L8" s="3"/>
    </row>
    <row r="9" spans="1:12" ht="12.95" customHeight="1" x14ac:dyDescent="0.2">
      <c r="A9" s="35" t="s">
        <v>30</v>
      </c>
      <c r="B9" s="36" t="s">
        <v>31</v>
      </c>
      <c r="C9" s="37"/>
      <c r="D9" s="38">
        <v>88</v>
      </c>
      <c r="E9" s="38">
        <v>88</v>
      </c>
      <c r="F9" s="32">
        <f>+E9/D9</f>
        <v>1</v>
      </c>
      <c r="G9" s="36" t="s">
        <v>32</v>
      </c>
      <c r="H9" s="39"/>
      <c r="I9" s="37"/>
      <c r="J9" s="37"/>
      <c r="K9" s="34"/>
      <c r="L9" s="3"/>
    </row>
    <row r="10" spans="1:12" ht="12.75" customHeight="1" x14ac:dyDescent="0.2">
      <c r="A10" s="35" t="s">
        <v>33</v>
      </c>
      <c r="B10" s="36" t="s">
        <v>34</v>
      </c>
      <c r="C10" s="37"/>
      <c r="D10" s="38"/>
      <c r="E10" s="38"/>
      <c r="F10" s="32"/>
      <c r="G10" s="36" t="s">
        <v>35</v>
      </c>
      <c r="H10" s="39"/>
      <c r="I10" s="37">
        <v>277720</v>
      </c>
      <c r="J10" s="37">
        <v>277414</v>
      </c>
      <c r="K10" s="34">
        <f>+J10/I10</f>
        <v>0.99889817081953047</v>
      </c>
      <c r="L10" s="3"/>
    </row>
    <row r="11" spans="1:12" ht="12.95" customHeight="1" x14ac:dyDescent="0.2">
      <c r="A11" s="35" t="s">
        <v>36</v>
      </c>
      <c r="B11" s="36" t="s">
        <v>37</v>
      </c>
      <c r="C11" s="39"/>
      <c r="D11" s="37">
        <v>5715</v>
      </c>
      <c r="E11" s="37">
        <v>5715</v>
      </c>
      <c r="F11" s="32">
        <f>+E11/D11</f>
        <v>1</v>
      </c>
      <c r="G11" s="40"/>
      <c r="H11" s="39"/>
      <c r="I11" s="37"/>
      <c r="J11" s="37"/>
      <c r="K11" s="41"/>
      <c r="L11" s="3"/>
    </row>
    <row r="12" spans="1:12" ht="12.95" customHeight="1" x14ac:dyDescent="0.2">
      <c r="A12" s="35" t="s">
        <v>38</v>
      </c>
      <c r="B12" s="40"/>
      <c r="C12" s="39"/>
      <c r="D12" s="37"/>
      <c r="E12" s="37"/>
      <c r="F12" s="38"/>
      <c r="G12" s="40"/>
      <c r="H12" s="39"/>
      <c r="I12" s="37"/>
      <c r="J12" s="37"/>
      <c r="K12" s="41"/>
      <c r="L12" s="3"/>
    </row>
    <row r="13" spans="1:12" ht="12.95" customHeight="1" x14ac:dyDescent="0.2">
      <c r="A13" s="35" t="s">
        <v>39</v>
      </c>
      <c r="B13" s="40"/>
      <c r="C13" s="39"/>
      <c r="D13" s="37"/>
      <c r="E13" s="37"/>
      <c r="F13" s="38"/>
      <c r="G13" s="40"/>
      <c r="H13" s="39"/>
      <c r="I13" s="37"/>
      <c r="J13" s="37"/>
      <c r="K13" s="41"/>
      <c r="L13" s="3"/>
    </row>
    <row r="14" spans="1:12" ht="12.95" customHeight="1" x14ac:dyDescent="0.2">
      <c r="A14" s="35" t="s">
        <v>40</v>
      </c>
      <c r="B14" s="40"/>
      <c r="C14" s="39"/>
      <c r="D14" s="37"/>
      <c r="E14" s="37"/>
      <c r="F14" s="42"/>
      <c r="G14" s="40"/>
      <c r="H14" s="39"/>
      <c r="I14" s="37"/>
      <c r="J14" s="37"/>
      <c r="K14" s="41"/>
      <c r="L14" s="3"/>
    </row>
    <row r="15" spans="1:12" x14ac:dyDescent="0.2">
      <c r="A15" s="35" t="s">
        <v>41</v>
      </c>
      <c r="B15" s="40"/>
      <c r="C15" s="39"/>
      <c r="D15" s="37"/>
      <c r="E15" s="37"/>
      <c r="F15" s="42"/>
      <c r="G15" s="40"/>
      <c r="H15" s="39"/>
      <c r="I15" s="37"/>
      <c r="J15" s="37"/>
      <c r="K15" s="41"/>
      <c r="L15" s="3"/>
    </row>
    <row r="16" spans="1:12" ht="12.95" customHeight="1" thickBot="1" x14ac:dyDescent="0.25">
      <c r="A16" s="43" t="s">
        <v>42</v>
      </c>
      <c r="B16" s="44"/>
      <c r="C16" s="45"/>
      <c r="D16" s="46"/>
      <c r="E16" s="47"/>
      <c r="F16" s="48"/>
      <c r="G16" s="49" t="s">
        <v>43</v>
      </c>
      <c r="H16" s="45">
        <v>12500</v>
      </c>
      <c r="I16" s="50"/>
      <c r="J16" s="50"/>
      <c r="K16" s="51"/>
      <c r="L16" s="3"/>
    </row>
    <row r="17" spans="1:12" ht="15.95" customHeight="1" thickBot="1" x14ac:dyDescent="0.25">
      <c r="A17" s="52" t="s">
        <v>44</v>
      </c>
      <c r="B17" s="53" t="s">
        <v>45</v>
      </c>
      <c r="C17" s="54">
        <f>+C6+C8+C9+C11+C12+C13+C14+C15+C16</f>
        <v>3626</v>
      </c>
      <c r="D17" s="55">
        <f>D6+D9+D11</f>
        <v>282489</v>
      </c>
      <c r="E17" s="55">
        <f>E6+E9+E11</f>
        <v>281398</v>
      </c>
      <c r="F17" s="55"/>
      <c r="G17" s="53" t="s">
        <v>46</v>
      </c>
      <c r="H17" s="56">
        <f>+H6+H8+H10+H11+H12+H13+H14+H15+H16</f>
        <v>49324</v>
      </c>
      <c r="I17" s="57">
        <f>SUM(I6:I10)</f>
        <v>349009</v>
      </c>
      <c r="J17" s="57">
        <f>SUM(J6:J10)</f>
        <v>343754</v>
      </c>
      <c r="K17" s="58">
        <f>+J17/I17</f>
        <v>0.9849430816970336</v>
      </c>
      <c r="L17" s="3"/>
    </row>
    <row r="18" spans="1:12" ht="12.95" customHeight="1" x14ac:dyDescent="0.2">
      <c r="A18" s="28" t="s">
        <v>47</v>
      </c>
      <c r="B18" s="59" t="s">
        <v>48</v>
      </c>
      <c r="C18" s="60">
        <f>+C19+C20+C21+C22+C23</f>
        <v>44825</v>
      </c>
      <c r="D18" s="61">
        <v>89471</v>
      </c>
      <c r="E18" s="61">
        <v>89471</v>
      </c>
      <c r="F18" s="62">
        <f>+E18/D18</f>
        <v>1</v>
      </c>
      <c r="G18" s="63" t="s">
        <v>49</v>
      </c>
      <c r="H18" s="64"/>
      <c r="I18" s="65"/>
      <c r="J18" s="65"/>
      <c r="K18" s="66"/>
      <c r="L18" s="3"/>
    </row>
    <row r="19" spans="1:12" ht="12.95" customHeight="1" x14ac:dyDescent="0.2">
      <c r="A19" s="35" t="s">
        <v>50</v>
      </c>
      <c r="B19" s="67" t="s">
        <v>51</v>
      </c>
      <c r="C19" s="68">
        <v>44825</v>
      </c>
      <c r="D19" s="69">
        <v>89471</v>
      </c>
      <c r="E19" s="69">
        <v>89471</v>
      </c>
      <c r="F19" s="62">
        <f>+E19/D19</f>
        <v>1</v>
      </c>
      <c r="G19" s="63" t="s">
        <v>52</v>
      </c>
      <c r="H19" s="70"/>
      <c r="I19" s="68"/>
      <c r="J19" s="68"/>
      <c r="K19" s="71"/>
      <c r="L19" s="3"/>
    </row>
    <row r="20" spans="1:12" ht="12.95" customHeight="1" x14ac:dyDescent="0.2">
      <c r="A20" s="28" t="s">
        <v>53</v>
      </c>
      <c r="B20" s="67" t="s">
        <v>54</v>
      </c>
      <c r="C20" s="68"/>
      <c r="D20" s="69"/>
      <c r="E20" s="69"/>
      <c r="F20" s="62"/>
      <c r="G20" s="63" t="s">
        <v>55</v>
      </c>
      <c r="H20" s="70"/>
      <c r="I20" s="68"/>
      <c r="J20" s="68"/>
      <c r="K20" s="71"/>
      <c r="L20" s="3"/>
    </row>
    <row r="21" spans="1:12" ht="12.95" customHeight="1" x14ac:dyDescent="0.2">
      <c r="A21" s="35" t="s">
        <v>56</v>
      </c>
      <c r="B21" s="67" t="s">
        <v>57</v>
      </c>
      <c r="C21" s="68"/>
      <c r="D21" s="69"/>
      <c r="E21" s="69"/>
      <c r="F21" s="62"/>
      <c r="G21" s="63" t="s">
        <v>58</v>
      </c>
      <c r="H21" s="70"/>
      <c r="I21" s="68">
        <v>140403</v>
      </c>
      <c r="J21" s="68">
        <v>140403</v>
      </c>
      <c r="K21" s="72">
        <f>+J21/I21</f>
        <v>1</v>
      </c>
      <c r="L21" s="3"/>
    </row>
    <row r="22" spans="1:12" ht="12.95" customHeight="1" x14ac:dyDescent="0.2">
      <c r="A22" s="28" t="s">
        <v>59</v>
      </c>
      <c r="B22" s="67" t="s">
        <v>60</v>
      </c>
      <c r="C22" s="68"/>
      <c r="D22" s="73"/>
      <c r="E22" s="73"/>
      <c r="F22" s="62"/>
      <c r="G22" s="74" t="s">
        <v>61</v>
      </c>
      <c r="H22" s="70"/>
      <c r="I22" s="68"/>
      <c r="J22" s="68"/>
      <c r="K22" s="71"/>
      <c r="L22" s="3"/>
    </row>
    <row r="23" spans="1:12" ht="12.95" customHeight="1" x14ac:dyDescent="0.2">
      <c r="A23" s="35" t="s">
        <v>62</v>
      </c>
      <c r="B23" s="75" t="s">
        <v>63</v>
      </c>
      <c r="C23" s="68"/>
      <c r="D23" s="69"/>
      <c r="E23" s="69"/>
      <c r="F23" s="62"/>
      <c r="G23" s="63" t="s">
        <v>64</v>
      </c>
      <c r="H23" s="70"/>
      <c r="I23" s="68"/>
      <c r="J23" s="68"/>
      <c r="K23" s="71"/>
      <c r="L23" s="3"/>
    </row>
    <row r="24" spans="1:12" ht="12.95" customHeight="1" x14ac:dyDescent="0.2">
      <c r="A24" s="28" t="s">
        <v>65</v>
      </c>
      <c r="B24" s="76" t="s">
        <v>66</v>
      </c>
      <c r="C24" s="77">
        <f>+C25+C26+C27+C28+C29</f>
        <v>0</v>
      </c>
      <c r="D24" s="61">
        <f>SUM(D25:D29)</f>
        <v>150403</v>
      </c>
      <c r="E24" s="61">
        <f>SUM(E25:E29)</f>
        <v>150403</v>
      </c>
      <c r="F24" s="62">
        <f>+E24/D24</f>
        <v>1</v>
      </c>
      <c r="G24" s="78" t="s">
        <v>67</v>
      </c>
      <c r="H24" s="70"/>
      <c r="I24" s="68"/>
      <c r="J24" s="68"/>
      <c r="K24" s="71"/>
      <c r="L24" s="3"/>
    </row>
    <row r="25" spans="1:12" ht="12.95" customHeight="1" x14ac:dyDescent="0.2">
      <c r="A25" s="35" t="s">
        <v>68</v>
      </c>
      <c r="B25" s="75" t="s">
        <v>69</v>
      </c>
      <c r="C25" s="68"/>
      <c r="D25" s="79">
        <v>10000</v>
      </c>
      <c r="E25" s="79">
        <v>10000</v>
      </c>
      <c r="F25" s="62">
        <f>+E25/D25</f>
        <v>1</v>
      </c>
      <c r="G25" s="78" t="s">
        <v>70</v>
      </c>
      <c r="H25" s="70"/>
      <c r="I25" s="68"/>
      <c r="J25" s="68"/>
      <c r="K25" s="71"/>
      <c r="L25" s="3"/>
    </row>
    <row r="26" spans="1:12" ht="12.95" customHeight="1" x14ac:dyDescent="0.2">
      <c r="A26" s="28" t="s">
        <v>71</v>
      </c>
      <c r="B26" s="75" t="s">
        <v>72</v>
      </c>
      <c r="C26" s="68"/>
      <c r="D26" s="79"/>
      <c r="E26" s="79"/>
      <c r="F26" s="62"/>
      <c r="G26" s="80"/>
      <c r="H26" s="70"/>
      <c r="I26" s="68"/>
      <c r="J26" s="68"/>
      <c r="K26" s="71"/>
      <c r="L26" s="3"/>
    </row>
    <row r="27" spans="1:12" ht="12.95" customHeight="1" x14ac:dyDescent="0.2">
      <c r="A27" s="35" t="s">
        <v>73</v>
      </c>
      <c r="B27" s="67" t="s">
        <v>74</v>
      </c>
      <c r="C27" s="68"/>
      <c r="D27" s="79"/>
      <c r="E27" s="79"/>
      <c r="F27" s="62"/>
      <c r="G27" s="81"/>
      <c r="H27" s="70"/>
      <c r="I27" s="68"/>
      <c r="J27" s="68"/>
      <c r="K27" s="71"/>
      <c r="L27" s="3"/>
    </row>
    <row r="28" spans="1:12" ht="12.95" customHeight="1" x14ac:dyDescent="0.2">
      <c r="A28" s="28" t="s">
        <v>75</v>
      </c>
      <c r="B28" s="82" t="s">
        <v>76</v>
      </c>
      <c r="C28" s="68"/>
      <c r="D28" s="69"/>
      <c r="E28" s="69"/>
      <c r="F28" s="62"/>
      <c r="G28" s="40"/>
      <c r="H28" s="70"/>
      <c r="I28" s="68"/>
      <c r="J28" s="68"/>
      <c r="K28" s="71"/>
      <c r="L28" s="3"/>
    </row>
    <row r="29" spans="1:12" ht="12.95" customHeight="1" thickBot="1" x14ac:dyDescent="0.25">
      <c r="A29" s="35" t="s">
        <v>77</v>
      </c>
      <c r="B29" s="83" t="s">
        <v>78</v>
      </c>
      <c r="C29" s="68"/>
      <c r="D29" s="79">
        <v>140403</v>
      </c>
      <c r="E29" s="79">
        <v>140403</v>
      </c>
      <c r="F29" s="62">
        <f>+E29/D29</f>
        <v>1</v>
      </c>
      <c r="G29" s="81"/>
      <c r="H29" s="70"/>
      <c r="I29" s="84"/>
      <c r="J29" s="84"/>
      <c r="K29" s="85"/>
      <c r="L29" s="3"/>
    </row>
    <row r="30" spans="1:12" ht="21.75" customHeight="1" thickBot="1" x14ac:dyDescent="0.25">
      <c r="A30" s="52" t="s">
        <v>79</v>
      </c>
      <c r="B30" s="53" t="s">
        <v>80</v>
      </c>
      <c r="C30" s="56">
        <f>+C18+C24</f>
        <v>44825</v>
      </c>
      <c r="D30" s="86">
        <f>D18+D24</f>
        <v>239874</v>
      </c>
      <c r="E30" s="86">
        <f>E18+E24</f>
        <v>239874</v>
      </c>
      <c r="F30" s="87">
        <f>+E30/D30</f>
        <v>1</v>
      </c>
      <c r="G30" s="53" t="s">
        <v>81</v>
      </c>
      <c r="H30" s="56">
        <f>SUM(H18:H29)</f>
        <v>0</v>
      </c>
      <c r="I30" s="86">
        <f>SUM(I21:I29)</f>
        <v>140403</v>
      </c>
      <c r="J30" s="86">
        <f>SUM(J21:J29)</f>
        <v>140403</v>
      </c>
      <c r="K30" s="88">
        <v>1</v>
      </c>
      <c r="L30" s="3"/>
    </row>
    <row r="31" spans="1:12" ht="13.5" thickBot="1" x14ac:dyDescent="0.25">
      <c r="A31" s="52" t="s">
        <v>82</v>
      </c>
      <c r="B31" s="89" t="s">
        <v>83</v>
      </c>
      <c r="C31" s="90">
        <f>+C17+C30</f>
        <v>48451</v>
      </c>
      <c r="D31" s="91">
        <f>D17+D30</f>
        <v>522363</v>
      </c>
      <c r="E31" s="91">
        <f>E17+E30</f>
        <v>521272</v>
      </c>
      <c r="F31" s="87">
        <f>+E31/D31</f>
        <v>0.99791141409326467</v>
      </c>
      <c r="G31" s="89" t="s">
        <v>84</v>
      </c>
      <c r="H31" s="90">
        <f>+H17+H30</f>
        <v>49324</v>
      </c>
      <c r="I31" s="92">
        <f>I30+I17</f>
        <v>489412</v>
      </c>
      <c r="J31" s="92">
        <f>J30+J17</f>
        <v>484157</v>
      </c>
      <c r="K31" s="93">
        <f>+J31/I31</f>
        <v>0.98926262535450704</v>
      </c>
      <c r="L31" s="3"/>
    </row>
    <row r="32" spans="1:12" ht="13.5" thickBot="1" x14ac:dyDescent="0.25">
      <c r="A32" s="52" t="s">
        <v>85</v>
      </c>
      <c r="B32" s="89" t="s">
        <v>86</v>
      </c>
      <c r="C32" s="90">
        <f>IF(C17-H17&lt;0,H17-C17,"-")</f>
        <v>45698</v>
      </c>
      <c r="D32" s="91">
        <f>I17-D17</f>
        <v>66520</v>
      </c>
      <c r="E32" s="91">
        <f>J17-E17</f>
        <v>62356</v>
      </c>
      <c r="F32" s="90"/>
      <c r="G32" s="89" t="s">
        <v>87</v>
      </c>
      <c r="H32" s="90" t="str">
        <f>IF(C17-H17&gt;0,C17-H17,"-")</f>
        <v>-</v>
      </c>
      <c r="I32" s="91" t="str">
        <f>IF(D17-I17&gt;0,D17-I17,"-")</f>
        <v>-</v>
      </c>
      <c r="J32" s="91" t="str">
        <f>IF(E17-J17&gt;0,E17-J17,"-")</f>
        <v>-</v>
      </c>
      <c r="K32" s="94"/>
      <c r="L32" s="3"/>
    </row>
    <row r="33" spans="1:12" ht="13.5" thickBot="1" x14ac:dyDescent="0.25">
      <c r="A33" s="52" t="s">
        <v>88</v>
      </c>
      <c r="B33" s="89" t="s">
        <v>89</v>
      </c>
      <c r="C33" s="90">
        <f>IF(C17+C18-H31&lt;0,H31-(C17+C18),"-")</f>
        <v>873</v>
      </c>
      <c r="D33" s="91">
        <f>I31-D17-D18</f>
        <v>117452</v>
      </c>
      <c r="E33" s="91">
        <f>J31-E17-E18</f>
        <v>113288</v>
      </c>
      <c r="F33" s="90"/>
      <c r="G33" s="89" t="s">
        <v>90</v>
      </c>
      <c r="H33" s="90" t="str">
        <f>IF(C17+C18-H31&gt;0,C17+C18-H31,"-")</f>
        <v>-</v>
      </c>
      <c r="I33" s="91" t="str">
        <f>IF(D17+D18-I31&gt;0,D17+D18-I31,"-")</f>
        <v>-</v>
      </c>
      <c r="J33" s="91" t="str">
        <f>IF(E17+E18-J31&gt;0,E17+E18-J31,"-")</f>
        <v>-</v>
      </c>
      <c r="K33" s="95"/>
      <c r="L33" s="3"/>
    </row>
  </sheetData>
  <mergeCells count="4">
    <mergeCell ref="B1:K1"/>
    <mergeCell ref="L1:L33"/>
    <mergeCell ref="G2:K2"/>
    <mergeCell ref="A3:A4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2015-04-24T07:55:36Z</dcterms:created>
  <dcterms:modified xsi:type="dcterms:W3CDTF">2015-04-24T07:55:48Z</dcterms:modified>
</cp:coreProperties>
</file>