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<sst xmlns="http://schemas.openxmlformats.org/spreadsheetml/2006/main" count="309" uniqueCount="271">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</sst>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7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7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7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7" applyFont="1" applyFill="1" applyBorder="1" applyAlignment="1" applyProtection="1">
      <alignment horizontal="center" vertical="center" wrapText="1"/>
      <protection/>
    </xf>
    <xf numFmtId="0" fontId="25" fillId="0" borderId="17" xfId="67" applyFont="1" applyFill="1" applyBorder="1" applyAlignment="1" applyProtection="1">
      <alignment vertical="center" wrapText="1"/>
      <protection/>
    </xf>
    <xf numFmtId="164" fontId="25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67" applyFont="1" applyFill="1" applyBorder="1" applyAlignment="1" applyProtection="1">
      <alignment horizontal="left" vertical="center" wrapText="1" indent="1"/>
      <protection/>
    </xf>
    <xf numFmtId="164" fontId="26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7" applyFont="1" applyFill="1" applyBorder="1" applyAlignment="1" applyProtection="1">
      <alignment horizontal="left" vertical="center" wrapText="1" indent="1"/>
      <protection/>
    </xf>
    <xf numFmtId="0" fontId="26" fillId="0" borderId="40" xfId="67" applyFont="1" applyFill="1" applyBorder="1" applyAlignment="1" applyProtection="1">
      <alignment horizontal="left" vertical="center" wrapText="1" indent="1"/>
      <protection/>
    </xf>
    <xf numFmtId="0" fontId="26" fillId="0" borderId="0" xfId="67" applyFont="1" applyFill="1" applyBorder="1" applyAlignment="1" applyProtection="1">
      <alignment horizontal="left" vertical="center" wrapText="1" indent="1"/>
      <protection/>
    </xf>
    <xf numFmtId="0" fontId="26" fillId="0" borderId="29" xfId="67" applyFont="1" applyFill="1" applyBorder="1" applyAlignment="1" applyProtection="1">
      <alignment horizontal="left" indent="6"/>
      <protection/>
    </xf>
    <xf numFmtId="0" fontId="26" fillId="0" borderId="29" xfId="67" applyFont="1" applyFill="1" applyBorder="1" applyAlignment="1" applyProtection="1">
      <alignment horizontal="left" vertical="center" wrapText="1" indent="6"/>
      <protection/>
    </xf>
    <xf numFmtId="49" fontId="26" fillId="0" borderId="41" xfId="67" applyNumberFormat="1" applyFont="1" applyFill="1" applyBorder="1" applyAlignment="1" applyProtection="1">
      <alignment horizontal="center"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6"/>
      <protection/>
    </xf>
    <xf numFmtId="49" fontId="26" fillId="0" borderId="42" xfId="67" applyNumberFormat="1" applyFont="1" applyFill="1" applyBorder="1" applyAlignment="1" applyProtection="1">
      <alignment horizontal="center" vertical="center" wrapText="1"/>
      <protection/>
    </xf>
    <xf numFmtId="0" fontId="26" fillId="0" borderId="14" xfId="67" applyFont="1" applyFill="1" applyBorder="1" applyAlignment="1" applyProtection="1">
      <alignment horizontal="left" vertical="center" wrapText="1" indent="6"/>
      <protection/>
    </xf>
    <xf numFmtId="164" fontId="26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7" applyFont="1" applyFill="1" applyBorder="1" applyAlignment="1" applyProtection="1">
      <alignment horizontal="left" vertical="center" wrapText="1" indent="6"/>
      <protection/>
    </xf>
    <xf numFmtId="164" fontId="31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0" fontId="26" fillId="0" borderId="26" xfId="67" applyFont="1" applyFill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7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tabSelected="1" zoomScaleSheetLayoutView="85" zoomScalePageLayoutView="0" workbookViewId="0" topLeftCell="A67">
      <selection activeCell="B170" sqref="B170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133985360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>
        <f>118423160+15562200</f>
        <v>133985360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112731000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f>2285000+110446000</f>
        <v>112731000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5234000</v>
      </c>
    </row>
    <row r="38" spans="1:3" s="36" customFormat="1" ht="12" customHeight="1">
      <c r="A38" s="29" t="s">
        <v>74</v>
      </c>
      <c r="B38" s="30" t="s">
        <v>75</v>
      </c>
      <c r="C38" s="31">
        <v>3937000</v>
      </c>
    </row>
    <row r="39" spans="1:3" s="36" customFormat="1" ht="12" customHeight="1">
      <c r="A39" s="33" t="s">
        <v>76</v>
      </c>
      <c r="B39" s="34" t="s">
        <v>77</v>
      </c>
      <c r="C39" s="37">
        <f>160000</f>
        <v>160000</v>
      </c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1063000+44000</f>
        <v>1107000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1566000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1566000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253516360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144100000</v>
      </c>
    </row>
    <row r="67" spans="1:3" s="36" customFormat="1" ht="12" customHeight="1">
      <c r="A67" s="29" t="s">
        <v>132</v>
      </c>
      <c r="B67" s="30" t="s">
        <v>133</v>
      </c>
      <c r="C67" s="48">
        <v>44100000</v>
      </c>
    </row>
    <row r="68" spans="1:3" s="36" customFormat="1" ht="12" customHeight="1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144100000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397616360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36414801</v>
      </c>
    </row>
    <row r="94" spans="1:3" ht="12" customHeight="1">
      <c r="A94" s="67" t="s">
        <v>16</v>
      </c>
      <c r="B94" s="68" t="s">
        <v>182</v>
      </c>
      <c r="C94" s="69">
        <f>310000+175000+172000+24000+3882000+3749000</f>
        <v>8312000</v>
      </c>
    </row>
    <row r="95" spans="1:3" ht="12" customHeight="1">
      <c r="A95" s="33" t="s">
        <v>18</v>
      </c>
      <c r="B95" s="70" t="s">
        <v>183</v>
      </c>
      <c r="C95" s="37">
        <f>62000+33000+48000+808000+1652000</f>
        <v>2603000</v>
      </c>
    </row>
    <row r="96" spans="1:3" ht="12" customHeight="1">
      <c r="A96" s="33" t="s">
        <v>20</v>
      </c>
      <c r="B96" s="70" t="s">
        <v>184</v>
      </c>
      <c r="C96" s="41">
        <f>4801000+800001+376000+120000+386000+50000+18800+32000+22000+11212000+1682000</f>
        <v>19499801</v>
      </c>
    </row>
    <row r="97" spans="1:3" ht="12" customHeight="1">
      <c r="A97" s="33" t="s">
        <v>22</v>
      </c>
      <c r="B97" s="71" t="s">
        <v>185</v>
      </c>
      <c r="C97" s="41"/>
    </row>
    <row r="98" spans="1:3" ht="12" customHeight="1">
      <c r="A98" s="33" t="s">
        <v>186</v>
      </c>
      <c r="B98" s="72" t="s">
        <v>187</v>
      </c>
      <c r="C98" s="41">
        <f>SUM(C99:C110)</f>
        <v>6000000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3" t="s">
        <v>190</v>
      </c>
      <c r="C100" s="41"/>
    </row>
    <row r="101" spans="1:3" ht="12" customHeight="1">
      <c r="A101" s="33" t="s">
        <v>191</v>
      </c>
      <c r="B101" s="73" t="s">
        <v>192</v>
      </c>
      <c r="C101" s="41"/>
    </row>
    <row r="102" spans="1:3" ht="12" customHeight="1">
      <c r="A102" s="33" t="s">
        <v>193</v>
      </c>
      <c r="B102" s="73" t="s">
        <v>194</v>
      </c>
      <c r="C102" s="41"/>
    </row>
    <row r="103" spans="1:3" ht="12" customHeight="1">
      <c r="A103" s="33" t="s">
        <v>195</v>
      </c>
      <c r="B103" s="74" t="s">
        <v>196</v>
      </c>
      <c r="C103" s="41"/>
    </row>
    <row r="104" spans="1:3" ht="12" customHeight="1">
      <c r="A104" s="33" t="s">
        <v>197</v>
      </c>
      <c r="B104" s="74" t="s">
        <v>198</v>
      </c>
      <c r="C104" s="41"/>
    </row>
    <row r="105" spans="1:3" ht="12" customHeight="1">
      <c r="A105" s="33" t="s">
        <v>199</v>
      </c>
      <c r="B105" s="73" t="s">
        <v>200</v>
      </c>
      <c r="C105" s="41"/>
    </row>
    <row r="106" spans="1:3" ht="12" customHeight="1">
      <c r="A106" s="33" t="s">
        <v>201</v>
      </c>
      <c r="B106" s="73" t="s">
        <v>202</v>
      </c>
      <c r="C106" s="41"/>
    </row>
    <row r="107" spans="1:3" ht="12" customHeight="1">
      <c r="A107" s="33" t="s">
        <v>203</v>
      </c>
      <c r="B107" s="74" t="s">
        <v>204</v>
      </c>
      <c r="C107" s="41"/>
    </row>
    <row r="108" spans="1:3" ht="12" customHeight="1">
      <c r="A108" s="75" t="s">
        <v>205</v>
      </c>
      <c r="B108" s="76" t="s">
        <v>206</v>
      </c>
      <c r="C108" s="41"/>
    </row>
    <row r="109" spans="1:3" ht="12" customHeight="1">
      <c r="A109" s="33" t="s">
        <v>207</v>
      </c>
      <c r="B109" s="76" t="s">
        <v>208</v>
      </c>
      <c r="C109" s="41"/>
    </row>
    <row r="110" spans="1:3" ht="12" customHeight="1">
      <c r="A110" s="33" t="s">
        <v>209</v>
      </c>
      <c r="B110" s="74" t="s">
        <v>210</v>
      </c>
      <c r="C110" s="37">
        <f>5000000+800000+150000+50000</f>
        <v>6000000</v>
      </c>
    </row>
    <row r="111" spans="1:3" ht="12" customHeight="1">
      <c r="A111" s="33" t="s">
        <v>211</v>
      </c>
      <c r="B111" s="71" t="s">
        <v>212</v>
      </c>
      <c r="C111" s="35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7" t="s">
        <v>215</v>
      </c>
      <c r="B113" s="78" t="s">
        <v>216</v>
      </c>
      <c r="C113" s="79"/>
    </row>
    <row r="114" spans="1:3" ht="12" customHeight="1" thickBot="1">
      <c r="A114" s="26" t="s">
        <v>28</v>
      </c>
      <c r="B114" s="80" t="s">
        <v>217</v>
      </c>
      <c r="C114" s="28">
        <f>+C115+C117+C119</f>
        <v>24654202</v>
      </c>
    </row>
    <row r="115" spans="1:3" ht="12" customHeight="1">
      <c r="A115" s="29" t="s">
        <v>30</v>
      </c>
      <c r="B115" s="70" t="s">
        <v>218</v>
      </c>
      <c r="C115" s="46">
        <f>2963001+300001+90200+301000</f>
        <v>3654202</v>
      </c>
    </row>
    <row r="116" spans="1:3" ht="12" customHeight="1">
      <c r="A116" s="29" t="s">
        <v>32</v>
      </c>
      <c r="B116" s="81" t="s">
        <v>219</v>
      </c>
      <c r="C116" s="46"/>
    </row>
    <row r="117" spans="1:3" ht="12" customHeight="1">
      <c r="A117" s="29" t="s">
        <v>34</v>
      </c>
      <c r="B117" s="81" t="s">
        <v>220</v>
      </c>
      <c r="C117" s="35">
        <f>21000000</f>
        <v>21000000</v>
      </c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4">
        <f>SUM(C120:C127)</f>
        <v>0</v>
      </c>
    </row>
    <row r="120" spans="1:3" ht="12" customHeight="1">
      <c r="A120" s="29" t="s">
        <v>40</v>
      </c>
      <c r="B120" s="85" t="s">
        <v>223</v>
      </c>
      <c r="C120" s="84"/>
    </row>
    <row r="121" spans="1:3" ht="12" customHeight="1">
      <c r="A121" s="29" t="s">
        <v>224</v>
      </c>
      <c r="B121" s="86" t="s">
        <v>225</v>
      </c>
      <c r="C121" s="84"/>
    </row>
    <row r="122" spans="1:3" ht="12" customHeight="1">
      <c r="A122" s="29" t="s">
        <v>226</v>
      </c>
      <c r="B122" s="74" t="s">
        <v>198</v>
      </c>
      <c r="C122" s="84"/>
    </row>
    <row r="123" spans="1:3" ht="12" customHeight="1">
      <c r="A123" s="29" t="s">
        <v>227</v>
      </c>
      <c r="B123" s="74" t="s">
        <v>228</v>
      </c>
      <c r="C123" s="84"/>
    </row>
    <row r="124" spans="1:3" ht="12" customHeight="1">
      <c r="A124" s="29" t="s">
        <v>229</v>
      </c>
      <c r="B124" s="74" t="s">
        <v>230</v>
      </c>
      <c r="C124" s="84"/>
    </row>
    <row r="125" spans="1:3" ht="12" customHeight="1">
      <c r="A125" s="29" t="s">
        <v>231</v>
      </c>
      <c r="B125" s="74" t="s">
        <v>204</v>
      </c>
      <c r="C125" s="84"/>
    </row>
    <row r="126" spans="1:3" ht="12" customHeight="1">
      <c r="A126" s="29" t="s">
        <v>232</v>
      </c>
      <c r="B126" s="74" t="s">
        <v>233</v>
      </c>
      <c r="C126" s="84"/>
    </row>
    <row r="127" spans="1:3" ht="12" customHeight="1" thickBot="1">
      <c r="A127" s="75" t="s">
        <v>234</v>
      </c>
      <c r="B127" s="74" t="s">
        <v>235</v>
      </c>
      <c r="C127" s="87"/>
    </row>
    <row r="128" spans="1:3" ht="12" customHeight="1" thickBot="1">
      <c r="A128" s="26" t="s">
        <v>42</v>
      </c>
      <c r="B128" s="88" t="s">
        <v>236</v>
      </c>
      <c r="C128" s="28">
        <f>+C93+C114</f>
        <v>61069003</v>
      </c>
    </row>
    <row r="129" spans="1:3" ht="12" customHeight="1" thickBot="1">
      <c r="A129" s="26" t="s">
        <v>237</v>
      </c>
      <c r="B129" s="88" t="s">
        <v>238</v>
      </c>
      <c r="C129" s="28">
        <f>+C130+C131+C132</f>
        <v>103161000</v>
      </c>
    </row>
    <row r="130" spans="1:3" s="66" customFormat="1" ht="12" customHeight="1">
      <c r="A130" s="29" t="s">
        <v>58</v>
      </c>
      <c r="B130" s="89" t="s">
        <v>239</v>
      </c>
      <c r="C130" s="90">
        <v>3161000</v>
      </c>
    </row>
    <row r="131" spans="1:3" ht="12" customHeight="1">
      <c r="A131" s="29" t="s">
        <v>66</v>
      </c>
      <c r="B131" s="89" t="s">
        <v>240</v>
      </c>
      <c r="C131" s="82">
        <v>100000000</v>
      </c>
    </row>
    <row r="132" spans="1:3" ht="12" customHeight="1" thickBot="1">
      <c r="A132" s="75" t="s">
        <v>68</v>
      </c>
      <c r="B132" s="91" t="s">
        <v>241</v>
      </c>
      <c r="C132" s="82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9" t="s">
        <v>243</v>
      </c>
      <c r="C134" s="82"/>
    </row>
    <row r="135" spans="1:3" ht="12" customHeight="1">
      <c r="A135" s="29" t="s">
        <v>76</v>
      </c>
      <c r="B135" s="89" t="s">
        <v>244</v>
      </c>
      <c r="C135" s="82"/>
    </row>
    <row r="136" spans="1:3" ht="12" customHeight="1">
      <c r="A136" s="29" t="s">
        <v>78</v>
      </c>
      <c r="B136" s="89" t="s">
        <v>245</v>
      </c>
      <c r="C136" s="82"/>
    </row>
    <row r="137" spans="1:3" ht="12" customHeight="1">
      <c r="A137" s="29" t="s">
        <v>80</v>
      </c>
      <c r="B137" s="89" t="s">
        <v>246</v>
      </c>
      <c r="C137" s="82"/>
    </row>
    <row r="138" spans="1:3" ht="12" customHeight="1">
      <c r="A138" s="29" t="s">
        <v>82</v>
      </c>
      <c r="B138" s="89" t="s">
        <v>247</v>
      </c>
      <c r="C138" s="82"/>
    </row>
    <row r="139" spans="1:3" s="66" customFormat="1" ht="12" customHeight="1" thickBot="1">
      <c r="A139" s="75" t="s">
        <v>84</v>
      </c>
      <c r="B139" s="91" t="s">
        <v>248</v>
      </c>
      <c r="C139" s="82"/>
    </row>
    <row r="140" spans="1:11" ht="12" customHeight="1" thickBot="1">
      <c r="A140" s="26" t="s">
        <v>96</v>
      </c>
      <c r="B140" s="88" t="s">
        <v>249</v>
      </c>
      <c r="C140" s="42">
        <f>+C141+C142+C144+C145+C143</f>
        <v>0</v>
      </c>
      <c r="K140" s="92"/>
    </row>
    <row r="141" spans="1:3" ht="12.75">
      <c r="A141" s="29" t="s">
        <v>98</v>
      </c>
      <c r="B141" s="89" t="s">
        <v>250</v>
      </c>
      <c r="C141" s="82"/>
    </row>
    <row r="142" spans="1:3" ht="12" customHeight="1">
      <c r="A142" s="29" t="s">
        <v>100</v>
      </c>
      <c r="B142" s="89" t="s">
        <v>251</v>
      </c>
      <c r="C142" s="82"/>
    </row>
    <row r="143" spans="1:3" s="66" customFormat="1" ht="12" customHeight="1">
      <c r="A143" s="29" t="s">
        <v>102</v>
      </c>
      <c r="B143" s="89" t="s">
        <v>252</v>
      </c>
      <c r="C143" s="82"/>
    </row>
    <row r="144" spans="1:3" s="66" customFormat="1" ht="12" customHeight="1">
      <c r="A144" s="29" t="s">
        <v>104</v>
      </c>
      <c r="B144" s="89" t="s">
        <v>253</v>
      </c>
      <c r="C144" s="82"/>
    </row>
    <row r="145" spans="1:3" s="66" customFormat="1" ht="12" customHeight="1" thickBot="1">
      <c r="A145" s="75" t="s">
        <v>106</v>
      </c>
      <c r="B145" s="91" t="s">
        <v>254</v>
      </c>
      <c r="C145" s="82"/>
    </row>
    <row r="146" spans="1:3" s="66" customFormat="1" ht="12" customHeight="1" thickBot="1">
      <c r="A146" s="26" t="s">
        <v>255</v>
      </c>
      <c r="B146" s="88" t="s">
        <v>256</v>
      </c>
      <c r="C146" s="93">
        <f>+C147+C148+C149+C150+C151</f>
        <v>0</v>
      </c>
    </row>
    <row r="147" spans="1:3" s="66" customFormat="1" ht="12" customHeight="1">
      <c r="A147" s="29" t="s">
        <v>110</v>
      </c>
      <c r="B147" s="89" t="s">
        <v>257</v>
      </c>
      <c r="C147" s="82"/>
    </row>
    <row r="148" spans="1:3" s="66" customFormat="1" ht="12" customHeight="1">
      <c r="A148" s="29" t="s">
        <v>112</v>
      </c>
      <c r="B148" s="89" t="s">
        <v>258</v>
      </c>
      <c r="C148" s="82"/>
    </row>
    <row r="149" spans="1:3" s="66" customFormat="1" ht="12" customHeight="1">
      <c r="A149" s="29" t="s">
        <v>114</v>
      </c>
      <c r="B149" s="89" t="s">
        <v>259</v>
      </c>
      <c r="C149" s="82"/>
    </row>
    <row r="150" spans="1:3" ht="12.75" customHeight="1">
      <c r="A150" s="29" t="s">
        <v>116</v>
      </c>
      <c r="B150" s="89" t="s">
        <v>260</v>
      </c>
      <c r="C150" s="82"/>
    </row>
    <row r="151" spans="1:3" ht="12.75" customHeight="1" thickBot="1">
      <c r="A151" s="75" t="s">
        <v>261</v>
      </c>
      <c r="B151" s="91" t="s">
        <v>262</v>
      </c>
      <c r="C151" s="94"/>
    </row>
    <row r="152" spans="1:3" ht="12.75" customHeight="1" thickBot="1">
      <c r="A152" s="95" t="s">
        <v>118</v>
      </c>
      <c r="B152" s="88" t="s">
        <v>263</v>
      </c>
      <c r="C152" s="93"/>
    </row>
    <row r="153" spans="1:3" ht="12" customHeight="1" thickBot="1">
      <c r="A153" s="95" t="s">
        <v>128</v>
      </c>
      <c r="B153" s="88" t="s">
        <v>264</v>
      </c>
      <c r="C153" s="93"/>
    </row>
    <row r="154" spans="1:3" ht="15" customHeight="1" thickBot="1">
      <c r="A154" s="26" t="s">
        <v>265</v>
      </c>
      <c r="B154" s="88" t="s">
        <v>266</v>
      </c>
      <c r="C154" s="96">
        <f>+C129+C133+C140+C146+C152+C153</f>
        <v>103161000</v>
      </c>
    </row>
    <row r="155" spans="1:3" ht="13.5" thickBot="1">
      <c r="A155" s="97" t="s">
        <v>267</v>
      </c>
      <c r="B155" s="98" t="s">
        <v>268</v>
      </c>
      <c r="C155" s="96">
        <f>+C128+C154</f>
        <v>164230003</v>
      </c>
    </row>
    <row r="156" ht="15" customHeight="1" thickBot="1"/>
    <row r="157" spans="1:3" ht="14.25" customHeight="1" thickBot="1">
      <c r="A157" s="102" t="s">
        <v>269</v>
      </c>
      <c r="B157" s="103"/>
      <c r="C157" s="104"/>
    </row>
    <row r="158" spans="1:3" ht="13.5" thickBot="1">
      <c r="A158" s="102" t="s">
        <v>270</v>
      </c>
      <c r="B158" s="103"/>
      <c r="C1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&amp;R9.1.2 melléklet a 6/2017.(II.20.) 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2017-02-20T10:39:53Z</dcterms:created>
  <dcterms:modified xsi:type="dcterms:W3CDTF">2017-02-20T10:39:54Z</dcterms:modified>
  <cp:category/>
  <cp:version/>
  <cp:contentType/>
  <cp:contentStatus/>
</cp:coreProperties>
</file>