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firstSheet="13" activeTab="19"/>
  </bookViews>
  <sheets>
    <sheet name="Címrend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sz.mell." sheetId="9" r:id="rId9"/>
    <sheet name="10.sz.mell." sheetId="10" r:id="rId10"/>
    <sheet name="11.sz.mell." sheetId="11" r:id="rId11"/>
    <sheet name="12.sz.mell" sheetId="12" r:id="rId12"/>
    <sheet name="13.sz.mell." sheetId="13" r:id="rId13"/>
    <sheet name="14.sz.mell." sheetId="14" r:id="rId14"/>
    <sheet name="15. sz.mell." sheetId="15" r:id="rId15"/>
    <sheet name="16.sz.mell." sheetId="16" r:id="rId16"/>
    <sheet name="17.sz.m" sheetId="17" r:id="rId17"/>
    <sheet name="18.sz.m." sheetId="18" r:id="rId18"/>
    <sheet name="19.sz.m." sheetId="19" r:id="rId19"/>
    <sheet name="20.sz.mell" sheetId="20" r:id="rId20"/>
    <sheet name="Munka1" sheetId="21" r:id="rId21"/>
  </sheets>
  <definedNames>
    <definedName name="_xlnm.Print_Area" localSheetId="14">'15. sz.mell.'!$A$1:$N$21</definedName>
    <definedName name="_xlnm.Print_Area" localSheetId="16">'17.sz.m'!$A$1:$D$41</definedName>
    <definedName name="_xlnm.Print_Area" localSheetId="17">'18.sz.m.'!$A$1:$H$36</definedName>
    <definedName name="_xlnm.Print_Area" localSheetId="1">'2.sz.mell.'!$A$1:$E$79</definedName>
    <definedName name="_xlnm.Print_Area" localSheetId="2">'3.sz.mell.'!$A$1:$F$43</definedName>
    <definedName name="_xlnm.Print_Area" localSheetId="3">'4.sz.mell.'!$A$1:$Q$28</definedName>
    <definedName name="_xlnm.Print_Area" localSheetId="4">'5.sz.mell.'!$A$1:$N$50</definedName>
    <definedName name="_xlnm.Print_Area" localSheetId="5">'6.sz.mell.'!$A$1:$F$49</definedName>
    <definedName name="_xlnm.Print_Area" localSheetId="7">'8.sz.mell.'!$A$1:$D$19</definedName>
  </definedNames>
  <calcPr fullCalcOnLoad="1"/>
</workbook>
</file>

<file path=xl/comments5.xml><?xml version="1.0" encoding="utf-8"?>
<comments xmlns="http://schemas.openxmlformats.org/spreadsheetml/2006/main">
  <authors>
    <author>Kadark?t PM. Hivatal</author>
  </authors>
  <commentList>
    <comment ref="A39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<sst xmlns="http://schemas.openxmlformats.org/spreadsheetml/2006/main" count="651" uniqueCount="506">
  <si>
    <t xml:space="preserve">Bevételi előirányzatok </t>
  </si>
  <si>
    <t>Kiemelt előirányzatok</t>
  </si>
  <si>
    <t>Működési célú saját bevétel</t>
  </si>
  <si>
    <t>Sajátos működési bevétel</t>
  </si>
  <si>
    <t>Működési célú átvett pénzeszköz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</si>
  <si>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</si>
  <si>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</si>
  <si>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</si>
  <si>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</si>
  <si>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</si>
  <si>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</si>
  <si>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</si>
  <si>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</si>
  <si>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</si>
  <si>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</si>
  <si>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</si>
  <si>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</si>
  <si>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</si>
  <si>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</si>
  <si>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</si>
  <si>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</si>
  <si>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</si>
  <si>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</si>
  <si>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Szociális juttatások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</si>
  <si>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</si>
  <si>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</si>
  <si>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</si>
  <si>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</si>
  <si>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</si>
  <si>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</si>
  <si>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</si>
  <si>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</si>
  <si>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</si>
  <si>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</si>
  <si>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</si>
  <si>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</si>
  <si>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</si>
  <si>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ÖSSZES        BEVÉTEL</t>
  </si>
  <si>
    <t>SZEMÉYLI JUTTATÁS</t>
  </si>
  <si>
    <t>EGYÉB MŰKÖDÉSI KIADÁSOK</t>
  </si>
  <si>
    <t>ELLÁTOTTAK PÉNZBENI JUTTATÁSAI</t>
  </si>
  <si>
    <t>TARTALÉK</t>
  </si>
  <si>
    <t>ÖSSZES KIADÁS</t>
  </si>
  <si>
    <t>Cím</t>
  </si>
  <si>
    <t xml:space="preserve">Eredeti ei. </t>
  </si>
  <si>
    <t>I.</t>
  </si>
  <si>
    <t xml:space="preserve"> Helyi Önkormányzat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</si>
  <si>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</si>
  <si>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</si>
  <si>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</si>
  <si>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</si>
  <si>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</si>
  <si>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</si>
  <si>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</si>
  <si>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</si>
  <si>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</si>
  <si>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LÉTSZÁM (FŐ)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</si>
  <si>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</si>
  <si>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</si>
  <si>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</si>
  <si>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</si>
  <si>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</si>
  <si>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</si>
  <si>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</si>
  <si>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</si>
  <si>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</si>
  <si>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</si>
  <si>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</si>
  <si>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Lakossági kamatmentes kölcsön</t>
  </si>
  <si>
    <t>MINDÖSSZESEN:</t>
  </si>
  <si>
    <t>Felhalmozási kiadások</t>
  </si>
  <si>
    <t>Európai Uniós forrásból</t>
  </si>
  <si>
    <t>Nem Európai Uniós forrásból</t>
  </si>
  <si>
    <t>Védőnői szolgálat kisértékű eszközbeszerzés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</si>
  <si>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</si>
  <si>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</si>
  <si>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</si>
  <si>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</si>
  <si>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</si>
  <si>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</si>
  <si>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5 fő</t>
  </si>
  <si>
    <t>Start munkaprogram (mezőgazdaság)</t>
  </si>
  <si>
    <t>Start munkaprogram (kosárfonó)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</si>
  <si>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</si>
  <si>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</si>
  <si>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</si>
  <si>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</si>
  <si>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</si>
  <si>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</si>
  <si>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</si>
  <si>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</si>
  <si>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</si>
  <si>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</si>
  <si>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</si>
  <si>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</si>
  <si>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</si>
  <si>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</si>
  <si>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</si>
  <si>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</si>
  <si>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</si>
  <si>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</si>
  <si>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</si>
  <si>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</si>
  <si>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</si>
  <si>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</si>
  <si>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</si>
  <si>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</si>
  <si>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</si>
  <si>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</si>
  <si>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 val="single"/>
        <sz val="11"/>
        <rFont val="Arial"/>
        <family val="2"/>
      </rPr>
      <t>:</t>
    </r>
    <r>
      <rPr>
        <b/>
        <sz val="11"/>
        <rFont val="Arial"/>
        <family val="2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</si>
  <si>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</si>
  <si>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Önkormányzat rendkívüli helyzet esetére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</si>
  <si>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</si>
  <si>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</si>
  <si>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</si>
  <si>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</si>
  <si>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</si>
  <si>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</si>
  <si>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</si>
  <si>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</si>
  <si>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</si>
  <si>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</si>
  <si>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</si>
  <si>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</si>
  <si>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</si>
  <si>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</si>
  <si>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</si>
  <si>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</si>
  <si>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</si>
  <si>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</si>
  <si>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</si>
  <si>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</si>
  <si>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</si>
  <si>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</si>
  <si>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</si>
  <si>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</si>
  <si>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</si>
  <si>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</si>
  <si>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</si>
  <si>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</si>
  <si>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</si>
  <si>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</si>
  <si>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</si>
  <si>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Szövetségek,társulások átadás</t>
  </si>
  <si>
    <t>Nem kötelező feladatokhoz támogatás</t>
  </si>
  <si>
    <t>Sportegyesület támogatása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</si>
  <si>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</si>
  <si>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</si>
  <si>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</si>
  <si>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</si>
  <si>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</si>
  <si>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</si>
  <si>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</si>
  <si>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</si>
  <si>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</si>
  <si>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</si>
  <si>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</si>
  <si>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</si>
  <si>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</si>
  <si>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</si>
  <si>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</si>
  <si>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</si>
  <si>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</si>
  <si>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</si>
  <si>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</si>
  <si>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</si>
  <si>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</si>
  <si>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</si>
  <si>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</si>
  <si>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</si>
  <si>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</si>
  <si>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</si>
  <si>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</si>
  <si>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</si>
  <si>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</si>
  <si>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</si>
  <si>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A hozzájárulások és támogatások összesítése (aktuális összeg):</t>
  </si>
  <si>
    <t>Jogcím</t>
  </si>
  <si>
    <t>Összeg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</si>
  <si>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</si>
  <si>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</si>
  <si>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</si>
  <si>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</si>
  <si>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</si>
  <si>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</si>
  <si>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</si>
  <si>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</si>
  <si>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</si>
  <si>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</si>
  <si>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</si>
  <si>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</si>
  <si>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</si>
  <si>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</si>
  <si>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</si>
  <si>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</si>
  <si>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</si>
  <si>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</si>
  <si>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</si>
  <si>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</si>
  <si>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</si>
  <si>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</si>
  <si>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</si>
  <si>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t>IV. A TELEPÜLÉSI ÖNKORMÁNYZATOK KULTURÁLIS FELADATAINAK TÁMOGATÁSA ÖSSZESEN</t>
  </si>
  <si>
    <t>Helyi önkormányzatok és többcélú kistérségi társulások egyes költségvetési kapcsolatokból számított bevételei összesen)</t>
  </si>
  <si>
    <t>BEVÉTELEK</t>
  </si>
  <si>
    <t>Kiegészítés I. jogcímekhez</t>
  </si>
  <si>
    <t>Köznevelési feladatok támogatása</t>
  </si>
  <si>
    <t>Hozzájárulás pénzbeni szoc.feladatokhoz</t>
  </si>
  <si>
    <t>Szociális és gyerekjóléti feladatok</t>
  </si>
  <si>
    <t>Szociális ágazati pótlék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</si>
  <si>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</si>
  <si>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</si>
  <si>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</si>
  <si>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</si>
  <si>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</si>
  <si>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</si>
  <si>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</si>
  <si>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</si>
  <si>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</si>
  <si>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</si>
  <si>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</si>
  <si>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</si>
  <si>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</si>
  <si>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</si>
  <si>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</si>
  <si>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</si>
  <si>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</si>
  <si>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</si>
  <si>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</si>
  <si>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</si>
  <si>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</si>
  <si>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</si>
  <si>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</si>
  <si>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Felhalmozási célú átvett pénzeszközök összesen:</t>
  </si>
  <si>
    <t>Költségvetési maradvány - működési célú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</si>
  <si>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</si>
  <si>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</si>
  <si>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</si>
  <si>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</si>
  <si>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</si>
  <si>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</si>
  <si>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</si>
  <si>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</si>
  <si>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</si>
  <si>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</si>
  <si>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</si>
  <si>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</si>
  <si>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</si>
  <si>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</si>
  <si>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</si>
  <si>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</si>
  <si>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</si>
  <si>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</si>
  <si>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</si>
  <si>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</si>
  <si>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8 fő</t>
  </si>
  <si>
    <t>16 fő</t>
  </si>
  <si>
    <t xml:space="preserve">                                                                                Kadarkút Város Önkormányzat</t>
  </si>
  <si>
    <t>Saját bevételek és az adósságot keletkeztető ügyletekből és kezességvállalásokból fenálló kötelezettségek aránya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</si>
  <si>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</si>
  <si>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</si>
  <si>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</si>
  <si>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</si>
  <si>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</si>
  <si>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</si>
  <si>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</si>
  <si>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</si>
  <si>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</si>
  <si>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</si>
  <si>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</si>
  <si>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</si>
  <si>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</si>
  <si>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</si>
  <si>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</si>
  <si>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</si>
  <si>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>Kadarkút Város Önkormányzat 2016. évi bevételei és kiadásai alakulásáról</t>
  </si>
  <si>
    <t>Kadarkút Város Önkormányzat 2016.évi bevételei és kiadásai alakulásáról</t>
  </si>
  <si>
    <t>A helyi önkormányzatok központilag szabályzott bevételei 2016. évben</t>
  </si>
  <si>
    <t>Kadarkút Város Önkormányzatának 
2016. évi felhalmozási kiadásai</t>
  </si>
  <si>
    <t>Kadarkút Város Önkormányzat 2016. évi közfoglalkoztatási létszámkerete</t>
  </si>
  <si>
    <t>Kadarkút Város Önkormányzat 2016. évi tartaléka</t>
  </si>
  <si>
    <r>
      <t xml:space="preserve">Az Önkormányzat 2016.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</si>
  <si>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Kadarkút Város Önkormányzatának előirányzat felhasználási és likviditási ütemterve 2016. évben</t>
  </si>
  <si>
    <t>Kadarkút Város Önkormányzat által biztosított közvetlen támogatások 2016. évben</t>
  </si>
  <si>
    <r>
      <t>Kadarkút Város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Önkormányzata által a lakosságnak 2016. évben folyósítandó támogatások, szociális, rászorultság jellegű ellátások</t>
    </r>
    <r>
      <rPr>
        <b/>
        <u val="single"/>
        <sz val="14"/>
        <rFont val="Times New Roman"/>
        <family val="1"/>
      </rPr>
      <t xml:space="preserve"> </t>
    </r>
  </si>
  <si>
    <t xml:space="preserve">Kadarkút Város Önkormányzatának költségvetési évet követő 3 évre vonatkozó előirányzatai </t>
  </si>
  <si>
    <t>Ezer Ft-ban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</si>
  <si>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</si>
  <si>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</si>
  <si>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</si>
  <si>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</si>
  <si>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</si>
  <si>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</si>
  <si>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</si>
  <si>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 Város Önkormányzatának működési bevételei és kiadásai 2016. évben</t>
  </si>
  <si>
    <t>Kadarkúti Szociális Alapszolgáltatási Központ</t>
  </si>
  <si>
    <t>Kadarkút Város Önkormányzat 2016. évi létszámkerete kormányzati funkció szerinti bontásban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</si>
  <si>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</si>
  <si>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</si>
  <si>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</si>
  <si>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</si>
  <si>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</si>
  <si>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</si>
  <si>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</si>
  <si>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</si>
  <si>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</si>
  <si>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</si>
  <si>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</si>
  <si>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</si>
  <si>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39 fő</t>
  </si>
  <si>
    <t>45 fő</t>
  </si>
  <si>
    <t>2015.12.01.-2016.02.29.</t>
  </si>
  <si>
    <t>2015.12.01.-2016.06.30.</t>
  </si>
  <si>
    <t>Ezer Forintban</t>
  </si>
  <si>
    <t>TARTALÉK ÖSSZESEN</t>
  </si>
  <si>
    <t>Ápolási díj</t>
  </si>
  <si>
    <t>BURSA támogatás</t>
  </si>
  <si>
    <t>Átmeneti segély:</t>
  </si>
  <si>
    <t>Egyéb települési támogatás</t>
  </si>
  <si>
    <t>Kadarkúti Közös Önkormányzati Hivatal</t>
  </si>
  <si>
    <t>2016. évi eredeti előirányzat</t>
  </si>
  <si>
    <t>Id. Kapoli Antal Művelődési Központ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</si>
  <si>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</si>
  <si>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</si>
  <si>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</si>
  <si>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</si>
  <si>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Eredei ei.</t>
  </si>
  <si>
    <t>ÖSSZES KIADÁS (IRÁNYÍTÓ SZERVI TÁMOGATÁS NÉLKÜL)</t>
  </si>
  <si>
    <t>Felújítás</t>
  </si>
  <si>
    <t>Egyéb felhalmozási célú kiadások</t>
  </si>
  <si>
    <t>Egyéb elvonások, befizetések</t>
  </si>
  <si>
    <t>Önkormányzati hivatal működési támogatása</t>
  </si>
  <si>
    <t>Zöldterület-gazdálkodással kapcsoaltos feladatok</t>
  </si>
  <si>
    <t>Közvilágítás fenntartásának támogatása</t>
  </si>
  <si>
    <t>Köztemető fenntartással kapcsoaltos feladatok támogatása</t>
  </si>
  <si>
    <t>Közutak fenntartásának támogatása</t>
  </si>
  <si>
    <t>Egyéb önkormányzati feladatok támogatása</t>
  </si>
  <si>
    <t>Biztos kezdet Gyerekházak támogatása</t>
  </si>
  <si>
    <t>A rászoruló gyermekek intézményen kívüli szünidei étkeztetésének támogatása</t>
  </si>
  <si>
    <t>Létszámcsökkentési támogatás</t>
  </si>
  <si>
    <t>2015. évről áthúzódó bérkompenzáció támogatása</t>
  </si>
  <si>
    <t>Rendkívüli önkormányzati támogatás</t>
  </si>
  <si>
    <t>Működési bevétel helyi önkormányzatoktól</t>
  </si>
  <si>
    <t>Magánszemélyek kommunális adója</t>
  </si>
  <si>
    <t>Állandó jelleggel végzett tev. iparűzési adó</t>
  </si>
  <si>
    <t>Talajterhelési díj</t>
  </si>
  <si>
    <t>Műk. célú kölcsön törlesztése háztartástól</t>
  </si>
  <si>
    <t>Műk. célú átvett pénzeszközök összesen:</t>
  </si>
  <si>
    <t>2014. évi tény.</t>
  </si>
  <si>
    <t>2015. évi eredeti előirányzat</t>
  </si>
  <si>
    <t>2016. évi
 eredeti előirányzat</t>
  </si>
  <si>
    <t>Kadarkút Város Önkormányzat 2016. évi kiadásai kormányzati funkciók szerinti bontásban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</si>
  <si>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</si>
  <si>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</si>
  <si>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</si>
  <si>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</si>
  <si>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</si>
  <si>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</si>
  <si>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</si>
  <si>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</si>
  <si>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</si>
  <si>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</si>
  <si>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</si>
  <si>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</si>
  <si>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</si>
  <si>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</si>
  <si>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091110</t>
  </si>
  <si>
    <t>096025</t>
  </si>
  <si>
    <t>101150</t>
  </si>
  <si>
    <t>103010</t>
  </si>
  <si>
    <t>104037</t>
  </si>
  <si>
    <t>104044</t>
  </si>
  <si>
    <t>106010</t>
  </si>
  <si>
    <t>107060</t>
  </si>
  <si>
    <t>900070</t>
  </si>
  <si>
    <t>Önk.jogalkotó és ált.igazgat.tev.</t>
  </si>
  <si>
    <t>Köztem,ető fenntartás</t>
  </si>
  <si>
    <t>Vagyongazdálkodás</t>
  </si>
  <si>
    <t>Kiemelt önkormányzati rendezvények</t>
  </si>
  <si>
    <t>Hosszabb időtartamú közfoglalkoztatás</t>
  </si>
  <si>
    <t>Közfoglalkoztatási mintaprogram</t>
  </si>
  <si>
    <t>Köutak üzemeltetése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</si>
  <si>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</si>
  <si>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</si>
  <si>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</si>
  <si>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</si>
  <si>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</si>
  <si>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</si>
  <si>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</si>
  <si>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</si>
  <si>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</si>
  <si>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Munkahelyi étkeztetés</t>
  </si>
  <si>
    <t>Szünidei étkeztetés</t>
  </si>
  <si>
    <t>Lakóing. szoc. célú bérbead., üzemelt.</t>
  </si>
  <si>
    <t>Egyéb szoc. pénzbeli és term. ellátások</t>
  </si>
  <si>
    <t>E Ft-ban</t>
  </si>
  <si>
    <t>BERUHÁZÁS</t>
  </si>
  <si>
    <t>FELÚJÍTÁS</t>
  </si>
  <si>
    <t>Települési hullAdékkezelés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</si>
  <si>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</si>
  <si>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</si>
  <si>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</si>
  <si>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</si>
  <si>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</si>
  <si>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</si>
  <si>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</si>
  <si>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</si>
  <si>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</si>
  <si>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</si>
  <si>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</si>
  <si>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</si>
  <si>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</si>
  <si>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</si>
  <si>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</si>
  <si>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</si>
  <si>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</si>
  <si>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</si>
  <si>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</si>
  <si>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</si>
  <si>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</si>
  <si>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FELHALMOZÁSI CÉLÚ KIADÁSOK</t>
  </si>
  <si>
    <t>Egyéb szoc. pénzbeli és term. ellátások (BURSA)</t>
  </si>
  <si>
    <t>Városgazd. egyéb szolg. (Ipari park)</t>
  </si>
  <si>
    <t>Hosszabb időtartamú közfoglalkoztatás (útfenntartó)</t>
  </si>
  <si>
    <t>129 fő</t>
  </si>
  <si>
    <t>2014. évi tény</t>
  </si>
  <si>
    <t>Felhalmozási célúpénzeszközátadás</t>
  </si>
  <si>
    <t>Beruházás - áfával</t>
  </si>
  <si>
    <t>I.1.a) Önkormányzati hivatal működésének támogatása 15,53 fő</t>
  </si>
  <si>
    <t>Lakos 2015. jan.1.</t>
  </si>
  <si>
    <t>2015. évről áthúzódó bérkompenzáció</t>
  </si>
  <si>
    <t>Óvodapedagógusok 8 havi támogatása 8,2 fő</t>
  </si>
  <si>
    <t>Óvodapedagógusok 4 havi támogatása 7,3 fő</t>
  </si>
  <si>
    <t>Segítők 8 havi támogatása 4 fő</t>
  </si>
  <si>
    <t>Segítők 4 havi támogatása 4 fő</t>
  </si>
  <si>
    <t>Óvodaműködtetési támogatás - 8 hónap 84 fő</t>
  </si>
  <si>
    <t>Óvodaműködtetési támogatás - 4 hónap 75 fő</t>
  </si>
  <si>
    <t>Óvodapedagógusok elismert létszáma (pótlólagos összeg)</t>
  </si>
  <si>
    <t>Alapfokozatú végzettségű pedagógus II. kategóriába sorolt óvodapedagógus kiegészítő támogatása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</si>
  <si>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</si>
  <si>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</si>
  <si>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</si>
  <si>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Szociális étkeztetés 110 fő</t>
  </si>
  <si>
    <t>Házi segítségnyújtás  35 fő</t>
  </si>
  <si>
    <t>Időskorúak nappali intézményi ellátása 18 fő</t>
  </si>
  <si>
    <t>A finanszirozás szemp.elismert dolgozók bertámog. 12,34 fő</t>
  </si>
  <si>
    <t>Szociális és kiegészítő ágazati pótlék</t>
  </si>
  <si>
    <t>Biztos Kezdet Gyerekházak támogatása</t>
  </si>
  <si>
    <t>Működési célú költségvetési támogatások és kiegészítő támogatások</t>
  </si>
  <si>
    <t xml:space="preserve">          Kadarkút Város Önkormányzatának 2016. évi felhalmozási bevételei</t>
  </si>
  <si>
    <t>Felhalmozási költségvetési maradvány iegénybevétele</t>
  </si>
  <si>
    <t>ÖSSZEG</t>
  </si>
  <si>
    <t>Kadarkúti Közös Önkormányzati Hivatal eszközbeszerzés</t>
  </si>
  <si>
    <t>Ipari park kialakítása</t>
  </si>
  <si>
    <t>Kiemelt előir. megnevezése</t>
  </si>
  <si>
    <t>beruházás</t>
  </si>
  <si>
    <t>Rákóczi utcai út felújítása</t>
  </si>
  <si>
    <t>felújítás</t>
  </si>
  <si>
    <t>Konyhafejlesztés megvalósítása</t>
  </si>
  <si>
    <t>Felhalmozási célú pénzeszközátadás</t>
  </si>
  <si>
    <t>egyéb felhalmozási célú kiadások</t>
  </si>
  <si>
    <t>2035.</t>
  </si>
  <si>
    <t>Osztalék, koncessziós díj, hozambevétel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</si>
  <si>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</si>
  <si>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</si>
  <si>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</si>
  <si>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</si>
  <si>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</si>
  <si>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Biztos Kezdet Gyerekház miatti pénzeszköz átadás</t>
  </si>
  <si>
    <t>Felhalmozási célú pénzeszközátadás Áht-n belülre (szennyvízcsatorna miatt)</t>
  </si>
  <si>
    <t>Ilyen kedvezmény nyújtását a 2016. évi költségvetésben nem terveztük.</t>
  </si>
  <si>
    <t>Kadarkút Város Önkormányzata által nyújtott közvetett támogatásokról 2016. évben</t>
  </si>
  <si>
    <t>Id. Kapoli Antal Művelődési Ház</t>
  </si>
  <si>
    <t>Kadarkúti Szociális Alapszolgáltatási Központ összesen:</t>
  </si>
  <si>
    <t>Fejlesztési cél megnevezése</t>
  </si>
  <si>
    <t>Id. Kapoli Antal Művelődési Ház  eszközbeszerzés</t>
  </si>
  <si>
    <t>Kormányzati funkció</t>
  </si>
  <si>
    <t>2016. évi engedélyezett létszám ( fő)</t>
  </si>
  <si>
    <t>adatok e Ft-ban</t>
  </si>
  <si>
    <t>Ingatlan vásárlás</t>
  </si>
  <si>
    <t>Kadarkút Város Önkormányzatának 
összevont mérlege  2014., 2015., 2016. években</t>
  </si>
  <si>
    <t>Működési célú költségvetési támogatás</t>
  </si>
  <si>
    <t>1. melléklet a 2/2016.(II.19.) önkormányzati rendelethez</t>
  </si>
  <si>
    <t>2. melléklet a 2/2016.(II.19.) önkormányzati rendelethez</t>
  </si>
  <si>
    <t>3. melléklet a 2 /2016.(II.19. ) önkormányzati rendelethez</t>
  </si>
  <si>
    <t>4. melléklet a 2/2016.(II.19.) önkormányzati rendelethez</t>
  </si>
  <si>
    <t>5.  melléklet a 2/2016.(II.19.) önkormányzati rendelethez</t>
  </si>
  <si>
    <t>6. melléklet a 2/2016.(II.19.)számú rendelethez</t>
  </si>
  <si>
    <t>7.  melléklet a 2/2016.(II.19.) önkormányzati rendelethez</t>
  </si>
  <si>
    <t>8. melléklet a 2 /2016.(II.19. )önkormányzati rendelethez</t>
  </si>
  <si>
    <t xml:space="preserve">                                 </t>
  </si>
  <si>
    <t>9. melléklet a 2 /2016.(II.19 )önkormányzati rendelethez</t>
  </si>
  <si>
    <t xml:space="preserve">                 </t>
  </si>
  <si>
    <t>10.  melléklet a 2 /2016.(II.19.) önkormányzati rendelethez</t>
  </si>
  <si>
    <t xml:space="preserve">                    </t>
  </si>
  <si>
    <t>11. melléklet a  2/2016.(II.19) önkormányzati rendelethez</t>
  </si>
  <si>
    <t xml:space="preserve">                  </t>
  </si>
  <si>
    <t>12. melléklet a 2/2016.(II.19.) önkormányzati rendelethez</t>
  </si>
  <si>
    <t>13. melléklet a 2 /2016.(II.19.) önkormányzati rendelethez</t>
  </si>
  <si>
    <t>14. melléklet a  2/2016.(II.19.) önkormányzati rendelethez</t>
  </si>
  <si>
    <t>15. melléklet a  2/2016.(II.19.) önkormányzati rendelethez</t>
  </si>
  <si>
    <t>16. melléklet a  2/2015.(II.19.) önkormányzati rendelethez</t>
  </si>
  <si>
    <t>17. melléklet a  2/2016.(II.19.) számú rendelethez</t>
  </si>
  <si>
    <t>18. melléklet a 2/2016.(II.19.) önkormányzati rendelethez</t>
  </si>
  <si>
    <t>19. melléklet a 2/2016.(II.19.) önkormányzati rendelethez</t>
  </si>
  <si>
    <t>20. melléklet a  2/2016.(II.19.)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</si>
</sst>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i/>
      <sz val="14"/>
      <name val="Times New Roman CE"/>
      <family val="0"/>
    </font>
    <font>
      <b/>
      <i/>
      <sz val="10"/>
      <name val="Arial CE"/>
      <family val="0"/>
    </font>
    <font>
      <b/>
      <i/>
      <sz val="10"/>
      <name val="Times New Roman CE"/>
      <family val="1"/>
    </font>
    <font>
      <i/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 CE"/>
      <family val="1"/>
    </font>
    <font>
      <sz val="72"/>
      <name val="Arial CE"/>
      <family val="0"/>
    </font>
    <font>
      <b/>
      <sz val="18"/>
      <name val="Times New Roman CE"/>
      <family val="1"/>
    </font>
    <font>
      <b/>
      <sz val="10"/>
      <name val="Arial"/>
      <family val="2"/>
    </font>
    <font>
      <b/>
      <sz val="2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0"/>
      <name val="Cambria"/>
      <family val="1"/>
    </font>
    <font>
      <b/>
      <u val="single"/>
      <sz val="11"/>
      <name val="Times New Roman"/>
      <family val="1"/>
    </font>
    <font>
      <b/>
      <sz val="14"/>
      <name val="Times New Roman CE"/>
      <family val="1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6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9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6">
    <xf numFmtId="0" fontId="0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6" fillId="0" borderId="14" xfId="56" applyFont="1" applyFill="1" applyBorder="1">
      <alignment/>
      <protection/>
    </xf>
    <xf numFmtId="0" fontId="6" fillId="0" borderId="15" xfId="56" applyFont="1" applyFill="1" applyBorder="1">
      <alignment/>
      <protection/>
    </xf>
    <xf numFmtId="0" fontId="6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18" xfId="56" applyFont="1" applyFill="1" applyBorder="1">
      <alignment/>
      <protection/>
    </xf>
    <xf numFmtId="0" fontId="7" fillId="0" borderId="19" xfId="56" applyFont="1" applyFill="1" applyBorder="1">
      <alignment/>
      <protection/>
    </xf>
    <xf numFmtId="0" fontId="6" fillId="0" borderId="20" xfId="56" applyFont="1" applyFill="1" applyBorder="1">
      <alignment/>
      <protection/>
    </xf>
    <xf numFmtId="0" fontId="6" fillId="0" borderId="21" xfId="56" applyFont="1" applyFill="1" applyBorder="1">
      <alignment/>
      <protection/>
    </xf>
    <xf numFmtId="0" fontId="7" fillId="0" borderId="22" xfId="56" applyFont="1" applyFill="1" applyBorder="1">
      <alignment/>
      <protection/>
    </xf>
    <xf numFmtId="0" fontId="7" fillId="0" borderId="23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6" fillId="0" borderId="24" xfId="56" applyFont="1" applyBorder="1">
      <alignment/>
      <protection/>
    </xf>
    <xf numFmtId="0" fontId="6" fillId="0" borderId="14" xfId="56" applyFont="1" applyBorder="1">
      <alignment/>
      <protection/>
    </xf>
    <xf numFmtId="0" fontId="6" fillId="0" borderId="25" xfId="56" applyFont="1" applyBorder="1">
      <alignment/>
      <protection/>
    </xf>
    <xf numFmtId="0" fontId="6" fillId="0" borderId="16" xfId="56" applyFont="1" applyBorder="1">
      <alignment/>
      <protection/>
    </xf>
    <xf numFmtId="0" fontId="6" fillId="0" borderId="26" xfId="56" applyFont="1" applyBorder="1">
      <alignment/>
      <protection/>
    </xf>
    <xf numFmtId="0" fontId="7" fillId="0" borderId="18" xfId="56" applyFont="1" applyBorder="1">
      <alignment/>
      <protection/>
    </xf>
    <xf numFmtId="0" fontId="7" fillId="0" borderId="27" xfId="56" applyFont="1" applyBorder="1">
      <alignment/>
      <protection/>
    </xf>
    <xf numFmtId="0" fontId="7" fillId="0" borderId="22" xfId="56" applyFont="1" applyBorder="1">
      <alignment/>
      <protection/>
    </xf>
    <xf numFmtId="0" fontId="7" fillId="0" borderId="28" xfId="56" applyFont="1" applyBorder="1">
      <alignment/>
      <protection/>
    </xf>
    <xf numFmtId="0" fontId="7" fillId="0" borderId="0" xfId="56" applyFont="1">
      <alignment/>
      <protection/>
    </xf>
    <xf numFmtId="0" fontId="8" fillId="0" borderId="0" xfId="56" applyFont="1" applyAlignment="1">
      <alignment wrapText="1"/>
      <protection/>
    </xf>
    <xf numFmtId="0" fontId="9" fillId="0" borderId="0" xfId="56" applyFont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left"/>
      <protection/>
    </xf>
    <xf numFmtId="0" fontId="11" fillId="0" borderId="0" xfId="56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Fill="1" applyBorder="1" applyAlignment="1">
      <alignment horizontal="center" vertical="center" wrapText="1"/>
      <protection/>
    </xf>
    <xf numFmtId="3" fontId="12" fillId="0" borderId="0" xfId="56" applyNumberFormat="1" applyFont="1" applyFill="1" applyBorder="1" applyAlignment="1">
      <alignment vertical="center"/>
      <protection/>
    </xf>
    <xf numFmtId="3" fontId="11" fillId="0" borderId="0" xfId="56" applyNumberFormat="1" applyFont="1" applyFill="1" applyBorder="1" applyAlignment="1">
      <alignment horizontal="center" vertical="center" textRotation="90" wrapText="1"/>
      <protection/>
    </xf>
    <xf numFmtId="3" fontId="11" fillId="0" borderId="0" xfId="56" applyNumberFormat="1" applyFont="1" applyBorder="1" applyAlignment="1">
      <alignment vertical="center"/>
      <protection/>
    </xf>
    <xf numFmtId="3" fontId="12" fillId="0" borderId="0" xfId="56" applyNumberFormat="1" applyFont="1" applyBorder="1">
      <alignment/>
      <protection/>
    </xf>
    <xf numFmtId="3" fontId="11" fillId="0" borderId="0" xfId="56" applyNumberFormat="1" applyFont="1" applyFill="1" applyBorder="1" applyAlignment="1">
      <alignment vertical="center" wrapText="1"/>
      <protection/>
    </xf>
    <xf numFmtId="0" fontId="12" fillId="0" borderId="0" xfId="56" applyFont="1">
      <alignment/>
      <protection/>
    </xf>
    <xf numFmtId="0" fontId="7" fillId="0" borderId="29" xfId="56" applyFont="1" applyFill="1" applyBorder="1">
      <alignment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2" fillId="0" borderId="0" xfId="56">
      <alignment/>
      <protection/>
    </xf>
    <xf numFmtId="0" fontId="13" fillId="0" borderId="0" xfId="56" applyFont="1" applyAlignment="1">
      <alignment vertical="center"/>
      <protection/>
    </xf>
    <xf numFmtId="0" fontId="2" fillId="0" borderId="0" xfId="56" applyAlignment="1">
      <alignment vertical="center"/>
      <protection/>
    </xf>
    <xf numFmtId="0" fontId="14" fillId="0" borderId="0" xfId="56" applyFont="1" applyAlignment="1">
      <alignment vertical="center"/>
      <protection/>
    </xf>
    <xf numFmtId="3" fontId="14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center" vertical="center"/>
      <protection/>
    </xf>
    <xf numFmtId="3" fontId="2" fillId="0" borderId="0" xfId="56" applyNumberFormat="1" applyAlignment="1">
      <alignment vertical="center"/>
      <protection/>
    </xf>
    <xf numFmtId="0" fontId="2" fillId="0" borderId="0" xfId="56" applyAlignment="1">
      <alignment horizontal="center" vertical="center"/>
      <protection/>
    </xf>
    <xf numFmtId="0" fontId="20" fillId="0" borderId="0" xfId="56" applyFont="1" applyFill="1">
      <alignment/>
      <protection/>
    </xf>
    <xf numFmtId="0" fontId="16" fillId="0" borderId="0" xfId="56" applyFont="1" applyFill="1" applyBorder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0" fillId="33" borderId="30" xfId="56" applyFont="1" applyFill="1" applyBorder="1" applyAlignment="1">
      <alignment horizontal="left"/>
      <protection/>
    </xf>
    <xf numFmtId="0" fontId="19" fillId="0" borderId="30" xfId="56" applyFont="1" applyFill="1" applyBorder="1" applyAlignment="1">
      <alignment/>
      <protection/>
    </xf>
    <xf numFmtId="0" fontId="16" fillId="0" borderId="0" xfId="56" applyFont="1" applyFill="1">
      <alignment/>
      <protection/>
    </xf>
    <xf numFmtId="0" fontId="10" fillId="33" borderId="30" xfId="56" applyFont="1" applyFill="1" applyBorder="1" applyAlignment="1">
      <alignment/>
      <protection/>
    </xf>
    <xf numFmtId="3" fontId="10" fillId="33" borderId="30" xfId="56" applyNumberFormat="1" applyFont="1" applyFill="1" applyBorder="1" applyAlignment="1">
      <alignment horizontal="right"/>
      <protection/>
    </xf>
    <xf numFmtId="0" fontId="19" fillId="0" borderId="30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19" fillId="0" borderId="30" xfId="56" applyFont="1" applyFill="1" applyBorder="1">
      <alignment/>
      <protection/>
    </xf>
    <xf numFmtId="0" fontId="10" fillId="33" borderId="30" xfId="56" applyFont="1" applyFill="1" applyBorder="1">
      <alignment/>
      <protection/>
    </xf>
    <xf numFmtId="0" fontId="10" fillId="0" borderId="0" xfId="56" applyFont="1" applyFill="1" applyAlignment="1">
      <alignment horizontal="center"/>
      <protection/>
    </xf>
    <xf numFmtId="0" fontId="19" fillId="0" borderId="0" xfId="56" applyFont="1" applyFill="1" applyAlignment="1">
      <alignment horizontal="right"/>
      <protection/>
    </xf>
    <xf numFmtId="0" fontId="10" fillId="34" borderId="30" xfId="56" applyFont="1" applyFill="1" applyBorder="1">
      <alignment/>
      <protection/>
    </xf>
    <xf numFmtId="0" fontId="10" fillId="0" borderId="30" xfId="56" applyFont="1" applyFill="1" applyBorder="1">
      <alignment/>
      <protection/>
    </xf>
    <xf numFmtId="0" fontId="10" fillId="0" borderId="0" xfId="56" applyFont="1" applyFill="1">
      <alignment/>
      <protection/>
    </xf>
    <xf numFmtId="3" fontId="10" fillId="0" borderId="0" xfId="56" applyNumberFormat="1" applyFont="1" applyFill="1">
      <alignment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3" fontId="19" fillId="0" borderId="0" xfId="56" applyNumberFormat="1" applyFont="1" applyFill="1" applyAlignment="1">
      <alignment/>
      <protection/>
    </xf>
    <xf numFmtId="0" fontId="26" fillId="0" borderId="0" xfId="56" applyFont="1" applyFill="1">
      <alignment/>
      <protection/>
    </xf>
    <xf numFmtId="3" fontId="10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>
      <alignment/>
      <protection/>
    </xf>
    <xf numFmtId="0" fontId="19" fillId="0" borderId="0" xfId="56" applyFont="1" applyFill="1" applyAlignment="1">
      <alignment horizontal="left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 applyAlignment="1">
      <alignment horizontal="center"/>
      <protection/>
    </xf>
    <xf numFmtId="0" fontId="10" fillId="0" borderId="0" xfId="56" applyFont="1" applyAlignment="1">
      <alignment wrapText="1"/>
      <protection/>
    </xf>
    <xf numFmtId="3" fontId="19" fillId="0" borderId="0" xfId="56" applyNumberFormat="1" applyFont="1" applyAlignment="1">
      <alignment horizontal="center"/>
      <protection/>
    </xf>
    <xf numFmtId="3" fontId="19" fillId="0" borderId="0" xfId="56" applyNumberFormat="1" applyFont="1">
      <alignment/>
      <protection/>
    </xf>
    <xf numFmtId="0" fontId="19" fillId="0" borderId="0" xfId="56" applyFont="1">
      <alignment/>
      <protection/>
    </xf>
    <xf numFmtId="0" fontId="10" fillId="0" borderId="0" xfId="56" applyFont="1" applyAlignment="1">
      <alignment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10" fillId="33" borderId="30" xfId="56" applyFont="1" applyFill="1" applyBorder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19" fillId="0" borderId="30" xfId="56" applyFont="1" applyFill="1" applyBorder="1" applyAlignment="1">
      <alignment horizontal="center" vertical="center" wrapText="1"/>
      <protection/>
    </xf>
    <xf numFmtId="0" fontId="19" fillId="0" borderId="30" xfId="56" applyFont="1" applyBorder="1" applyAlignment="1">
      <alignment horizontal="center"/>
      <protection/>
    </xf>
    <xf numFmtId="0" fontId="19" fillId="0" borderId="30" xfId="56" applyFont="1" applyBorder="1">
      <alignment/>
      <protection/>
    </xf>
    <xf numFmtId="0" fontId="19" fillId="0" borderId="31" xfId="56" applyFont="1" applyBorder="1" applyAlignment="1">
      <alignment horizontal="center"/>
      <protection/>
    </xf>
    <xf numFmtId="0" fontId="19" fillId="0" borderId="30" xfId="56" applyFont="1" applyFill="1" applyBorder="1" applyAlignment="1">
      <alignment horizontal="left" vertical="center"/>
      <protection/>
    </xf>
    <xf numFmtId="0" fontId="10" fillId="33" borderId="31" xfId="56" applyFont="1" applyFill="1" applyBorder="1" applyAlignment="1">
      <alignment vertical="center"/>
      <protection/>
    </xf>
    <xf numFmtId="0" fontId="10" fillId="33" borderId="15" xfId="56" applyFont="1" applyFill="1" applyBorder="1" applyAlignment="1">
      <alignment vertical="center"/>
      <protection/>
    </xf>
    <xf numFmtId="0" fontId="10" fillId="33" borderId="30" xfId="56" applyFont="1" applyFill="1" applyBorder="1" applyAlignment="1">
      <alignment horizontal="center"/>
      <protection/>
    </xf>
    <xf numFmtId="0" fontId="21" fillId="33" borderId="30" xfId="56" applyFont="1" applyFill="1" applyBorder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10" fillId="0" borderId="0" xfId="56" applyFont="1">
      <alignment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vertical="center" wrapText="1"/>
      <protection/>
    </xf>
    <xf numFmtId="3" fontId="19" fillId="0" borderId="0" xfId="56" applyNumberFormat="1" applyFont="1" applyAlignment="1">
      <alignment vertical="center"/>
      <protection/>
    </xf>
    <xf numFmtId="3" fontId="20" fillId="0" borderId="0" xfId="56" applyNumberFormat="1" applyFont="1" applyAlignment="1">
      <alignment vertical="center"/>
      <protection/>
    </xf>
    <xf numFmtId="0" fontId="19" fillId="0" borderId="0" xfId="56" applyFont="1" applyAlignment="1">
      <alignment vertical="center" wrapText="1"/>
      <protection/>
    </xf>
    <xf numFmtId="3" fontId="10" fillId="0" borderId="0" xfId="56" applyNumberFormat="1" applyFont="1" applyAlignment="1">
      <alignment horizontal="center" vertical="center"/>
      <protection/>
    </xf>
    <xf numFmtId="3" fontId="10" fillId="0" borderId="0" xfId="56" applyNumberFormat="1" applyFont="1" applyAlignment="1">
      <alignment horizontal="right" vertical="center"/>
      <protection/>
    </xf>
    <xf numFmtId="0" fontId="30" fillId="0" borderId="0" xfId="56" applyFont="1" applyAlignment="1">
      <alignment vertical="center" wrapText="1"/>
      <protection/>
    </xf>
    <xf numFmtId="0" fontId="2" fillId="0" borderId="0" xfId="56" applyAlignment="1">
      <alignment vertical="center" wrapText="1"/>
      <protection/>
    </xf>
    <xf numFmtId="0" fontId="16" fillId="0" borderId="0" xfId="56" applyFont="1" applyAlignment="1">
      <alignment vertical="center"/>
      <protection/>
    </xf>
    <xf numFmtId="0" fontId="16" fillId="0" borderId="0" xfId="56" applyFont="1">
      <alignment/>
      <protection/>
    </xf>
    <xf numFmtId="3" fontId="16" fillId="0" borderId="0" xfId="56" applyNumberFormat="1" applyFont="1" applyAlignment="1">
      <alignment vertical="center"/>
      <protection/>
    </xf>
    <xf numFmtId="3" fontId="10" fillId="0" borderId="0" xfId="56" applyNumberFormat="1" applyFont="1" applyAlignment="1">
      <alignment vertical="center"/>
      <protection/>
    </xf>
    <xf numFmtId="3" fontId="19" fillId="0" borderId="0" xfId="56" applyNumberFormat="1" applyFont="1" applyAlignment="1">
      <alignment horizontal="right" vertical="center"/>
      <protection/>
    </xf>
    <xf numFmtId="0" fontId="22" fillId="0" borderId="0" xfId="56" applyFont="1" applyAlignment="1">
      <alignment vertical="center"/>
      <protection/>
    </xf>
    <xf numFmtId="3" fontId="25" fillId="0" borderId="0" xfId="56" applyNumberFormat="1" applyFont="1" applyAlignment="1">
      <alignment horizontal="right" vertical="center"/>
      <protection/>
    </xf>
    <xf numFmtId="3" fontId="25" fillId="0" borderId="0" xfId="56" applyNumberFormat="1" applyFont="1" applyAlignment="1">
      <alignment vertical="center"/>
      <protection/>
    </xf>
    <xf numFmtId="3" fontId="22" fillId="0" borderId="0" xfId="56" applyNumberFormat="1" applyFont="1" applyAlignment="1">
      <alignment vertical="center"/>
      <protection/>
    </xf>
    <xf numFmtId="0" fontId="22" fillId="0" borderId="0" xfId="56" applyFont="1">
      <alignment/>
      <protection/>
    </xf>
    <xf numFmtId="0" fontId="32" fillId="0" borderId="0" xfId="56" applyFont="1" applyAlignment="1">
      <alignment horizontal="right"/>
      <protection/>
    </xf>
    <xf numFmtId="0" fontId="34" fillId="0" borderId="0" xfId="56" applyFont="1">
      <alignment/>
      <protection/>
    </xf>
    <xf numFmtId="0" fontId="35" fillId="0" borderId="0" xfId="56" applyFont="1" applyAlignment="1">
      <alignment horizontal="right"/>
      <protection/>
    </xf>
    <xf numFmtId="0" fontId="33" fillId="0" borderId="32" xfId="56" applyFont="1" applyBorder="1" applyAlignment="1">
      <alignment horizontal="center"/>
      <protection/>
    </xf>
    <xf numFmtId="0" fontId="33" fillId="0" borderId="33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33" fillId="0" borderId="36" xfId="56" applyFont="1" applyBorder="1" applyAlignment="1">
      <alignment horizontal="center" vertical="center" wrapText="1"/>
      <protection/>
    </xf>
    <xf numFmtId="0" fontId="37" fillId="0" borderId="37" xfId="56" applyFont="1" applyBorder="1" applyAlignment="1">
      <alignment horizontal="center" vertical="center" wrapText="1"/>
      <protection/>
    </xf>
    <xf numFmtId="0" fontId="33" fillId="0" borderId="38" xfId="56" applyFont="1" applyBorder="1" applyAlignment="1">
      <alignment horizontal="center"/>
      <protection/>
    </xf>
    <xf numFmtId="0" fontId="33" fillId="0" borderId="39" xfId="56" applyFont="1" applyBorder="1" applyAlignment="1">
      <alignment horizontal="center"/>
      <protection/>
    </xf>
    <xf numFmtId="164" fontId="36" fillId="0" borderId="40" xfId="40" applyNumberFormat="1" applyFont="1" applyBorder="1" applyAlignment="1">
      <alignment horizontal="right" vertical="center"/>
    </xf>
    <xf numFmtId="164" fontId="36" fillId="0" borderId="41" xfId="40" applyNumberFormat="1" applyFont="1" applyBorder="1" applyAlignment="1">
      <alignment horizontal="right" vertical="center"/>
    </xf>
    <xf numFmtId="164" fontId="36" fillId="0" borderId="42" xfId="40" applyNumberFormat="1" applyFont="1" applyBorder="1" applyAlignment="1">
      <alignment horizontal="right" vertical="center"/>
    </xf>
    <xf numFmtId="164" fontId="33" fillId="0" borderId="33" xfId="40" applyNumberFormat="1" applyFont="1" applyBorder="1" applyAlignment="1">
      <alignment horizontal="right" vertical="center"/>
    </xf>
    <xf numFmtId="164" fontId="36" fillId="0" borderId="30" xfId="40" applyNumberFormat="1" applyFont="1" applyBorder="1" applyAlignment="1">
      <alignment horizontal="right" vertical="center"/>
    </xf>
    <xf numFmtId="164" fontId="36" fillId="0" borderId="43" xfId="40" applyNumberFormat="1" applyFont="1" applyBorder="1" applyAlignment="1">
      <alignment horizontal="right" vertical="center"/>
    </xf>
    <xf numFmtId="164" fontId="33" fillId="0" borderId="21" xfId="40" applyNumberFormat="1" applyFont="1" applyBorder="1" applyAlignment="1">
      <alignment horizontal="right" vertical="center"/>
    </xf>
    <xf numFmtId="164" fontId="33" fillId="0" borderId="44" xfId="40" applyNumberFormat="1" applyFont="1" applyBorder="1" applyAlignment="1">
      <alignment horizontal="right" vertical="center"/>
    </xf>
    <xf numFmtId="0" fontId="40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9" fillId="0" borderId="0" xfId="56" applyFont="1" applyAlignment="1">
      <alignment vertical="center"/>
      <protection/>
    </xf>
    <xf numFmtId="0" fontId="40" fillId="0" borderId="0" xfId="56" applyFont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19" fillId="0" borderId="0" xfId="56" applyFont="1" applyAlignment="1">
      <alignment horizontal="right" vertical="center"/>
      <protection/>
    </xf>
    <xf numFmtId="0" fontId="20" fillId="0" borderId="0" xfId="57" applyFont="1" applyFill="1">
      <alignment/>
      <protection/>
    </xf>
    <xf numFmtId="165" fontId="20" fillId="0" borderId="0" xfId="57" applyNumberFormat="1" applyFont="1" applyFill="1">
      <alignment/>
      <protection/>
    </xf>
    <xf numFmtId="0" fontId="21" fillId="0" borderId="0" xfId="57" applyFont="1" applyFill="1" applyAlignment="1">
      <alignment horizontal="center" vertical="center"/>
      <protection/>
    </xf>
    <xf numFmtId="0" fontId="19" fillId="0" borderId="0" xfId="57" applyFont="1" applyFill="1" applyBorder="1">
      <alignment/>
      <protection/>
    </xf>
    <xf numFmtId="165" fontId="19" fillId="0" borderId="0" xfId="57" applyNumberFormat="1" applyFont="1" applyFill="1" applyBorder="1">
      <alignment/>
      <protection/>
    </xf>
    <xf numFmtId="0" fontId="19" fillId="0" borderId="0" xfId="57" applyFont="1" applyFill="1" applyAlignment="1">
      <alignment vertical="center"/>
      <protection/>
    </xf>
    <xf numFmtId="0" fontId="19" fillId="0" borderId="0" xfId="57" applyFont="1" applyFill="1" applyAlignment="1">
      <alignment horizontal="right" vertical="center"/>
      <protection/>
    </xf>
    <xf numFmtId="0" fontId="19" fillId="0" borderId="0" xfId="57" applyFont="1" applyFill="1" applyAlignment="1">
      <alignment horizontal="right"/>
      <protection/>
    </xf>
    <xf numFmtId="0" fontId="19" fillId="0" borderId="30" xfId="57" applyFont="1" applyFill="1" applyBorder="1" applyAlignment="1">
      <alignment horizontal="center"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center" vertical="center"/>
      <protection/>
    </xf>
    <xf numFmtId="165" fontId="20" fillId="0" borderId="0" xfId="57" applyNumberFormat="1" applyFont="1" applyFill="1" applyAlignment="1">
      <alignment horizontal="center" vertical="center"/>
      <protection/>
    </xf>
    <xf numFmtId="0" fontId="19" fillId="0" borderId="30" xfId="57" applyFont="1" applyFill="1" applyBorder="1" applyAlignment="1">
      <alignment vertical="center"/>
      <protection/>
    </xf>
    <xf numFmtId="3" fontId="10" fillId="0" borderId="0" xfId="57" applyNumberFormat="1" applyFont="1" applyFill="1" applyBorder="1">
      <alignment/>
      <protection/>
    </xf>
    <xf numFmtId="3" fontId="20" fillId="0" borderId="0" xfId="57" applyNumberFormat="1" applyFont="1" applyFill="1">
      <alignment/>
      <protection/>
    </xf>
    <xf numFmtId="0" fontId="10" fillId="0" borderId="30" xfId="57" applyFont="1" applyFill="1" applyBorder="1" applyAlignment="1">
      <alignment vertical="center"/>
      <protection/>
    </xf>
    <xf numFmtId="0" fontId="10" fillId="0" borderId="31" xfId="57" applyFont="1" applyFill="1" applyBorder="1" applyAlignment="1">
      <alignment vertical="center"/>
      <protection/>
    </xf>
    <xf numFmtId="0" fontId="16" fillId="0" borderId="0" xfId="57" applyFont="1" applyFill="1">
      <alignment/>
      <protection/>
    </xf>
    <xf numFmtId="165" fontId="16" fillId="0" borderId="0" xfId="57" applyNumberFormat="1" applyFont="1" applyFill="1">
      <alignment/>
      <protection/>
    </xf>
    <xf numFmtId="0" fontId="10" fillId="0" borderId="0" xfId="57" applyFont="1" applyFill="1" applyAlignment="1">
      <alignment vertical="center"/>
      <protection/>
    </xf>
    <xf numFmtId="0" fontId="10" fillId="0" borderId="0" xfId="57" applyFont="1" applyFill="1">
      <alignment/>
      <protection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0" fontId="25" fillId="0" borderId="0" xfId="56" applyFont="1" applyAlignment="1">
      <alignment vertical="center"/>
      <protection/>
    </xf>
    <xf numFmtId="3" fontId="40" fillId="0" borderId="0" xfId="56" applyNumberFormat="1" applyFont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0" fillId="33" borderId="30" xfId="56" applyFont="1" applyFill="1" applyBorder="1" applyAlignment="1">
      <alignment horizontal="right" vertical="center"/>
      <protection/>
    </xf>
    <xf numFmtId="0" fontId="10" fillId="0" borderId="42" xfId="56" applyFont="1" applyFill="1" applyBorder="1" applyAlignment="1">
      <alignment horizontal="left" vertical="center"/>
      <protection/>
    </xf>
    <xf numFmtId="0" fontId="10" fillId="33" borderId="30" xfId="56" applyFont="1" applyFill="1" applyBorder="1" applyAlignment="1">
      <alignment horizontal="left" vertical="center"/>
      <protection/>
    </xf>
    <xf numFmtId="0" fontId="40" fillId="0" borderId="25" xfId="56" applyFont="1" applyBorder="1" applyAlignment="1">
      <alignment vertical="center"/>
      <protection/>
    </xf>
    <xf numFmtId="0" fontId="10" fillId="33" borderId="30" xfId="56" applyFont="1" applyFill="1" applyBorder="1" applyAlignment="1">
      <alignment vertical="center" wrapText="1"/>
      <protection/>
    </xf>
    <xf numFmtId="3" fontId="19" fillId="0" borderId="0" xfId="56" applyNumberFormat="1" applyFont="1" applyAlignment="1">
      <alignment horizontal="right"/>
      <protection/>
    </xf>
    <xf numFmtId="0" fontId="43" fillId="0" borderId="0" xfId="56" applyFont="1" applyAlignment="1">
      <alignment wrapText="1"/>
      <protection/>
    </xf>
    <xf numFmtId="0" fontId="43" fillId="0" borderId="0" xfId="56" applyFont="1">
      <alignment/>
      <protection/>
    </xf>
    <xf numFmtId="3" fontId="10" fillId="0" borderId="0" xfId="56" applyNumberFormat="1" applyFont="1" applyAlignment="1">
      <alignment/>
      <protection/>
    </xf>
    <xf numFmtId="3" fontId="10" fillId="0" borderId="0" xfId="56" applyNumberFormat="1" applyFont="1" applyAlignment="1">
      <alignment horizontal="right"/>
      <protection/>
    </xf>
    <xf numFmtId="0" fontId="19" fillId="0" borderId="0" xfId="56" applyFont="1" applyAlignment="1">
      <alignment wrapText="1"/>
      <protection/>
    </xf>
    <xf numFmtId="0" fontId="20" fillId="0" borderId="0" xfId="56" applyFont="1" applyAlignment="1">
      <alignment/>
      <protection/>
    </xf>
    <xf numFmtId="0" fontId="10" fillId="33" borderId="30" xfId="56" applyFont="1" applyFill="1" applyBorder="1" applyAlignment="1">
      <alignment wrapText="1"/>
      <protection/>
    </xf>
    <xf numFmtId="0" fontId="10" fillId="33" borderId="30" xfId="56" applyFont="1" applyFill="1" applyBorder="1" applyAlignment="1">
      <alignment horizontal="right"/>
      <protection/>
    </xf>
    <xf numFmtId="0" fontId="10" fillId="0" borderId="0" xfId="56" applyFont="1" applyAlignment="1">
      <alignment/>
      <protection/>
    </xf>
    <xf numFmtId="0" fontId="19" fillId="0" borderId="30" xfId="56" applyFont="1" applyBorder="1" applyAlignment="1">
      <alignment vertical="center"/>
      <protection/>
    </xf>
    <xf numFmtId="3" fontId="19" fillId="0" borderId="30" xfId="56" applyNumberFormat="1" applyFont="1" applyBorder="1" applyAlignment="1">
      <alignment horizontal="right" vertical="center"/>
      <protection/>
    </xf>
    <xf numFmtId="3" fontId="19" fillId="0" borderId="0" xfId="56" applyNumberFormat="1" applyFont="1" applyAlignment="1">
      <alignment/>
      <protection/>
    </xf>
    <xf numFmtId="0" fontId="19" fillId="0" borderId="30" xfId="56" applyFont="1" applyBorder="1" applyAlignment="1">
      <alignment/>
      <protection/>
    </xf>
    <xf numFmtId="3" fontId="10" fillId="0" borderId="30" xfId="56" applyNumberFormat="1" applyFont="1" applyBorder="1" applyAlignment="1">
      <alignment horizontal="right"/>
      <protection/>
    </xf>
    <xf numFmtId="3" fontId="19" fillId="0" borderId="30" xfId="56" applyNumberFormat="1" applyFont="1" applyBorder="1" applyAlignment="1">
      <alignment horizontal="right"/>
      <protection/>
    </xf>
    <xf numFmtId="0" fontId="10" fillId="0" borderId="30" xfId="56" applyFont="1" applyBorder="1" applyAlignment="1">
      <alignment/>
      <protection/>
    </xf>
    <xf numFmtId="0" fontId="10" fillId="0" borderId="30" xfId="56" applyFont="1" applyBorder="1" applyAlignment="1">
      <alignment horizontal="right"/>
      <protection/>
    </xf>
    <xf numFmtId="0" fontId="19" fillId="33" borderId="30" xfId="56" applyFont="1" applyFill="1" applyBorder="1" applyAlignment="1">
      <alignment horizontal="right"/>
      <protection/>
    </xf>
    <xf numFmtId="0" fontId="19" fillId="0" borderId="30" xfId="56" applyFont="1" applyBorder="1" applyAlignment="1">
      <alignment horizontal="right"/>
      <protection/>
    </xf>
    <xf numFmtId="0" fontId="25" fillId="33" borderId="30" xfId="56" applyFont="1" applyFill="1" applyBorder="1" applyAlignment="1">
      <alignment horizontal="right"/>
      <protection/>
    </xf>
    <xf numFmtId="0" fontId="25" fillId="0" borderId="0" xfId="56" applyFont="1" applyAlignment="1">
      <alignment/>
      <protection/>
    </xf>
    <xf numFmtId="0" fontId="16" fillId="0" borderId="0" xfId="56" applyFont="1" applyAlignment="1">
      <alignment/>
      <protection/>
    </xf>
    <xf numFmtId="3" fontId="19" fillId="0" borderId="0" xfId="56" applyNumberFormat="1" applyFont="1" applyBorder="1" applyAlignment="1">
      <alignment/>
      <protection/>
    </xf>
    <xf numFmtId="0" fontId="19" fillId="0" borderId="0" xfId="56" applyFont="1" applyBorder="1" applyAlignment="1">
      <alignment/>
      <protection/>
    </xf>
    <xf numFmtId="0" fontId="20" fillId="0" borderId="0" xfId="56" applyFont="1" applyBorder="1" applyAlignment="1">
      <alignment/>
      <protection/>
    </xf>
    <xf numFmtId="3" fontId="19" fillId="33" borderId="30" xfId="56" applyNumberFormat="1" applyFont="1" applyFill="1" applyBorder="1" applyAlignment="1">
      <alignment horizontal="right"/>
      <protection/>
    </xf>
    <xf numFmtId="0" fontId="22" fillId="0" borderId="0" xfId="56" applyFont="1" applyAlignment="1">
      <alignment/>
      <protection/>
    </xf>
    <xf numFmtId="0" fontId="19" fillId="0" borderId="30" xfId="56" applyFont="1" applyBorder="1" applyAlignment="1">
      <alignment wrapText="1"/>
      <protection/>
    </xf>
    <xf numFmtId="0" fontId="10" fillId="33" borderId="30" xfId="56" applyFont="1" applyFill="1" applyBorder="1" applyAlignment="1">
      <alignment horizontal="right" wrapText="1"/>
      <protection/>
    </xf>
    <xf numFmtId="3" fontId="10" fillId="0" borderId="0" xfId="56" applyNumberFormat="1" applyFont="1">
      <alignment/>
      <protection/>
    </xf>
    <xf numFmtId="3" fontId="2" fillId="0" borderId="0" xfId="56" applyNumberFormat="1">
      <alignment/>
      <protection/>
    </xf>
    <xf numFmtId="3" fontId="20" fillId="34" borderId="0" xfId="56" applyNumberFormat="1" applyFont="1" applyFill="1" applyAlignment="1">
      <alignment horizontal="center"/>
      <protection/>
    </xf>
    <xf numFmtId="0" fontId="10" fillId="34" borderId="0" xfId="56" applyFont="1" applyFill="1">
      <alignment/>
      <protection/>
    </xf>
    <xf numFmtId="3" fontId="10" fillId="34" borderId="0" xfId="56" applyNumberFormat="1" applyFont="1" applyFill="1">
      <alignment/>
      <protection/>
    </xf>
    <xf numFmtId="0" fontId="19" fillId="34" borderId="0" xfId="56" applyFont="1" applyFill="1">
      <alignment/>
      <protection/>
    </xf>
    <xf numFmtId="3" fontId="19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0" fontId="19" fillId="34" borderId="0" xfId="56" applyFont="1" applyFill="1" applyAlignment="1">
      <alignment horizontal="center"/>
      <protection/>
    </xf>
    <xf numFmtId="3" fontId="19" fillId="34" borderId="0" xfId="56" applyNumberFormat="1" applyFont="1" applyFill="1">
      <alignment/>
      <protection/>
    </xf>
    <xf numFmtId="0" fontId="14" fillId="0" borderId="0" xfId="56" applyFont="1" applyAlignment="1">
      <alignment horizontal="justify"/>
      <protection/>
    </xf>
    <xf numFmtId="0" fontId="14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0" fontId="48" fillId="0" borderId="0" xfId="56" applyFont="1" applyAlignment="1">
      <alignment vertical="center"/>
      <protection/>
    </xf>
    <xf numFmtId="0" fontId="50" fillId="0" borderId="0" xfId="56" applyFont="1" applyAlignment="1">
      <alignment horizontal="left" vertical="center"/>
      <protection/>
    </xf>
    <xf numFmtId="0" fontId="51" fillId="0" borderId="0" xfId="56" applyFont="1" applyAlignment="1">
      <alignment horizontal="center" vertical="center"/>
      <protection/>
    </xf>
    <xf numFmtId="0" fontId="51" fillId="0" borderId="0" xfId="56" applyFont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52" fillId="0" borderId="45" xfId="56" applyFont="1" applyBorder="1" applyAlignment="1">
      <alignment horizontal="left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6" fillId="0" borderId="0" xfId="56" applyFont="1" applyAlignment="1">
      <alignment horizontal="center" vertical="center"/>
      <protection/>
    </xf>
    <xf numFmtId="0" fontId="47" fillId="0" borderId="45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vertical="center"/>
      <protection/>
    </xf>
    <xf numFmtId="0" fontId="47" fillId="0" borderId="0" xfId="56" applyFont="1" applyAlignment="1">
      <alignment horizontal="center" vertical="center"/>
      <protection/>
    </xf>
    <xf numFmtId="0" fontId="47" fillId="0" borderId="0" xfId="56" applyFont="1" applyBorder="1" applyAlignment="1">
      <alignment horizontal="center" vertical="center"/>
      <protection/>
    </xf>
    <xf numFmtId="0" fontId="52" fillId="0" borderId="42" xfId="56" applyFont="1" applyBorder="1" applyAlignment="1">
      <alignment horizontal="left" vertical="center"/>
      <protection/>
    </xf>
    <xf numFmtId="0" fontId="5" fillId="0" borderId="42" xfId="56" applyFont="1" applyBorder="1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7" fillId="0" borderId="30" xfId="56" applyFont="1" applyBorder="1" applyAlignment="1">
      <alignment horizontal="left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40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7" fillId="0" borderId="30" xfId="56" applyFont="1" applyBorder="1" applyAlignment="1">
      <alignment horizontal="center" vertical="center"/>
      <protection/>
    </xf>
    <xf numFmtId="0" fontId="6" fillId="0" borderId="25" xfId="56" applyFont="1" applyBorder="1" applyAlignment="1">
      <alignment vertical="center"/>
      <protection/>
    </xf>
    <xf numFmtId="0" fontId="7" fillId="0" borderId="25" xfId="56" applyFont="1" applyBorder="1" applyAlignment="1">
      <alignment vertical="center"/>
      <protection/>
    </xf>
    <xf numFmtId="0" fontId="7" fillId="0" borderId="30" xfId="56" applyFont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30" xfId="56" applyFont="1" applyFill="1" applyBorder="1" applyAlignment="1">
      <alignment vertical="center"/>
      <protection/>
    </xf>
    <xf numFmtId="0" fontId="7" fillId="0" borderId="25" xfId="56" applyFont="1" applyBorder="1" applyAlignment="1">
      <alignment vertical="center" wrapText="1"/>
      <protection/>
    </xf>
    <xf numFmtId="0" fontId="7" fillId="0" borderId="30" xfId="56" applyFont="1" applyBorder="1" applyAlignment="1">
      <alignment vertical="center" wrapText="1"/>
      <protection/>
    </xf>
    <xf numFmtId="0" fontId="6" fillId="0" borderId="25" xfId="56" applyFont="1" applyBorder="1" applyAlignment="1">
      <alignment vertical="center" wrapText="1"/>
      <protection/>
    </xf>
    <xf numFmtId="0" fontId="6" fillId="0" borderId="30" xfId="56" applyFont="1" applyBorder="1" applyAlignment="1">
      <alignment vertical="center" wrapText="1"/>
      <protection/>
    </xf>
    <xf numFmtId="0" fontId="3" fillId="0" borderId="0" xfId="56" applyFont="1" applyAlignment="1">
      <alignment/>
      <protection/>
    </xf>
    <xf numFmtId="0" fontId="54" fillId="0" borderId="0" xfId="56" applyFont="1">
      <alignment/>
      <protection/>
    </xf>
    <xf numFmtId="0" fontId="24" fillId="0" borderId="0" xfId="56" applyFont="1" applyBorder="1" applyAlignment="1">
      <alignment vertical="center" wrapText="1"/>
      <protection/>
    </xf>
    <xf numFmtId="0" fontId="55" fillId="0" borderId="0" xfId="56" applyFont="1" applyBorder="1" applyAlignment="1">
      <alignment horizontal="center" vertical="center" wrapText="1"/>
      <protection/>
    </xf>
    <xf numFmtId="0" fontId="2" fillId="0" borderId="0" xfId="56" applyAlignment="1">
      <alignment/>
      <protection/>
    </xf>
    <xf numFmtId="0" fontId="2" fillId="0" borderId="0" xfId="56" applyBorder="1" applyAlignment="1">
      <alignment/>
      <protection/>
    </xf>
    <xf numFmtId="3" fontId="16" fillId="0" borderId="46" xfId="56" applyNumberFormat="1" applyFont="1" applyBorder="1" applyAlignment="1">
      <alignment horizontal="center" vertical="center" wrapText="1"/>
      <protection/>
    </xf>
    <xf numFmtId="3" fontId="16" fillId="0" borderId="0" xfId="56" applyNumberFormat="1" applyFont="1" applyFill="1" applyBorder="1">
      <alignment/>
      <protection/>
    </xf>
    <xf numFmtId="0" fontId="16" fillId="0" borderId="0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left" vertical="center"/>
      <protection/>
    </xf>
    <xf numFmtId="0" fontId="20" fillId="0" borderId="0" xfId="56" applyFont="1" applyBorder="1">
      <alignment/>
      <protection/>
    </xf>
    <xf numFmtId="0" fontId="20" fillId="0" borderId="12" xfId="56" applyFont="1" applyBorder="1" applyAlignment="1">
      <alignment horizontal="left" vertical="center"/>
      <protection/>
    </xf>
    <xf numFmtId="0" fontId="20" fillId="0" borderId="40" xfId="56" applyFont="1" applyBorder="1" applyAlignment="1">
      <alignment horizontal="left" vertical="center"/>
      <protection/>
    </xf>
    <xf numFmtId="0" fontId="16" fillId="0" borderId="0" xfId="56" applyFont="1" applyBorder="1">
      <alignment/>
      <protection/>
    </xf>
    <xf numFmtId="0" fontId="54" fillId="0" borderId="0" xfId="56" applyFont="1" applyBorder="1">
      <alignment/>
      <protection/>
    </xf>
    <xf numFmtId="0" fontId="16" fillId="0" borderId="30" xfId="56" applyFont="1" applyBorder="1" applyAlignment="1">
      <alignment horizontal="left" vertical="center"/>
      <protection/>
    </xf>
    <xf numFmtId="0" fontId="16" fillId="0" borderId="47" xfId="56" applyFont="1" applyBorder="1" applyAlignment="1">
      <alignment horizontal="left" vertical="center"/>
      <protection/>
    </xf>
    <xf numFmtId="0" fontId="20" fillId="0" borderId="29" xfId="56" applyFont="1" applyBorder="1" applyAlignment="1">
      <alignment horizontal="left" vertical="center"/>
      <protection/>
    </xf>
    <xf numFmtId="0" fontId="16" fillId="0" borderId="0" xfId="56" applyFont="1" applyBorder="1" applyAlignment="1">
      <alignment horizontal="left" vertical="center"/>
      <protection/>
    </xf>
    <xf numFmtId="0" fontId="16" fillId="33" borderId="22" xfId="56" applyFont="1" applyFill="1" applyBorder="1" applyAlignment="1">
      <alignment horizontal="left" vertical="center"/>
      <protection/>
    </xf>
    <xf numFmtId="0" fontId="20" fillId="33" borderId="43" xfId="56" applyFont="1" applyFill="1" applyBorder="1" applyAlignment="1">
      <alignment horizontal="left" vertical="center"/>
      <protection/>
    </xf>
    <xf numFmtId="0" fontId="16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 horizontal="left"/>
      <protection/>
    </xf>
    <xf numFmtId="0" fontId="26" fillId="0" borderId="0" xfId="56" applyFont="1" applyBorder="1" applyAlignment="1">
      <alignment horizontal="right"/>
      <protection/>
    </xf>
    <xf numFmtId="0" fontId="16" fillId="0" borderId="0" xfId="56" applyFont="1" applyFill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right"/>
      <protection/>
    </xf>
    <xf numFmtId="9" fontId="20" fillId="0" borderId="0" xfId="65" applyFont="1" applyBorder="1" applyAlignment="1">
      <alignment/>
    </xf>
    <xf numFmtId="0" fontId="20" fillId="33" borderId="43" xfId="56" applyFont="1" applyFill="1" applyBorder="1" applyAlignment="1">
      <alignment horizontal="left"/>
      <protection/>
    </xf>
    <xf numFmtId="0" fontId="16" fillId="0" borderId="0" xfId="56" applyFont="1" applyBorder="1" applyAlignment="1">
      <alignment horizontal="right"/>
      <protection/>
    </xf>
    <xf numFmtId="3" fontId="16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32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left" vertical="center" wrapText="1"/>
      <protection/>
    </xf>
    <xf numFmtId="0" fontId="5" fillId="0" borderId="0" xfId="56" applyNumberFormat="1" applyFont="1" applyAlignment="1">
      <alignment horizontal="left" vertical="center"/>
      <protection/>
    </xf>
    <xf numFmtId="0" fontId="42" fillId="0" borderId="0" xfId="0" applyFont="1" applyAlignment="1">
      <alignment horizontal="center"/>
    </xf>
    <xf numFmtId="0" fontId="2" fillId="0" borderId="0" xfId="56" applyBorder="1">
      <alignment/>
      <protection/>
    </xf>
    <xf numFmtId="3" fontId="2" fillId="0" borderId="0" xfId="56" applyNumberFormat="1" applyBorder="1">
      <alignment/>
      <protection/>
    </xf>
    <xf numFmtId="0" fontId="23" fillId="0" borderId="0" xfId="56" applyFont="1" applyBorder="1">
      <alignment/>
      <protection/>
    </xf>
    <xf numFmtId="3" fontId="23" fillId="0" borderId="0" xfId="56" applyNumberFormat="1" applyFont="1" applyBorder="1">
      <alignment/>
      <protection/>
    </xf>
    <xf numFmtId="0" fontId="0" fillId="0" borderId="10" xfId="0" applyBorder="1" applyAlignment="1">
      <alignment/>
    </xf>
    <xf numFmtId="164" fontId="1" fillId="0" borderId="41" xfId="40" applyNumberFormat="1" applyFont="1" applyBorder="1" applyAlignment="1">
      <alignment/>
    </xf>
    <xf numFmtId="164" fontId="1" fillId="0" borderId="46" xfId="40" applyNumberFormat="1" applyFont="1" applyBorder="1" applyAlignment="1">
      <alignment/>
    </xf>
    <xf numFmtId="0" fontId="0" fillId="0" borderId="14" xfId="0" applyBorder="1" applyAlignment="1">
      <alignment wrapText="1"/>
    </xf>
    <xf numFmtId="164" fontId="1" fillId="0" borderId="30" xfId="40" applyNumberFormat="1" applyFont="1" applyBorder="1" applyAlignment="1">
      <alignment/>
    </xf>
    <xf numFmtId="164" fontId="1" fillId="0" borderId="48" xfId="4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164" fontId="1" fillId="0" borderId="32" xfId="40" applyNumberFormat="1" applyFont="1" applyBorder="1" applyAlignment="1">
      <alignment/>
    </xf>
    <xf numFmtId="164" fontId="1" fillId="0" borderId="50" xfId="40" applyNumberFormat="1" applyFont="1" applyBorder="1" applyAlignment="1">
      <alignment/>
    </xf>
    <xf numFmtId="0" fontId="0" fillId="0" borderId="18" xfId="0" applyBorder="1" applyAlignment="1">
      <alignment/>
    </xf>
    <xf numFmtId="164" fontId="1" fillId="0" borderId="44" xfId="40" applyNumberFormat="1" applyFont="1" applyBorder="1" applyAlignment="1">
      <alignment/>
    </xf>
    <xf numFmtId="164" fontId="1" fillId="0" borderId="51" xfId="40" applyNumberFormat="1" applyFont="1" applyBorder="1" applyAlignment="1">
      <alignment/>
    </xf>
    <xf numFmtId="0" fontId="20" fillId="0" borderId="52" xfId="56" applyFont="1" applyBorder="1" applyAlignment="1">
      <alignment horizontal="left" vertical="center"/>
      <protection/>
    </xf>
    <xf numFmtId="0" fontId="20" fillId="0" borderId="15" xfId="56" applyFont="1" applyBorder="1" applyAlignment="1">
      <alignment horizontal="left" vertical="center"/>
      <protection/>
    </xf>
    <xf numFmtId="0" fontId="20" fillId="0" borderId="53" xfId="56" applyFont="1" applyBorder="1" applyAlignment="1">
      <alignment horizontal="left" vertical="center"/>
      <protection/>
    </xf>
    <xf numFmtId="0" fontId="20" fillId="0" borderId="17" xfId="56" applyFont="1" applyBorder="1" applyAlignment="1">
      <alignment horizontal="left" vertical="center"/>
      <protection/>
    </xf>
    <xf numFmtId="0" fontId="24" fillId="0" borderId="0" xfId="56" applyFont="1" applyBorder="1" applyAlignment="1">
      <alignment horizontal="center" vertical="center" wrapText="1"/>
      <protection/>
    </xf>
    <xf numFmtId="3" fontId="20" fillId="0" borderId="0" xfId="56" applyNumberFormat="1" applyFont="1" applyBorder="1" applyAlignment="1">
      <alignment horizontal="right"/>
      <protection/>
    </xf>
    <xf numFmtId="0" fontId="20" fillId="0" borderId="16" xfId="56" applyFont="1" applyBorder="1" applyAlignment="1">
      <alignment horizontal="left" vertical="center"/>
      <protection/>
    </xf>
    <xf numFmtId="0" fontId="20" fillId="0" borderId="47" xfId="56" applyFont="1" applyBorder="1" applyAlignment="1">
      <alignment horizontal="left" vertical="center"/>
      <protection/>
    </xf>
    <xf numFmtId="0" fontId="20" fillId="0" borderId="14" xfId="56" applyFont="1" applyBorder="1" applyAlignment="1">
      <alignment horizontal="left" vertical="center"/>
      <protection/>
    </xf>
    <xf numFmtId="0" fontId="20" fillId="0" borderId="30" xfId="56" applyFont="1" applyBorder="1" applyAlignment="1">
      <alignment horizontal="left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0" fillId="0" borderId="47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37" xfId="56" applyFont="1" applyFill="1" applyBorder="1" applyAlignment="1">
      <alignment horizontal="center" vertical="center" textRotation="90"/>
      <protection/>
    </xf>
    <xf numFmtId="0" fontId="11" fillId="0" borderId="37" xfId="56" applyFont="1" applyFill="1" applyBorder="1" applyAlignment="1">
      <alignment horizontal="left" vertical="center"/>
      <protection/>
    </xf>
    <xf numFmtId="0" fontId="11" fillId="0" borderId="37" xfId="56" applyFont="1" applyFill="1" applyBorder="1" applyAlignment="1">
      <alignment vertical="center"/>
      <protection/>
    </xf>
    <xf numFmtId="0" fontId="12" fillId="0" borderId="37" xfId="56" applyFont="1" applyFill="1" applyBorder="1" applyAlignment="1">
      <alignment horizontal="left" vertical="center"/>
      <protection/>
    </xf>
    <xf numFmtId="0" fontId="12" fillId="0" borderId="37" xfId="56" applyFont="1" applyBorder="1" applyAlignment="1">
      <alignment vertical="center"/>
      <protection/>
    </xf>
    <xf numFmtId="0" fontId="14" fillId="0" borderId="37" xfId="56" applyFont="1" applyBorder="1" applyAlignment="1">
      <alignment vertical="center"/>
      <protection/>
    </xf>
    <xf numFmtId="3" fontId="14" fillId="0" borderId="37" xfId="56" applyNumberFormat="1" applyFont="1" applyBorder="1" applyAlignment="1">
      <alignment horizontal="center"/>
      <protection/>
    </xf>
    <xf numFmtId="0" fontId="14" fillId="0" borderId="37" xfId="56" applyFont="1" applyBorder="1" applyAlignment="1">
      <alignment horizontal="left" vertical="center"/>
      <protection/>
    </xf>
    <xf numFmtId="0" fontId="10" fillId="33" borderId="37" xfId="56" applyFont="1" applyFill="1" applyBorder="1" applyAlignment="1">
      <alignment vertical="center"/>
      <protection/>
    </xf>
    <xf numFmtId="3" fontId="15" fillId="33" borderId="37" xfId="56" applyNumberFormat="1" applyFont="1" applyFill="1" applyBorder="1" applyAlignment="1">
      <alignment horizontal="center"/>
      <protection/>
    </xf>
    <xf numFmtId="3" fontId="14" fillId="0" borderId="37" xfId="56" applyNumberFormat="1" applyFont="1" applyBorder="1" applyAlignment="1">
      <alignment horizontal="center" vertical="center"/>
      <protection/>
    </xf>
    <xf numFmtId="3" fontId="15" fillId="33" borderId="37" xfId="56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30" xfId="0" applyBorder="1" applyAlignment="1">
      <alignment/>
    </xf>
    <xf numFmtId="0" fontId="27" fillId="0" borderId="30" xfId="0" applyFont="1" applyBorder="1" applyAlignment="1">
      <alignment/>
    </xf>
    <xf numFmtId="0" fontId="0" fillId="0" borderId="30" xfId="0" applyBorder="1" applyAlignment="1">
      <alignment wrapText="1"/>
    </xf>
    <xf numFmtId="0" fontId="27" fillId="0" borderId="3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8" fillId="0" borderId="0" xfId="56" applyFont="1" applyAlignment="1">
      <alignment horizontal="center" vertical="center"/>
      <protection/>
    </xf>
    <xf numFmtId="0" fontId="5" fillId="0" borderId="37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49" xfId="56" applyFont="1" applyBorder="1" applyAlignment="1">
      <alignment horizontal="center" vertical="center"/>
      <protection/>
    </xf>
    <xf numFmtId="0" fontId="20" fillId="0" borderId="0" xfId="56" applyFont="1" applyFill="1" applyAlignment="1">
      <alignment horizontal="right"/>
      <protection/>
    </xf>
    <xf numFmtId="0" fontId="10" fillId="33" borderId="30" xfId="56" applyFont="1" applyFill="1" applyBorder="1" applyAlignment="1">
      <alignment horizontal="center" vertical="center" wrapText="1"/>
      <protection/>
    </xf>
    <xf numFmtId="3" fontId="20" fillId="34" borderId="0" xfId="56" applyNumberFormat="1" applyFont="1" applyFill="1" applyAlignment="1">
      <alignment horizontal="right" wrapText="1"/>
      <protection/>
    </xf>
    <xf numFmtId="0" fontId="19" fillId="0" borderId="15" xfId="56" applyFont="1" applyBorder="1">
      <alignment/>
      <protection/>
    </xf>
    <xf numFmtId="0" fontId="10" fillId="0" borderId="54" xfId="56" applyFont="1" applyFill="1" applyBorder="1" applyAlignment="1">
      <alignment vertical="center"/>
      <protection/>
    </xf>
    <xf numFmtId="0" fontId="10" fillId="0" borderId="40" xfId="56" applyFont="1" applyFill="1" applyBorder="1" applyAlignment="1">
      <alignment vertical="center"/>
      <protection/>
    </xf>
    <xf numFmtId="49" fontId="19" fillId="0" borderId="30" xfId="56" applyNumberFormat="1" applyFont="1" applyBorder="1" applyAlignment="1">
      <alignment horizontal="center"/>
      <protection/>
    </xf>
    <xf numFmtId="49" fontId="19" fillId="0" borderId="31" xfId="56" applyNumberFormat="1" applyFont="1" applyBorder="1" applyAlignment="1">
      <alignment horizontal="center"/>
      <protection/>
    </xf>
    <xf numFmtId="49" fontId="19" fillId="0" borderId="30" xfId="56" applyNumberFormat="1" applyFont="1" applyFill="1" applyBorder="1" applyAlignment="1">
      <alignment horizontal="center" vertical="center"/>
      <protection/>
    </xf>
    <xf numFmtId="0" fontId="10" fillId="0" borderId="47" xfId="56" applyFont="1" applyFill="1" applyBorder="1" applyAlignment="1">
      <alignment vertical="center"/>
      <protection/>
    </xf>
    <xf numFmtId="0" fontId="10" fillId="0" borderId="30" xfId="56" applyFont="1" applyFill="1" applyBorder="1" applyAlignment="1">
      <alignment horizontal="center" vertical="center"/>
      <protection/>
    </xf>
    <xf numFmtId="0" fontId="10" fillId="0" borderId="30" xfId="56" applyFont="1" applyFill="1" applyBorder="1" applyAlignment="1">
      <alignment vertical="center"/>
      <protection/>
    </xf>
    <xf numFmtId="0" fontId="10" fillId="33" borderId="30" xfId="56" applyFont="1" applyFill="1" applyBorder="1" applyAlignment="1">
      <alignment horizontal="center" vertical="center" textRotation="90"/>
      <protection/>
    </xf>
    <xf numFmtId="3" fontId="10" fillId="0" borderId="0" xfId="56" applyNumberFormat="1" applyFont="1" applyBorder="1" applyAlignment="1">
      <alignment horizontal="center" vertical="center" wrapText="1"/>
      <protection/>
    </xf>
    <xf numFmtId="3" fontId="10" fillId="0" borderId="0" xfId="56" applyNumberFormat="1" applyFont="1" applyBorder="1" applyAlignment="1">
      <alignment horizontal="center" vertical="center"/>
      <protection/>
    </xf>
    <xf numFmtId="0" fontId="19" fillId="0" borderId="0" xfId="56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vertical="center" wrapText="1"/>
      <protection/>
    </xf>
    <xf numFmtId="3" fontId="10" fillId="0" borderId="0" xfId="56" applyNumberFormat="1" applyFont="1" applyBorder="1" applyAlignment="1">
      <alignment horizontal="right" vertical="center"/>
      <protection/>
    </xf>
    <xf numFmtId="0" fontId="2" fillId="0" borderId="0" xfId="56" applyFont="1" applyBorder="1" applyAlignment="1">
      <alignment vertical="center" wrapText="1"/>
      <protection/>
    </xf>
    <xf numFmtId="0" fontId="2" fillId="0" borderId="0" xfId="56" applyBorder="1" applyAlignment="1">
      <alignment vertical="center" wrapText="1"/>
      <protection/>
    </xf>
    <xf numFmtId="3" fontId="10" fillId="0" borderId="0" xfId="56" applyNumberFormat="1" applyFont="1" applyBorder="1" applyAlignment="1">
      <alignment vertical="center"/>
      <protection/>
    </xf>
    <xf numFmtId="0" fontId="10" fillId="0" borderId="30" xfId="56" applyFont="1" applyBorder="1">
      <alignment/>
      <protection/>
    </xf>
    <xf numFmtId="0" fontId="10" fillId="0" borderId="47" xfId="56" applyFont="1" applyBorder="1" applyAlignment="1">
      <alignment vertical="center"/>
      <protection/>
    </xf>
    <xf numFmtId="0" fontId="19" fillId="0" borderId="40" xfId="56" applyFont="1" applyBorder="1">
      <alignment/>
      <protection/>
    </xf>
    <xf numFmtId="0" fontId="10" fillId="0" borderId="40" xfId="56" applyFont="1" applyBorder="1">
      <alignment/>
      <protection/>
    </xf>
    <xf numFmtId="0" fontId="19" fillId="0" borderId="55" xfId="56" applyFont="1" applyBorder="1">
      <alignment/>
      <protection/>
    </xf>
    <xf numFmtId="0" fontId="19" fillId="0" borderId="17" xfId="56" applyFont="1" applyBorder="1">
      <alignment/>
      <protection/>
    </xf>
    <xf numFmtId="0" fontId="19" fillId="0" borderId="56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31" xfId="56" applyFont="1" applyBorder="1">
      <alignment/>
      <protection/>
    </xf>
    <xf numFmtId="0" fontId="28" fillId="0" borderId="0" xfId="56" applyFont="1" applyAlignment="1">
      <alignment vertical="center"/>
      <protection/>
    </xf>
    <xf numFmtId="3" fontId="11" fillId="0" borderId="57" xfId="56" applyNumberFormat="1" applyFont="1" applyFill="1" applyBorder="1" applyAlignment="1">
      <alignment vertical="center" wrapText="1"/>
      <protection/>
    </xf>
    <xf numFmtId="3" fontId="11" fillId="0" borderId="57" xfId="56" applyNumberFormat="1" applyFont="1" applyFill="1" applyBorder="1" applyAlignment="1">
      <alignment horizontal="center" vertical="center" wrapText="1"/>
      <protection/>
    </xf>
    <xf numFmtId="3" fontId="12" fillId="0" borderId="57" xfId="56" applyNumberFormat="1" applyFont="1" applyFill="1" applyBorder="1" applyAlignment="1">
      <alignment horizontal="center" vertical="center" wrapText="1"/>
      <protection/>
    </xf>
    <xf numFmtId="3" fontId="12" fillId="0" borderId="37" xfId="56" applyNumberFormat="1" applyFont="1" applyBorder="1" applyAlignment="1">
      <alignment horizontal="center" vertical="center"/>
      <protection/>
    </xf>
    <xf numFmtId="3" fontId="11" fillId="0" borderId="37" xfId="56" applyNumberFormat="1" applyFont="1" applyBorder="1" applyAlignment="1">
      <alignment horizontal="center" vertical="center" wrapText="1"/>
      <protection/>
    </xf>
    <xf numFmtId="0" fontId="20" fillId="0" borderId="49" xfId="56" applyFont="1" applyBorder="1" applyAlignment="1">
      <alignment horizontal="left" vertical="center"/>
      <protection/>
    </xf>
    <xf numFmtId="0" fontId="20" fillId="0" borderId="32" xfId="56" applyFont="1" applyBorder="1" applyAlignment="1">
      <alignment horizontal="left" vertical="center"/>
      <protection/>
    </xf>
    <xf numFmtId="0" fontId="16" fillId="33" borderId="29" xfId="56" applyFont="1" applyFill="1" applyBorder="1" applyAlignment="1">
      <alignment horizontal="left" vertical="center"/>
      <protection/>
    </xf>
    <xf numFmtId="0" fontId="16" fillId="33" borderId="54" xfId="56" applyFont="1" applyFill="1" applyBorder="1" applyAlignment="1">
      <alignment horizontal="left" vertical="center"/>
      <protection/>
    </xf>
    <xf numFmtId="0" fontId="20" fillId="34" borderId="10" xfId="56" applyFont="1" applyFill="1" applyBorder="1" applyAlignment="1">
      <alignment horizontal="left" vertical="center"/>
      <protection/>
    </xf>
    <xf numFmtId="0" fontId="20" fillId="34" borderId="41" xfId="56" applyFont="1" applyFill="1" applyBorder="1" applyAlignment="1">
      <alignment horizontal="left" vertical="center"/>
      <protection/>
    </xf>
    <xf numFmtId="3" fontId="20" fillId="0" borderId="48" xfId="56" applyNumberFormat="1" applyFont="1" applyBorder="1" applyAlignment="1">
      <alignment horizontal="right" vertical="center" indent="4"/>
      <protection/>
    </xf>
    <xf numFmtId="3" fontId="11" fillId="33" borderId="51" xfId="56" applyNumberFormat="1" applyFont="1" applyFill="1" applyBorder="1" applyAlignment="1">
      <alignment horizontal="right" vertical="center" indent="4"/>
      <protection/>
    </xf>
    <xf numFmtId="3" fontId="10" fillId="33" borderId="58" xfId="56" applyNumberFormat="1" applyFont="1" applyFill="1" applyBorder="1" applyAlignment="1">
      <alignment horizontal="right" vertical="center" indent="4"/>
      <protection/>
    </xf>
    <xf numFmtId="3" fontId="20" fillId="0" borderId="48" xfId="56" applyNumberFormat="1" applyFont="1" applyBorder="1" applyAlignment="1">
      <alignment horizontal="right" vertical="center" wrapText="1" indent="5"/>
      <protection/>
    </xf>
    <xf numFmtId="3" fontId="20" fillId="0" borderId="48" xfId="56" applyNumberFormat="1" applyFont="1" applyBorder="1" applyAlignment="1">
      <alignment horizontal="right" vertical="center" indent="5"/>
      <protection/>
    </xf>
    <xf numFmtId="3" fontId="20" fillId="0" borderId="50" xfId="56" applyNumberFormat="1" applyFont="1" applyBorder="1" applyAlignment="1">
      <alignment horizontal="right" vertical="center" indent="5"/>
      <protection/>
    </xf>
    <xf numFmtId="3" fontId="11" fillId="33" borderId="51" xfId="56" applyNumberFormat="1" applyFont="1" applyFill="1" applyBorder="1" applyAlignment="1">
      <alignment horizontal="right" vertical="center" indent="5"/>
      <protection/>
    </xf>
    <xf numFmtId="3" fontId="20" fillId="0" borderId="59" xfId="56" applyNumberFormat="1" applyFont="1" applyBorder="1" applyAlignment="1">
      <alignment horizontal="right" vertical="center" indent="5"/>
      <protection/>
    </xf>
    <xf numFmtId="3" fontId="20" fillId="0" borderId="60" xfId="56" applyNumberFormat="1" applyFont="1" applyBorder="1" applyAlignment="1">
      <alignment horizontal="right" vertical="center" indent="5"/>
      <protection/>
    </xf>
    <xf numFmtId="3" fontId="12" fillId="34" borderId="46" xfId="56" applyNumberFormat="1" applyFont="1" applyFill="1" applyBorder="1" applyAlignment="1">
      <alignment horizontal="right" vertical="center" indent="5"/>
      <protection/>
    </xf>
    <xf numFmtId="3" fontId="11" fillId="33" borderId="61" xfId="56" applyNumberFormat="1" applyFont="1" applyFill="1" applyBorder="1" applyAlignment="1">
      <alignment horizontal="right" vertical="center" indent="5"/>
      <protection/>
    </xf>
    <xf numFmtId="3" fontId="20" fillId="0" borderId="61" xfId="56" applyNumberFormat="1" applyFont="1" applyBorder="1" applyAlignment="1">
      <alignment horizontal="right" vertical="center" indent="5"/>
      <protection/>
    </xf>
    <xf numFmtId="3" fontId="10" fillId="33" borderId="58" xfId="56" applyNumberFormat="1" applyFont="1" applyFill="1" applyBorder="1" applyAlignment="1">
      <alignment horizontal="right" vertical="center" indent="5"/>
      <protection/>
    </xf>
    <xf numFmtId="3" fontId="20" fillId="0" borderId="60" xfId="56" applyNumberFormat="1" applyFont="1" applyFill="1" applyBorder="1" applyAlignment="1">
      <alignment horizontal="right" vertical="center" indent="4"/>
      <protection/>
    </xf>
    <xf numFmtId="3" fontId="20" fillId="0" borderId="48" xfId="56" applyNumberFormat="1" applyFont="1" applyFill="1" applyBorder="1" applyAlignment="1">
      <alignment horizontal="right" vertical="center" indent="4"/>
      <protection/>
    </xf>
    <xf numFmtId="3" fontId="62" fillId="0" borderId="37" xfId="56" applyNumberFormat="1" applyFont="1" applyFill="1" applyBorder="1" applyAlignment="1">
      <alignment horizontal="center" vertical="center" wrapText="1"/>
      <protection/>
    </xf>
    <xf numFmtId="3" fontId="63" fillId="0" borderId="37" xfId="56" applyNumberFormat="1" applyFont="1" applyFill="1" applyBorder="1" applyAlignment="1">
      <alignment horizontal="center" vertical="center" wrapText="1"/>
      <protection/>
    </xf>
    <xf numFmtId="0" fontId="18" fillId="0" borderId="37" xfId="56" applyFont="1" applyBorder="1" applyAlignment="1">
      <alignment horizontal="center" vertical="center"/>
      <protection/>
    </xf>
    <xf numFmtId="3" fontId="17" fillId="0" borderId="57" xfId="56" applyNumberFormat="1" applyFont="1" applyBorder="1" applyAlignment="1">
      <alignment horizontal="center" vertical="center" wrapText="1"/>
      <protection/>
    </xf>
    <xf numFmtId="49" fontId="14" fillId="0" borderId="37" xfId="56" applyNumberFormat="1" applyFont="1" applyBorder="1" applyAlignment="1">
      <alignment vertical="center"/>
      <protection/>
    </xf>
    <xf numFmtId="49" fontId="14" fillId="0" borderId="37" xfId="56" applyNumberFormat="1" applyFont="1" applyBorder="1" applyAlignment="1">
      <alignment horizontal="center" vertical="center"/>
      <protection/>
    </xf>
    <xf numFmtId="49" fontId="14" fillId="0" borderId="36" xfId="56" applyNumberFormat="1" applyFont="1" applyBorder="1" applyAlignment="1">
      <alignment vertical="center"/>
      <protection/>
    </xf>
    <xf numFmtId="49" fontId="14" fillId="0" borderId="62" xfId="56" applyNumberFormat="1" applyFont="1" applyBorder="1" applyAlignment="1">
      <alignment vertical="center"/>
      <protection/>
    </xf>
    <xf numFmtId="49" fontId="14" fillId="0" borderId="63" xfId="56" applyNumberFormat="1" applyFont="1" applyBorder="1" applyAlignment="1">
      <alignment vertical="center"/>
      <protection/>
    </xf>
    <xf numFmtId="49" fontId="14" fillId="0" borderId="37" xfId="56" applyNumberFormat="1" applyFont="1" applyBorder="1" applyAlignment="1">
      <alignment horizontal="left" vertical="center"/>
      <protection/>
    </xf>
    <xf numFmtId="0" fontId="10" fillId="33" borderId="37" xfId="56" applyFont="1" applyFill="1" applyBorder="1" applyAlignment="1">
      <alignment horizontal="center" vertical="center"/>
      <protection/>
    </xf>
    <xf numFmtId="49" fontId="19" fillId="34" borderId="37" xfId="56" applyNumberFormat="1" applyFont="1" applyFill="1" applyBorder="1" applyAlignment="1">
      <alignment horizontal="left" vertical="center"/>
      <protection/>
    </xf>
    <xf numFmtId="0" fontId="19" fillId="34" borderId="64" xfId="56" applyFont="1" applyFill="1" applyBorder="1" applyAlignment="1">
      <alignment horizontal="left" vertical="center"/>
      <protection/>
    </xf>
    <xf numFmtId="3" fontId="15" fillId="34" borderId="37" xfId="56" applyNumberFormat="1" applyFont="1" applyFill="1" applyBorder="1" applyAlignment="1">
      <alignment horizontal="center" vertical="center"/>
      <protection/>
    </xf>
    <xf numFmtId="3" fontId="17" fillId="0" borderId="37" xfId="56" applyNumberFormat="1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top"/>
      <protection/>
    </xf>
    <xf numFmtId="0" fontId="6" fillId="0" borderId="30" xfId="56" applyFont="1" applyBorder="1" applyAlignment="1">
      <alignment horizontal="center" vertical="center"/>
      <protection/>
    </xf>
    <xf numFmtId="0" fontId="6" fillId="0" borderId="25" xfId="56" applyFont="1" applyBorder="1" applyAlignment="1">
      <alignment vertical="center"/>
      <protection/>
    </xf>
    <xf numFmtId="0" fontId="6" fillId="0" borderId="30" xfId="56" applyFont="1" applyBorder="1" applyAlignment="1">
      <alignment vertical="center"/>
      <protection/>
    </xf>
    <xf numFmtId="0" fontId="21" fillId="0" borderId="0" xfId="56" applyFont="1" applyFill="1" applyBorder="1" applyAlignment="1">
      <alignment vertical="center" wrapText="1"/>
      <protection/>
    </xf>
    <xf numFmtId="0" fontId="3" fillId="0" borderId="0" xfId="56" applyFont="1" applyAlignment="1">
      <alignment vertical="top"/>
      <protection/>
    </xf>
    <xf numFmtId="0" fontId="10" fillId="0" borderId="64" xfId="56" applyFont="1" applyFill="1" applyBorder="1" applyAlignment="1">
      <alignment horizontal="center" vertical="center"/>
      <protection/>
    </xf>
    <xf numFmtId="0" fontId="10" fillId="0" borderId="37" xfId="56" applyFont="1" applyFill="1" applyBorder="1" applyAlignment="1">
      <alignment horizontal="center" vertical="center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0" fontId="19" fillId="0" borderId="30" xfId="56" applyFont="1" applyFill="1" applyBorder="1" applyAlignment="1">
      <alignment horizontal="center"/>
      <protection/>
    </xf>
    <xf numFmtId="3" fontId="10" fillId="34" borderId="30" xfId="56" applyNumberFormat="1" applyFont="1" applyFill="1" applyBorder="1" applyAlignment="1">
      <alignment horizontal="right" indent="2"/>
      <protection/>
    </xf>
    <xf numFmtId="3" fontId="19" fillId="0" borderId="30" xfId="56" applyNumberFormat="1" applyFont="1" applyFill="1" applyBorder="1" applyAlignment="1">
      <alignment horizontal="right" indent="2"/>
      <protection/>
    </xf>
    <xf numFmtId="3" fontId="10" fillId="0" borderId="30" xfId="56" applyNumberFormat="1" applyFont="1" applyFill="1" applyBorder="1" applyAlignment="1">
      <alignment horizontal="right" indent="2"/>
      <protection/>
    </xf>
    <xf numFmtId="3" fontId="10" fillId="33" borderId="30" xfId="56" applyNumberFormat="1" applyFont="1" applyFill="1" applyBorder="1" applyAlignment="1">
      <alignment horizontal="right" indent="2"/>
      <protection/>
    </xf>
    <xf numFmtId="3" fontId="6" fillId="0" borderId="15" xfId="56" applyNumberFormat="1" applyFont="1" applyFill="1" applyBorder="1" applyAlignment="1">
      <alignment horizontal="right" vertical="center" indent="2"/>
      <protection/>
    </xf>
    <xf numFmtId="3" fontId="6" fillId="0" borderId="15" xfId="56" applyNumberFormat="1" applyFont="1" applyFill="1" applyBorder="1" applyAlignment="1">
      <alignment horizontal="right" vertical="center" indent="2"/>
      <protection/>
    </xf>
    <xf numFmtId="3" fontId="7" fillId="0" borderId="15" xfId="56" applyNumberFormat="1" applyFont="1" applyFill="1" applyBorder="1" applyAlignment="1">
      <alignment horizontal="right" vertical="center" indent="2"/>
      <protection/>
    </xf>
    <xf numFmtId="3" fontId="6" fillId="0" borderId="15" xfId="56" applyNumberFormat="1" applyFont="1" applyBorder="1" applyAlignment="1">
      <alignment horizontal="right" vertical="center" indent="2"/>
      <protection/>
    </xf>
    <xf numFmtId="3" fontId="7" fillId="0" borderId="15" xfId="56" applyNumberFormat="1" applyFont="1" applyBorder="1" applyAlignment="1">
      <alignment horizontal="right" vertical="center" indent="2"/>
      <protection/>
    </xf>
    <xf numFmtId="3" fontId="6" fillId="0" borderId="15" xfId="56" applyNumberFormat="1" applyFont="1" applyBorder="1" applyAlignment="1">
      <alignment horizontal="right" vertical="center" indent="2"/>
      <protection/>
    </xf>
    <xf numFmtId="3" fontId="14" fillId="0" borderId="37" xfId="56" applyNumberFormat="1" applyFont="1" applyBorder="1" applyAlignment="1">
      <alignment horizontal="right" vertical="center" indent="2"/>
      <protection/>
    </xf>
    <xf numFmtId="3" fontId="15" fillId="33" borderId="37" xfId="56" applyNumberFormat="1" applyFont="1" applyFill="1" applyBorder="1" applyAlignment="1">
      <alignment horizontal="right" vertical="center" indent="2"/>
      <protection/>
    </xf>
    <xf numFmtId="3" fontId="10" fillId="33" borderId="37" xfId="56" applyNumberFormat="1" applyFont="1" applyFill="1" applyBorder="1" applyAlignment="1">
      <alignment horizontal="right" vertical="center" indent="2"/>
      <protection/>
    </xf>
    <xf numFmtId="3" fontId="14" fillId="34" borderId="37" xfId="56" applyNumberFormat="1" applyFont="1" applyFill="1" applyBorder="1" applyAlignment="1">
      <alignment horizontal="right" vertical="center" indent="2"/>
      <protection/>
    </xf>
    <xf numFmtId="3" fontId="15" fillId="34" borderId="37" xfId="56" applyNumberFormat="1" applyFont="1" applyFill="1" applyBorder="1" applyAlignment="1">
      <alignment horizontal="right" vertical="center" indent="2"/>
      <protection/>
    </xf>
    <xf numFmtId="3" fontId="6" fillId="0" borderId="46" xfId="56" applyNumberFormat="1" applyFont="1" applyFill="1" applyBorder="1" applyAlignment="1">
      <alignment horizontal="right" indent="2"/>
      <protection/>
    </xf>
    <xf numFmtId="3" fontId="6" fillId="0" borderId="65" xfId="56" applyNumberFormat="1" applyFont="1" applyFill="1" applyBorder="1" applyAlignment="1">
      <alignment horizontal="right" indent="2"/>
      <protection/>
    </xf>
    <xf numFmtId="3" fontId="6" fillId="0" borderId="48" xfId="56" applyNumberFormat="1" applyFont="1" applyFill="1" applyBorder="1" applyAlignment="1">
      <alignment horizontal="right" indent="2"/>
      <protection/>
    </xf>
    <xf numFmtId="3" fontId="6" fillId="0" borderId="66" xfId="56" applyNumberFormat="1" applyFont="1" applyFill="1" applyBorder="1" applyAlignment="1">
      <alignment horizontal="right" indent="2"/>
      <protection/>
    </xf>
    <xf numFmtId="3" fontId="6" fillId="0" borderId="67" xfId="56" applyNumberFormat="1" applyFont="1" applyFill="1" applyBorder="1" applyAlignment="1">
      <alignment horizontal="right" indent="2"/>
      <protection/>
    </xf>
    <xf numFmtId="3" fontId="6" fillId="0" borderId="68" xfId="56" applyNumberFormat="1" applyFont="1" applyFill="1" applyBorder="1" applyAlignment="1">
      <alignment horizontal="right" indent="2"/>
      <protection/>
    </xf>
    <xf numFmtId="3" fontId="6" fillId="0" borderId="60" xfId="56" applyNumberFormat="1" applyFont="1" applyFill="1" applyBorder="1" applyAlignment="1">
      <alignment horizontal="right" indent="2"/>
      <protection/>
    </xf>
    <xf numFmtId="3" fontId="7" fillId="0" borderId="51" xfId="56" applyNumberFormat="1" applyFont="1" applyFill="1" applyBorder="1" applyAlignment="1">
      <alignment horizontal="right" indent="2"/>
      <protection/>
    </xf>
    <xf numFmtId="3" fontId="7" fillId="0" borderId="37" xfId="56" applyNumberFormat="1" applyFont="1" applyFill="1" applyBorder="1" applyAlignment="1">
      <alignment horizontal="right" indent="2"/>
      <protection/>
    </xf>
    <xf numFmtId="3" fontId="6" fillId="0" borderId="59" xfId="56" applyNumberFormat="1" applyFont="1" applyFill="1" applyBorder="1" applyAlignment="1">
      <alignment horizontal="right" indent="2"/>
      <protection/>
    </xf>
    <xf numFmtId="3" fontId="7" fillId="0" borderId="27" xfId="56" applyNumberFormat="1" applyFont="1" applyFill="1" applyBorder="1" applyAlignment="1">
      <alignment horizontal="right" indent="2"/>
      <protection/>
    </xf>
    <xf numFmtId="3" fontId="7" fillId="0" borderId="58" xfId="56" applyNumberFormat="1" applyFont="1" applyFill="1" applyBorder="1" applyAlignment="1">
      <alignment horizontal="right" indent="2"/>
      <protection/>
    </xf>
    <xf numFmtId="3" fontId="6" fillId="0" borderId="46" xfId="56" applyNumberFormat="1" applyFont="1" applyBorder="1" applyAlignment="1">
      <alignment horizontal="right" indent="2"/>
      <protection/>
    </xf>
    <xf numFmtId="3" fontId="6" fillId="0" borderId="48" xfId="56" applyNumberFormat="1" applyFont="1" applyBorder="1" applyAlignment="1">
      <alignment horizontal="right" indent="2"/>
      <protection/>
    </xf>
    <xf numFmtId="3" fontId="6" fillId="0" borderId="60" xfId="56" applyNumberFormat="1" applyFont="1" applyBorder="1" applyAlignment="1">
      <alignment horizontal="right" indent="2"/>
      <protection/>
    </xf>
    <xf numFmtId="3" fontId="6" fillId="0" borderId="50" xfId="56" applyNumberFormat="1" applyFont="1" applyBorder="1" applyAlignment="1">
      <alignment horizontal="right" indent="2"/>
      <protection/>
    </xf>
    <xf numFmtId="3" fontId="7" fillId="0" borderId="51" xfId="56" applyNumberFormat="1" applyFont="1" applyBorder="1" applyAlignment="1">
      <alignment horizontal="right" indent="2"/>
      <protection/>
    </xf>
    <xf numFmtId="3" fontId="7" fillId="0" borderId="58" xfId="56" applyNumberFormat="1" applyFont="1" applyBorder="1" applyAlignment="1">
      <alignment horizontal="right" indent="2"/>
      <protection/>
    </xf>
    <xf numFmtId="3" fontId="12" fillId="0" borderId="57" xfId="56" applyNumberFormat="1" applyFont="1" applyFill="1" applyBorder="1" applyAlignment="1">
      <alignment horizontal="right" vertical="center" indent="4"/>
      <protection/>
    </xf>
    <xf numFmtId="3" fontId="63" fillId="0" borderId="57" xfId="56" applyNumberFormat="1" applyFont="1" applyFill="1" applyBorder="1" applyAlignment="1">
      <alignment horizontal="right" vertical="center" indent="4"/>
      <protection/>
    </xf>
    <xf numFmtId="3" fontId="21" fillId="0" borderId="37" xfId="56" applyNumberFormat="1" applyFont="1" applyBorder="1" applyAlignment="1">
      <alignment horizontal="right" indent="4"/>
      <protection/>
    </xf>
    <xf numFmtId="3" fontId="12" fillId="0" borderId="57" xfId="56" applyNumberFormat="1" applyFont="1" applyFill="1" applyBorder="1" applyAlignment="1">
      <alignment horizontal="right" vertical="center" indent="5"/>
      <protection/>
    </xf>
    <xf numFmtId="3" fontId="63" fillId="0" borderId="37" xfId="56" applyNumberFormat="1" applyFont="1" applyFill="1" applyBorder="1" applyAlignment="1">
      <alignment horizontal="right" vertical="center" indent="5"/>
      <protection/>
    </xf>
    <xf numFmtId="3" fontId="21" fillId="0" borderId="37" xfId="56" applyNumberFormat="1" applyFont="1" applyBorder="1" applyAlignment="1">
      <alignment horizontal="right" indent="5"/>
      <protection/>
    </xf>
    <xf numFmtId="3" fontId="11" fillId="0" borderId="57" xfId="56" applyNumberFormat="1" applyFont="1" applyFill="1" applyBorder="1" applyAlignment="1">
      <alignment horizontal="right" vertical="center" wrapText="1" indent="5"/>
      <protection/>
    </xf>
    <xf numFmtId="3" fontId="62" fillId="0" borderId="57" xfId="56" applyNumberFormat="1" applyFont="1" applyFill="1" applyBorder="1" applyAlignment="1">
      <alignment horizontal="right" vertical="center" wrapText="1" indent="5"/>
      <protection/>
    </xf>
    <xf numFmtId="164" fontId="36" fillId="0" borderId="13" xfId="40" applyNumberFormat="1" applyFont="1" applyBorder="1" applyAlignment="1">
      <alignment horizontal="right" vertical="center" wrapText="1" indent="3"/>
    </xf>
    <xf numFmtId="0" fontId="57" fillId="0" borderId="0" xfId="56" applyFont="1" applyAlignment="1">
      <alignment wrapText="1"/>
      <protection/>
    </xf>
    <xf numFmtId="3" fontId="19" fillId="0" borderId="30" xfId="57" applyNumberFormat="1" applyFont="1" applyFill="1" applyBorder="1" applyAlignment="1">
      <alignment horizontal="right" vertical="center" indent="1"/>
      <protection/>
    </xf>
    <xf numFmtId="3" fontId="10" fillId="0" borderId="30" xfId="57" applyNumberFormat="1" applyFont="1" applyFill="1" applyBorder="1" applyAlignment="1">
      <alignment horizontal="right" vertical="center" indent="1"/>
      <protection/>
    </xf>
    <xf numFmtId="3" fontId="10" fillId="0" borderId="25" xfId="57" applyNumberFormat="1" applyFont="1" applyFill="1" applyBorder="1" applyAlignment="1">
      <alignment horizontal="right" vertical="center" indent="1"/>
      <protection/>
    </xf>
    <xf numFmtId="0" fontId="19" fillId="0" borderId="30" xfId="57" applyFont="1" applyFill="1" applyBorder="1" applyAlignment="1">
      <alignment horizontal="right" vertical="center" indent="1"/>
      <protection/>
    </xf>
    <xf numFmtId="3" fontId="10" fillId="0" borderId="15" xfId="57" applyNumberFormat="1" applyFont="1" applyFill="1" applyBorder="1" applyAlignment="1">
      <alignment horizontal="right" vertical="center" indent="1"/>
      <protection/>
    </xf>
    <xf numFmtId="0" fontId="19" fillId="0" borderId="30" xfId="56" applyFont="1" applyFill="1" applyBorder="1" applyAlignment="1">
      <alignment horizontal="left" vertical="center" wrapText="1"/>
      <protection/>
    </xf>
    <xf numFmtId="3" fontId="19" fillId="0" borderId="30" xfId="56" applyNumberFormat="1" applyFont="1" applyFill="1" applyBorder="1" applyAlignment="1">
      <alignment horizontal="right" vertical="center" indent="1"/>
      <protection/>
    </xf>
    <xf numFmtId="3" fontId="10" fillId="33" borderId="30" xfId="56" applyNumberFormat="1" applyFont="1" applyFill="1" applyBorder="1" applyAlignment="1">
      <alignment horizontal="right" vertical="center" indent="1"/>
      <protection/>
    </xf>
    <xf numFmtId="3" fontId="10" fillId="0" borderId="42" xfId="56" applyNumberFormat="1" applyFont="1" applyFill="1" applyBorder="1" applyAlignment="1">
      <alignment horizontal="right" vertical="center" indent="1"/>
      <protection/>
    </xf>
    <xf numFmtId="3" fontId="19" fillId="33" borderId="30" xfId="56" applyNumberFormat="1" applyFont="1" applyFill="1" applyBorder="1" applyAlignment="1">
      <alignment horizontal="right" vertical="center" indent="1"/>
      <protection/>
    </xf>
    <xf numFmtId="3" fontId="40" fillId="0" borderId="25" xfId="56" applyNumberFormat="1" applyFont="1" applyBorder="1" applyAlignment="1">
      <alignment horizontal="right" vertical="center" indent="1"/>
      <protection/>
    </xf>
    <xf numFmtId="0" fontId="0" fillId="0" borderId="30" xfId="0" applyBorder="1" applyAlignment="1">
      <alignment vertical="center"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 applyAlignment="1">
      <alignment horizontal="right" indent="2"/>
      <protection/>
    </xf>
    <xf numFmtId="0" fontId="18" fillId="34" borderId="37" xfId="56" applyFont="1" applyFill="1" applyBorder="1" applyAlignment="1">
      <alignment horizontal="center" vertical="center"/>
      <protection/>
    </xf>
    <xf numFmtId="0" fontId="6" fillId="0" borderId="0" xfId="56" applyFont="1" applyFill="1" applyBorder="1">
      <alignment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58" xfId="56" applyFont="1" applyBorder="1" applyAlignment="1">
      <alignment horizontal="center" vertical="center" wrapText="1"/>
      <protection/>
    </xf>
    <xf numFmtId="0" fontId="7" fillId="0" borderId="69" xfId="56" applyFont="1" applyBorder="1" applyAlignment="1">
      <alignment horizontal="center" vertical="center" wrapText="1"/>
      <protection/>
    </xf>
    <xf numFmtId="0" fontId="6" fillId="0" borderId="0" xfId="56" applyFont="1" applyBorder="1">
      <alignment/>
      <protection/>
    </xf>
    <xf numFmtId="0" fontId="27" fillId="0" borderId="30" xfId="0" applyFont="1" applyBorder="1" applyAlignment="1">
      <alignment horizontal="center"/>
    </xf>
    <xf numFmtId="0" fontId="27" fillId="0" borderId="37" xfId="0" applyFont="1" applyBorder="1" applyAlignment="1">
      <alignment horizontal="center" vertical="center"/>
    </xf>
    <xf numFmtId="0" fontId="19" fillId="33" borderId="30" xfId="56" applyFont="1" applyFill="1" applyBorder="1">
      <alignment/>
      <protection/>
    </xf>
    <xf numFmtId="0" fontId="5" fillId="0" borderId="0" xfId="56" applyFont="1" applyAlignment="1">
      <alignment vertical="center" wrapText="1"/>
      <protection/>
    </xf>
    <xf numFmtId="3" fontId="11" fillId="0" borderId="0" xfId="56" applyNumberFormat="1" applyFont="1" applyFill="1" applyBorder="1" applyAlignment="1">
      <alignment horizontal="right"/>
      <protection/>
    </xf>
    <xf numFmtId="0" fontId="2" fillId="0" borderId="0" xfId="56" applyFont="1" applyAlignment="1">
      <alignment horizontal="right" vertical="center"/>
      <protection/>
    </xf>
    <xf numFmtId="0" fontId="10" fillId="0" borderId="30" xfId="56" applyFont="1" applyBorder="1" applyAlignment="1">
      <alignment horizontal="left" vertical="center"/>
      <protection/>
    </xf>
    <xf numFmtId="0" fontId="10" fillId="0" borderId="48" xfId="56" applyFont="1" applyBorder="1" applyAlignment="1">
      <alignment horizontal="left" vertical="center"/>
      <protection/>
    </xf>
    <xf numFmtId="0" fontId="5" fillId="0" borderId="32" xfId="56" applyFont="1" applyBorder="1" applyAlignment="1">
      <alignment horizontal="left" vertical="center"/>
      <protection/>
    </xf>
    <xf numFmtId="0" fontId="5" fillId="0" borderId="50" xfId="56" applyFont="1" applyBorder="1" applyAlignment="1">
      <alignment horizontal="left" vertical="center"/>
      <protection/>
    </xf>
    <xf numFmtId="0" fontId="3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0" fontId="5" fillId="0" borderId="37" xfId="56" applyFont="1" applyBorder="1" applyAlignment="1">
      <alignment horizontal="center" vertical="center"/>
      <protection/>
    </xf>
    <xf numFmtId="0" fontId="5" fillId="0" borderId="41" xfId="56" applyFont="1" applyBorder="1" applyAlignment="1">
      <alignment horizontal="left" vertical="center"/>
      <protection/>
    </xf>
    <xf numFmtId="0" fontId="5" fillId="0" borderId="46" xfId="56" applyFont="1" applyBorder="1" applyAlignment="1">
      <alignment horizontal="left" vertical="center"/>
      <protection/>
    </xf>
    <xf numFmtId="0" fontId="5" fillId="0" borderId="30" xfId="56" applyFont="1" applyBorder="1" applyAlignment="1">
      <alignment horizontal="left" vertical="center"/>
      <protection/>
    </xf>
    <xf numFmtId="0" fontId="5" fillId="0" borderId="48" xfId="56" applyFont="1" applyBorder="1" applyAlignment="1">
      <alignment horizontal="left" vertical="center"/>
      <protection/>
    </xf>
    <xf numFmtId="0" fontId="10" fillId="0" borderId="30" xfId="56" applyFont="1" applyBorder="1" applyAlignment="1">
      <alignment horizontal="left" vertical="center" wrapText="1"/>
      <protection/>
    </xf>
    <xf numFmtId="0" fontId="10" fillId="0" borderId="48" xfId="56" applyFont="1" applyBorder="1" applyAlignment="1">
      <alignment horizontal="left" vertical="center" wrapText="1"/>
      <protection/>
    </xf>
    <xf numFmtId="0" fontId="24" fillId="0" borderId="0" xfId="56" applyFont="1" applyBorder="1" applyAlignment="1">
      <alignment horizontal="center" vertical="center" wrapText="1"/>
      <protection/>
    </xf>
    <xf numFmtId="0" fontId="28" fillId="0" borderId="0" xfId="56" applyFont="1" applyAlignment="1">
      <alignment horizontal="center" vertical="center"/>
      <protection/>
    </xf>
    <xf numFmtId="0" fontId="16" fillId="33" borderId="18" xfId="56" applyFont="1" applyFill="1" applyBorder="1" applyAlignment="1">
      <alignment horizontal="left" vertical="center"/>
      <protection/>
    </xf>
    <xf numFmtId="0" fontId="16" fillId="33" borderId="44" xfId="56" applyFont="1" applyFill="1" applyBorder="1" applyAlignment="1">
      <alignment horizontal="left" vertical="center"/>
      <protection/>
    </xf>
    <xf numFmtId="3" fontId="19" fillId="0" borderId="28" xfId="56" applyNumberFormat="1" applyFont="1" applyBorder="1" applyAlignment="1">
      <alignment horizontal="right"/>
      <protection/>
    </xf>
    <xf numFmtId="0" fontId="10" fillId="0" borderId="70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20" fillId="0" borderId="14" xfId="56" applyFont="1" applyBorder="1" applyAlignment="1">
      <alignment horizontal="left" vertical="center"/>
      <protection/>
    </xf>
    <xf numFmtId="0" fontId="20" fillId="0" borderId="30" xfId="56" applyFont="1" applyBorder="1" applyAlignment="1">
      <alignment horizontal="left" vertical="center"/>
      <protection/>
    </xf>
    <xf numFmtId="0" fontId="20" fillId="0" borderId="52" xfId="56" applyFont="1" applyBorder="1" applyAlignment="1">
      <alignment horizontal="left" vertical="center"/>
      <protection/>
    </xf>
    <xf numFmtId="0" fontId="20" fillId="0" borderId="15" xfId="56" applyFont="1" applyBorder="1" applyAlignment="1">
      <alignment horizontal="left" vertical="center"/>
      <protection/>
    </xf>
    <xf numFmtId="0" fontId="16" fillId="33" borderId="57" xfId="56" applyFont="1" applyFill="1" applyBorder="1" applyAlignment="1">
      <alignment horizontal="left" vertical="center"/>
      <protection/>
    </xf>
    <xf numFmtId="0" fontId="16" fillId="33" borderId="19" xfId="56" applyFont="1" applyFill="1" applyBorder="1" applyAlignment="1">
      <alignment horizontal="left" vertical="center"/>
      <protection/>
    </xf>
    <xf numFmtId="3" fontId="20" fillId="0" borderId="28" xfId="56" applyNumberFormat="1" applyFont="1" applyBorder="1" applyAlignment="1">
      <alignment horizontal="right"/>
      <protection/>
    </xf>
    <xf numFmtId="0" fontId="20" fillId="0" borderId="53" xfId="56" applyFont="1" applyBorder="1" applyAlignment="1">
      <alignment horizontal="left" vertical="center"/>
      <protection/>
    </xf>
    <xf numFmtId="0" fontId="20" fillId="0" borderId="17" xfId="56" applyFont="1" applyBorder="1" applyAlignment="1">
      <alignment horizontal="left" vertical="center"/>
      <protection/>
    </xf>
    <xf numFmtId="0" fontId="7" fillId="0" borderId="57" xfId="56" applyFont="1" applyBorder="1" applyAlignment="1">
      <alignment horizontal="center" vertical="center"/>
      <protection/>
    </xf>
    <xf numFmtId="0" fontId="7" fillId="0" borderId="27" xfId="56" applyFont="1" applyBorder="1" applyAlignment="1">
      <alignment horizontal="center" vertical="center"/>
      <protection/>
    </xf>
    <xf numFmtId="0" fontId="7" fillId="0" borderId="64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right"/>
      <protection/>
    </xf>
    <xf numFmtId="0" fontId="5" fillId="0" borderId="0" xfId="56" applyFont="1" applyAlignment="1">
      <alignment horizontal="center" vertical="center" wrapText="1"/>
      <protection/>
    </xf>
    <xf numFmtId="3" fontId="12" fillId="0" borderId="37" xfId="56" applyNumberFormat="1" applyFont="1" applyFill="1" applyBorder="1" applyAlignment="1">
      <alignment horizontal="right" vertical="center" indent="4"/>
      <protection/>
    </xf>
    <xf numFmtId="3" fontId="11" fillId="0" borderId="37" xfId="56" applyNumberFormat="1" applyFont="1" applyFill="1" applyBorder="1" applyAlignment="1">
      <alignment horizontal="right" vertical="center" wrapText="1" indent="4"/>
      <protection/>
    </xf>
    <xf numFmtId="3" fontId="11" fillId="0" borderId="0" xfId="56" applyNumberFormat="1" applyFont="1" applyFill="1" applyBorder="1" applyAlignment="1">
      <alignment horizontal="center" vertical="center" wrapText="1"/>
      <protection/>
    </xf>
    <xf numFmtId="3" fontId="12" fillId="0" borderId="37" xfId="56" applyNumberFormat="1" applyFont="1" applyFill="1" applyBorder="1" applyAlignment="1">
      <alignment horizontal="center" vertical="center" wrapText="1"/>
      <protection/>
    </xf>
    <xf numFmtId="3" fontId="11" fillId="0" borderId="37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1" fillId="0" borderId="37" xfId="56" applyFont="1" applyFill="1" applyBorder="1" applyAlignment="1">
      <alignment horizontal="left" vertical="center" wrapText="1"/>
      <protection/>
    </xf>
    <xf numFmtId="0" fontId="11" fillId="0" borderId="37" xfId="56" applyFont="1" applyFill="1" applyBorder="1" applyAlignment="1">
      <alignment horizontal="center" vertical="center" wrapText="1"/>
      <protection/>
    </xf>
    <xf numFmtId="3" fontId="11" fillId="0" borderId="37" xfId="56" applyNumberFormat="1" applyFont="1" applyFill="1" applyBorder="1" applyAlignment="1">
      <alignment horizontal="right" vertical="center" indent="4"/>
      <protection/>
    </xf>
    <xf numFmtId="3" fontId="12" fillId="0" borderId="57" xfId="56" applyNumberFormat="1" applyFont="1" applyFill="1" applyBorder="1" applyAlignment="1">
      <alignment horizontal="right" vertical="center" indent="5"/>
      <protection/>
    </xf>
    <xf numFmtId="3" fontId="12" fillId="0" borderId="64" xfId="56" applyNumberFormat="1" applyFont="1" applyFill="1" applyBorder="1" applyAlignment="1">
      <alignment horizontal="right" vertical="center" indent="5"/>
      <protection/>
    </xf>
    <xf numFmtId="3" fontId="12" fillId="0" borderId="57" xfId="56" applyNumberFormat="1" applyFont="1" applyFill="1" applyBorder="1" applyAlignment="1">
      <alignment horizontal="center" vertical="center" wrapText="1"/>
      <protection/>
    </xf>
    <xf numFmtId="3" fontId="12" fillId="0" borderId="64" xfId="56" applyNumberFormat="1" applyFont="1" applyFill="1" applyBorder="1" applyAlignment="1">
      <alignment horizontal="center" vertical="center" wrapText="1"/>
      <protection/>
    </xf>
    <xf numFmtId="3" fontId="11" fillId="0" borderId="57" xfId="56" applyNumberFormat="1" applyFont="1" applyFill="1" applyBorder="1" applyAlignment="1">
      <alignment horizontal="right" vertical="center" wrapText="1" indent="5"/>
      <protection/>
    </xf>
    <xf numFmtId="3" fontId="11" fillId="0" borderId="64" xfId="56" applyNumberFormat="1" applyFont="1" applyFill="1" applyBorder="1" applyAlignment="1">
      <alignment horizontal="right" vertical="center" wrapText="1" indent="5"/>
      <protection/>
    </xf>
    <xf numFmtId="3" fontId="11" fillId="0" borderId="57" xfId="56" applyNumberFormat="1" applyFont="1" applyFill="1" applyBorder="1" applyAlignment="1">
      <alignment horizontal="right" vertical="center" indent="5"/>
      <protection/>
    </xf>
    <xf numFmtId="3" fontId="11" fillId="0" borderId="64" xfId="56" applyNumberFormat="1" applyFont="1" applyFill="1" applyBorder="1" applyAlignment="1">
      <alignment horizontal="right" vertical="center" indent="5"/>
      <protection/>
    </xf>
    <xf numFmtId="0" fontId="11" fillId="0" borderId="5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11" fillId="0" borderId="64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0" fillId="33" borderId="57" xfId="56" applyFont="1" applyFill="1" applyBorder="1" applyAlignment="1">
      <alignment horizontal="center" vertical="center"/>
      <protection/>
    </xf>
    <xf numFmtId="0" fontId="10" fillId="33" borderId="64" xfId="56" applyFont="1" applyFill="1" applyBorder="1" applyAlignment="1">
      <alignment horizontal="center" vertical="center"/>
      <protection/>
    </xf>
    <xf numFmtId="49" fontId="10" fillId="33" borderId="57" xfId="56" applyNumberFormat="1" applyFont="1" applyFill="1" applyBorder="1" applyAlignment="1">
      <alignment horizontal="center" vertical="center" wrapText="1"/>
      <protection/>
    </xf>
    <xf numFmtId="49" fontId="10" fillId="33" borderId="64" xfId="56" applyNumberFormat="1" applyFont="1" applyFill="1" applyBorder="1" applyAlignment="1">
      <alignment horizontal="center" vertical="center" wrapText="1"/>
      <protection/>
    </xf>
    <xf numFmtId="0" fontId="18" fillId="0" borderId="37" xfId="56" applyFont="1" applyBorder="1" applyAlignment="1">
      <alignment horizontal="center" vertical="center"/>
      <protection/>
    </xf>
    <xf numFmtId="0" fontId="10" fillId="33" borderId="37" xfId="56" applyFont="1" applyFill="1" applyBorder="1" applyAlignment="1">
      <alignment horizontal="left" vertical="center"/>
      <protection/>
    </xf>
    <xf numFmtId="0" fontId="64" fillId="0" borderId="0" xfId="56" applyFont="1" applyAlignment="1">
      <alignment horizontal="center" vertical="center"/>
      <protection/>
    </xf>
    <xf numFmtId="0" fontId="16" fillId="0" borderId="36" xfId="56" applyFont="1" applyBorder="1" applyAlignment="1">
      <alignment horizontal="center" vertical="center"/>
      <protection/>
    </xf>
    <xf numFmtId="0" fontId="16" fillId="0" borderId="62" xfId="56" applyFont="1" applyBorder="1" applyAlignment="1">
      <alignment horizontal="center" vertical="center"/>
      <protection/>
    </xf>
    <xf numFmtId="0" fontId="17" fillId="0" borderId="36" xfId="56" applyFont="1" applyBorder="1" applyAlignment="1">
      <alignment horizontal="center" vertical="center" textRotation="90"/>
      <protection/>
    </xf>
    <xf numFmtId="0" fontId="17" fillId="0" borderId="63" xfId="56" applyFont="1" applyBorder="1" applyAlignment="1">
      <alignment horizontal="center" vertical="center" textRotation="90"/>
      <protection/>
    </xf>
    <xf numFmtId="0" fontId="17" fillId="0" borderId="39" xfId="56" applyFont="1" applyBorder="1" applyAlignment="1">
      <alignment horizontal="center" vertical="center"/>
      <protection/>
    </xf>
    <xf numFmtId="0" fontId="17" fillId="0" borderId="71" xfId="56" applyFont="1" applyBorder="1" applyAlignment="1">
      <alignment horizontal="center" vertical="center"/>
      <protection/>
    </xf>
    <xf numFmtId="3" fontId="15" fillId="0" borderId="72" xfId="56" applyNumberFormat="1" applyFont="1" applyBorder="1" applyAlignment="1">
      <alignment horizontal="center" vertical="center"/>
      <protection/>
    </xf>
    <xf numFmtId="3" fontId="15" fillId="0" borderId="38" xfId="56" applyNumberFormat="1" applyFont="1" applyBorder="1" applyAlignment="1">
      <alignment horizontal="center" vertical="center"/>
      <protection/>
    </xf>
    <xf numFmtId="3" fontId="17" fillId="33" borderId="72" xfId="56" applyNumberFormat="1" applyFont="1" applyFill="1" applyBorder="1" applyAlignment="1">
      <alignment horizontal="center" vertical="center" wrapText="1"/>
      <protection/>
    </xf>
    <xf numFmtId="3" fontId="17" fillId="33" borderId="73" xfId="56" applyNumberFormat="1" applyFont="1" applyFill="1" applyBorder="1" applyAlignment="1">
      <alignment horizontal="center" vertical="center" wrapText="1"/>
      <protection/>
    </xf>
    <xf numFmtId="3" fontId="17" fillId="0" borderId="36" xfId="56" applyNumberFormat="1" applyFont="1" applyBorder="1" applyAlignment="1">
      <alignment horizontal="center" vertical="center" wrapText="1"/>
      <protection/>
    </xf>
    <xf numFmtId="3" fontId="17" fillId="0" borderId="63" xfId="56" applyNumberFormat="1" applyFont="1" applyBorder="1" applyAlignment="1">
      <alignment horizontal="center" vertical="center" wrapText="1"/>
      <protection/>
    </xf>
    <xf numFmtId="0" fontId="15" fillId="33" borderId="57" xfId="56" applyFont="1" applyFill="1" applyBorder="1" applyAlignment="1">
      <alignment horizontal="center" vertical="center"/>
      <protection/>
    </xf>
    <xf numFmtId="0" fontId="15" fillId="33" borderId="64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center" vertical="center"/>
      <protection/>
    </xf>
    <xf numFmtId="0" fontId="49" fillId="0" borderId="0" xfId="56" applyFont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top"/>
      <protection/>
    </xf>
    <xf numFmtId="0" fontId="21" fillId="0" borderId="0" xfId="56" applyFont="1" applyFill="1" applyAlignment="1">
      <alignment horizontal="center" vertical="center" wrapText="1"/>
      <protection/>
    </xf>
    <xf numFmtId="0" fontId="21" fillId="33" borderId="31" xfId="56" applyFont="1" applyFill="1" applyBorder="1" applyAlignment="1">
      <alignment horizontal="left" vertical="center"/>
      <protection/>
    </xf>
    <xf numFmtId="0" fontId="21" fillId="33" borderId="25" xfId="56" applyFont="1" applyFill="1" applyBorder="1" applyAlignment="1">
      <alignment horizontal="left" vertical="center"/>
      <protection/>
    </xf>
    <xf numFmtId="0" fontId="21" fillId="33" borderId="15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 vertical="center" wrapText="1"/>
      <protection/>
    </xf>
    <xf numFmtId="0" fontId="28" fillId="0" borderId="0" xfId="56" applyFont="1" applyAlignment="1">
      <alignment horizontal="center"/>
      <protection/>
    </xf>
    <xf numFmtId="0" fontId="29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/>
      <protection/>
    </xf>
    <xf numFmtId="0" fontId="10" fillId="0" borderId="0" xfId="56" applyFont="1" applyAlignment="1">
      <alignment horizontal="center" vertical="center" wrapText="1"/>
      <protection/>
    </xf>
    <xf numFmtId="0" fontId="19" fillId="0" borderId="0" xfId="56" applyFont="1" applyAlignment="1">
      <alignment vertical="center" wrapText="1"/>
      <protection/>
    </xf>
    <xf numFmtId="0" fontId="25" fillId="0" borderId="0" xfId="56" applyFont="1" applyAlignment="1">
      <alignment vertical="center" wrapText="1"/>
      <protection/>
    </xf>
    <xf numFmtId="0" fontId="10" fillId="0" borderId="0" xfId="56" applyFont="1" applyAlignment="1">
      <alignment vertical="center" wrapText="1"/>
      <protection/>
    </xf>
    <xf numFmtId="0" fontId="2" fillId="0" borderId="0" xfId="56" applyAlignment="1">
      <alignment vertical="center"/>
      <protection/>
    </xf>
    <xf numFmtId="0" fontId="31" fillId="0" borderId="0" xfId="56" applyFont="1" applyAlignment="1">
      <alignment vertical="center" wrapText="1"/>
      <protection/>
    </xf>
    <xf numFmtId="0" fontId="30" fillId="0" borderId="0" xfId="56" applyFont="1" applyAlignment="1">
      <alignment vertical="center" wrapText="1"/>
      <protection/>
    </xf>
    <xf numFmtId="0" fontId="57" fillId="0" borderId="0" xfId="56" applyFont="1" applyAlignment="1">
      <alignment horizontal="center" wrapText="1"/>
      <protection/>
    </xf>
    <xf numFmtId="0" fontId="33" fillId="0" borderId="36" xfId="56" applyFont="1" applyBorder="1" applyAlignment="1">
      <alignment horizontal="center" vertical="center"/>
      <protection/>
    </xf>
    <xf numFmtId="0" fontId="33" fillId="0" borderId="63" xfId="56" applyFont="1" applyBorder="1" applyAlignment="1">
      <alignment horizontal="center" vertical="center"/>
      <protection/>
    </xf>
    <xf numFmtId="0" fontId="28" fillId="0" borderId="0" xfId="56" applyFont="1" applyAlignment="1">
      <alignment horizontal="right" vertical="center"/>
      <protection/>
    </xf>
    <xf numFmtId="0" fontId="41" fillId="0" borderId="0" xfId="56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57" applyFont="1" applyFill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10" fillId="33" borderId="31" xfId="56" applyFont="1" applyFill="1" applyBorder="1" applyAlignment="1">
      <alignment horizontal="left" vertical="center"/>
      <protection/>
    </xf>
    <xf numFmtId="0" fontId="10" fillId="33" borderId="15" xfId="56" applyFont="1" applyFill="1" applyBorder="1" applyAlignment="1">
      <alignment horizontal="left" vertical="center"/>
      <protection/>
    </xf>
    <xf numFmtId="0" fontId="16" fillId="34" borderId="0" xfId="56" applyFont="1" applyFill="1" applyAlignment="1">
      <alignment horizontal="center"/>
      <protection/>
    </xf>
    <xf numFmtId="0" fontId="44" fillId="0" borderId="0" xfId="56" applyFont="1" applyAlignment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füz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7.8515625" style="108" customWidth="1"/>
    <col min="2" max="2" width="8.421875" style="96" customWidth="1"/>
    <col min="3" max="3" width="42.421875" style="149" bestFit="1" customWidth="1"/>
    <col min="4" max="4" width="12.140625" style="108" customWidth="1"/>
    <col min="5" max="5" width="9.140625" style="108" customWidth="1"/>
    <col min="6" max="6" width="12.7109375" style="109" customWidth="1"/>
    <col min="7" max="16384" width="9.140625" style="109" customWidth="1"/>
  </cols>
  <sheetData>
    <row r="1" spans="1:10" ht="23.25" customHeight="1">
      <c r="A1" s="512" t="s">
        <v>482</v>
      </c>
      <c r="B1" s="512"/>
      <c r="C1" s="512"/>
      <c r="D1" s="512"/>
      <c r="E1" s="512"/>
      <c r="J1" s="119"/>
    </row>
    <row r="2" spans="1:10" ht="23.25" customHeight="1">
      <c r="A2" s="48"/>
      <c r="B2" s="48"/>
      <c r="C2" s="48"/>
      <c r="D2" s="48"/>
      <c r="E2" s="48"/>
      <c r="F2" s="292"/>
      <c r="J2" s="119"/>
    </row>
    <row r="3" spans="1:7" ht="31.5" customHeight="1">
      <c r="A3" s="513" t="s">
        <v>247</v>
      </c>
      <c r="B3" s="513"/>
      <c r="C3" s="513"/>
      <c r="D3" s="513"/>
      <c r="E3" s="513"/>
      <c r="F3" s="191"/>
      <c r="G3" s="191"/>
    </row>
    <row r="4" spans="2:5" ht="15.75">
      <c r="B4" s="293"/>
      <c r="C4" s="294"/>
      <c r="D4" s="244"/>
      <c r="E4" s="244"/>
    </row>
    <row r="5" spans="2:5" ht="27.75" customHeight="1" thickBot="1">
      <c r="B5" s="293"/>
      <c r="C5" s="294"/>
      <c r="D5" s="244"/>
      <c r="E5" s="244"/>
    </row>
    <row r="6" spans="2:5" ht="72" customHeight="1" thickBot="1">
      <c r="B6" s="349" t="s">
        <v>287</v>
      </c>
      <c r="C6" s="514" t="s">
        <v>288</v>
      </c>
      <c r="D6" s="514"/>
      <c r="E6" s="244"/>
    </row>
    <row r="7" spans="2:5" ht="30" customHeight="1">
      <c r="B7" s="350" t="s">
        <v>45</v>
      </c>
      <c r="C7" s="515" t="s">
        <v>248</v>
      </c>
      <c r="D7" s="516"/>
      <c r="E7" s="295"/>
    </row>
    <row r="8" spans="2:5" ht="30" customHeight="1">
      <c r="B8" s="351" t="s">
        <v>47</v>
      </c>
      <c r="C8" s="517" t="s">
        <v>319</v>
      </c>
      <c r="D8" s="518"/>
      <c r="E8" s="295"/>
    </row>
    <row r="9" spans="2:5" ht="30" customHeight="1">
      <c r="B9" s="351" t="s">
        <v>49</v>
      </c>
      <c r="C9" s="519" t="s">
        <v>321</v>
      </c>
      <c r="D9" s="520"/>
      <c r="E9" s="92"/>
    </row>
    <row r="10" spans="2:5" ht="30" customHeight="1">
      <c r="B10" s="351" t="s">
        <v>51</v>
      </c>
      <c r="C10" s="508" t="s">
        <v>290</v>
      </c>
      <c r="D10" s="509"/>
      <c r="E10" s="296"/>
    </row>
    <row r="11" spans="2:5" ht="30" customHeight="1" thickBot="1">
      <c r="B11" s="352" t="s">
        <v>274</v>
      </c>
      <c r="C11" s="510" t="s">
        <v>295</v>
      </c>
      <c r="D11" s="511"/>
      <c r="E11" s="295"/>
    </row>
    <row r="12" spans="2:5" ht="30" customHeight="1">
      <c r="B12" s="293"/>
      <c r="C12" s="297"/>
      <c r="D12" s="295"/>
      <c r="E12" s="295"/>
    </row>
    <row r="13" spans="2:5" ht="30" customHeight="1">
      <c r="B13" s="244"/>
      <c r="C13" s="244"/>
      <c r="D13" s="109"/>
      <c r="E13" s="109"/>
    </row>
    <row r="14" spans="2:5" ht="30" customHeight="1">
      <c r="B14" s="244"/>
      <c r="C14" s="244"/>
      <c r="D14" s="109"/>
      <c r="E14" s="109"/>
    </row>
    <row r="15" spans="2:5" ht="30" customHeight="1">
      <c r="B15" s="244"/>
      <c r="C15" s="244"/>
      <c r="D15" s="109"/>
      <c r="E15" s="109"/>
    </row>
    <row r="16" spans="2:5" ht="30" customHeight="1">
      <c r="B16" s="244"/>
      <c r="C16" s="244"/>
      <c r="D16" s="109"/>
      <c r="E16" s="109"/>
    </row>
    <row r="17" spans="2:5" ht="30" customHeight="1">
      <c r="B17" s="244"/>
      <c r="C17" s="244"/>
      <c r="D17" s="109"/>
      <c r="E17" s="109"/>
    </row>
    <row r="18" spans="2:5" ht="30" customHeight="1">
      <c r="B18" s="244"/>
      <c r="C18" s="244"/>
      <c r="D18" s="109"/>
      <c r="E18" s="109"/>
    </row>
    <row r="19" spans="2:5" ht="30" customHeight="1">
      <c r="B19" s="244"/>
      <c r="C19" s="244"/>
      <c r="D19" s="109"/>
      <c r="E19" s="109"/>
    </row>
    <row r="20" spans="2:5" ht="30" customHeight="1">
      <c r="B20" s="244"/>
      <c r="C20" s="244"/>
      <c r="D20" s="109"/>
      <c r="E20" s="109"/>
    </row>
    <row r="21" spans="2:5" ht="30" customHeight="1">
      <c r="B21" s="244"/>
      <c r="C21" s="244"/>
      <c r="D21" s="109"/>
      <c r="E21" s="109"/>
    </row>
    <row r="22" spans="2:5" ht="30" customHeight="1">
      <c r="B22" s="244"/>
      <c r="C22" s="244"/>
      <c r="D22" s="109"/>
      <c r="E22" s="109"/>
    </row>
    <row r="23" spans="2:5" ht="30" customHeight="1">
      <c r="B23" s="293"/>
      <c r="C23" s="294"/>
      <c r="D23" s="244"/>
      <c r="E23" s="244"/>
    </row>
    <row r="24" spans="2:5" ht="30" customHeight="1">
      <c r="B24" s="293"/>
      <c r="C24" s="235"/>
      <c r="D24" s="244"/>
      <c r="E24" s="244"/>
    </row>
    <row r="25" spans="2:5" ht="15.75">
      <c r="B25" s="293"/>
      <c r="C25" s="294"/>
      <c r="D25" s="244"/>
      <c r="E25" s="244"/>
    </row>
    <row r="26" spans="2:5" ht="15.75">
      <c r="B26" s="293"/>
      <c r="C26" s="294"/>
      <c r="D26" s="244"/>
      <c r="E26" s="244"/>
    </row>
    <row r="27" spans="2:5" ht="15.75">
      <c r="B27" s="293"/>
      <c r="C27" s="294"/>
      <c r="D27" s="244"/>
      <c r="E27" s="244"/>
    </row>
    <row r="28" spans="2:5" ht="15.75">
      <c r="B28" s="293"/>
      <c r="C28" s="294"/>
      <c r="D28" s="244"/>
      <c r="E28" s="244"/>
    </row>
    <row r="29" spans="2:5" ht="15.75">
      <c r="B29" s="293"/>
      <c r="C29" s="294"/>
      <c r="D29" s="244"/>
      <c r="E29" s="244"/>
    </row>
    <row r="30" spans="2:5" ht="15.75">
      <c r="B30" s="293"/>
      <c r="C30" s="294"/>
      <c r="D30" s="244"/>
      <c r="E30" s="244"/>
    </row>
    <row r="31" spans="2:5" ht="15.75">
      <c r="B31" s="293"/>
      <c r="C31" s="294"/>
      <c r="D31" s="244"/>
      <c r="E31" s="244"/>
    </row>
    <row r="32" spans="2:5" ht="15.75">
      <c r="B32" s="293"/>
      <c r="C32" s="294"/>
      <c r="D32" s="244"/>
      <c r="E32" s="244"/>
    </row>
    <row r="33" spans="2:5" ht="15.75">
      <c r="B33" s="293"/>
      <c r="C33" s="294"/>
      <c r="D33" s="244"/>
      <c r="E33" s="244"/>
    </row>
    <row r="34" spans="2:5" ht="15.75">
      <c r="B34" s="293"/>
      <c r="C34" s="294"/>
      <c r="D34" s="244"/>
      <c r="E34" s="244"/>
    </row>
    <row r="35" spans="2:5" ht="15.75">
      <c r="B35" s="293"/>
      <c r="C35" s="294"/>
      <c r="D35" s="244"/>
      <c r="E35" s="244"/>
    </row>
    <row r="36" spans="2:5" ht="15.75">
      <c r="B36" s="293"/>
      <c r="C36" s="294"/>
      <c r="D36" s="244"/>
      <c r="E36" s="244"/>
    </row>
    <row r="37" spans="2:5" ht="15.75">
      <c r="B37" s="293"/>
      <c r="C37" s="294"/>
      <c r="D37" s="244"/>
      <c r="E37" s="244"/>
    </row>
    <row r="38" spans="2:5" ht="15.75">
      <c r="B38" s="293"/>
      <c r="C38" s="294"/>
      <c r="D38" s="244"/>
      <c r="E38" s="244"/>
    </row>
    <row r="39" spans="2:5" ht="15.75">
      <c r="B39" s="293"/>
      <c r="C39" s="294"/>
      <c r="D39" s="244"/>
      <c r="E39" s="244"/>
    </row>
    <row r="40" spans="2:5" ht="15.75">
      <c r="B40" s="293"/>
      <c r="C40" s="294"/>
      <c r="D40" s="244"/>
      <c r="E40" s="244"/>
    </row>
    <row r="41" spans="2:5" ht="15.75">
      <c r="B41" s="293"/>
      <c r="C41" s="294"/>
      <c r="D41" s="244"/>
      <c r="E41" s="244"/>
    </row>
    <row r="42" spans="2:5" ht="15.75">
      <c r="B42" s="293"/>
      <c r="C42" s="294"/>
      <c r="D42" s="244"/>
      <c r="E42" s="244"/>
    </row>
    <row r="43" spans="2:5" ht="15.75">
      <c r="B43" s="293"/>
      <c r="C43" s="294"/>
      <c r="D43" s="244"/>
      <c r="E43" s="244"/>
    </row>
    <row r="44" spans="2:5" ht="15.75">
      <c r="B44" s="293"/>
      <c r="C44" s="294"/>
      <c r="D44" s="244"/>
      <c r="E44" s="244"/>
    </row>
    <row r="45" spans="2:5" ht="15.75">
      <c r="B45" s="293"/>
      <c r="C45" s="294"/>
      <c r="D45" s="244"/>
      <c r="E45" s="244"/>
    </row>
    <row r="46" spans="2:5" ht="15.75">
      <c r="B46" s="293"/>
      <c r="C46" s="294"/>
      <c r="D46" s="244"/>
      <c r="E46" s="244"/>
    </row>
    <row r="47" spans="2:5" ht="15.75">
      <c r="B47" s="293"/>
      <c r="C47" s="294"/>
      <c r="D47" s="244"/>
      <c r="E47" s="244"/>
    </row>
    <row r="48" spans="2:5" ht="15.75">
      <c r="B48" s="293"/>
      <c r="C48" s="294"/>
      <c r="D48" s="244"/>
      <c r="E48" s="244"/>
    </row>
    <row r="49" spans="2:5" ht="15.75">
      <c r="B49" s="293"/>
      <c r="C49" s="294"/>
      <c r="D49" s="244"/>
      <c r="E49" s="244"/>
    </row>
    <row r="50" spans="2:5" ht="15.75">
      <c r="B50" s="293"/>
      <c r="C50" s="294"/>
      <c r="D50" s="244"/>
      <c r="E50" s="244"/>
    </row>
    <row r="51" spans="2:5" ht="15.75">
      <c r="B51" s="293"/>
      <c r="C51" s="294"/>
      <c r="D51" s="244"/>
      <c r="E51" s="244"/>
    </row>
    <row r="52" spans="2:5" ht="15.75">
      <c r="B52" s="293"/>
      <c r="C52" s="294"/>
      <c r="D52" s="244"/>
      <c r="E52" s="244"/>
    </row>
    <row r="53" spans="2:5" ht="15.75">
      <c r="B53" s="293"/>
      <c r="C53" s="294"/>
      <c r="D53" s="244"/>
      <c r="E53" s="244"/>
    </row>
    <row r="54" spans="2:5" ht="15.75">
      <c r="B54" s="293"/>
      <c r="C54" s="294"/>
      <c r="D54" s="244"/>
      <c r="E54" s="244"/>
    </row>
    <row r="55" spans="2:5" ht="15.75">
      <c r="B55" s="293"/>
      <c r="C55" s="294"/>
      <c r="D55" s="244"/>
      <c r="E55" s="244"/>
    </row>
    <row r="56" spans="2:5" ht="15.75">
      <c r="B56" s="293"/>
      <c r="C56" s="294"/>
      <c r="D56" s="244"/>
      <c r="E56" s="244"/>
    </row>
    <row r="57" spans="2:5" ht="15.75">
      <c r="B57" s="293"/>
      <c r="C57" s="294"/>
      <c r="D57" s="244"/>
      <c r="E57" s="244"/>
    </row>
    <row r="58" spans="2:5" ht="15.75">
      <c r="B58" s="293"/>
      <c r="C58" s="294"/>
      <c r="D58" s="244"/>
      <c r="E58" s="244"/>
    </row>
    <row r="59" spans="2:5" ht="15.75">
      <c r="B59" s="293"/>
      <c r="C59" s="294"/>
      <c r="D59" s="244"/>
      <c r="E59" s="244"/>
    </row>
    <row r="60" spans="2:5" ht="15.75">
      <c r="B60" s="293"/>
      <c r="C60" s="294"/>
      <c r="D60" s="244"/>
      <c r="E60" s="244"/>
    </row>
    <row r="61" spans="2:5" ht="15.75">
      <c r="B61" s="293"/>
      <c r="C61" s="294"/>
      <c r="D61" s="244"/>
      <c r="E61" s="244"/>
    </row>
    <row r="62" spans="2:5" ht="15.75">
      <c r="B62" s="293"/>
      <c r="C62" s="294"/>
      <c r="D62" s="244"/>
      <c r="E62" s="244"/>
    </row>
    <row r="63" spans="2:5" ht="15.75">
      <c r="B63" s="293"/>
      <c r="C63" s="294"/>
      <c r="D63" s="244"/>
      <c r="E63" s="244"/>
    </row>
    <row r="64" spans="2:5" ht="15.75">
      <c r="B64" s="293"/>
      <c r="C64" s="294"/>
      <c r="D64" s="244"/>
      <c r="E64" s="244"/>
    </row>
    <row r="65" spans="2:5" ht="15.75">
      <c r="B65" s="293"/>
      <c r="C65" s="294"/>
      <c r="D65" s="244"/>
      <c r="E65" s="244"/>
    </row>
    <row r="66" spans="2:5" ht="15.75">
      <c r="B66" s="293"/>
      <c r="C66" s="294"/>
      <c r="D66" s="244"/>
      <c r="E66" s="244"/>
    </row>
    <row r="67" spans="2:5" ht="15.75">
      <c r="B67" s="293"/>
      <c r="C67" s="294"/>
      <c r="D67" s="244"/>
      <c r="E67" s="244"/>
    </row>
  </sheetData>
  <sheetProtection/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PageLayoutView="0" workbookViewId="0" topLeftCell="A1">
      <selection activeCell="O13" sqref="O13"/>
    </sheetView>
  </sheetViews>
  <sheetFormatPr defaultColWidth="8.8515625" defaultRowHeight="15"/>
  <cols>
    <col min="1" max="2" width="8.8515625" style="50" customWidth="1"/>
    <col min="3" max="3" width="8.8515625" style="91" customWidth="1"/>
    <col min="4" max="4" width="38.421875" style="91" customWidth="1"/>
    <col min="5" max="5" width="9.140625" style="87" hidden="1" customWidth="1"/>
    <col min="6" max="6" width="9.140625" style="91" hidden="1" customWidth="1"/>
    <col min="7" max="12" width="8.8515625" style="91" customWidth="1"/>
    <col min="13" max="16384" width="8.8515625" style="50" customWidth="1"/>
  </cols>
  <sheetData>
    <row r="1" spans="1:9" ht="15.75">
      <c r="A1" s="595" t="s">
        <v>493</v>
      </c>
      <c r="B1" s="595"/>
      <c r="C1" s="595"/>
      <c r="D1" s="595"/>
      <c r="E1" s="595"/>
      <c r="F1" s="595"/>
      <c r="G1" s="595"/>
      <c r="H1" s="595"/>
      <c r="I1" s="595"/>
    </row>
    <row r="4" spans="2:9" ht="37.5" customHeight="1">
      <c r="B4" s="594" t="s">
        <v>279</v>
      </c>
      <c r="C4" s="594"/>
      <c r="D4" s="594"/>
      <c r="E4" s="594"/>
      <c r="F4" s="594"/>
      <c r="G4" s="594"/>
      <c r="H4" s="594"/>
      <c r="I4" s="594"/>
    </row>
    <row r="6" spans="3:7" ht="15.75">
      <c r="C6" s="91" t="s">
        <v>379</v>
      </c>
      <c r="G6" s="91" t="s">
        <v>309</v>
      </c>
    </row>
    <row r="7" ht="15.75">
      <c r="C7" s="91" t="s">
        <v>312</v>
      </c>
    </row>
    <row r="9" spans="3:7" ht="15.75">
      <c r="C9" s="91" t="s">
        <v>81</v>
      </c>
      <c r="G9" s="91" t="s">
        <v>255</v>
      </c>
    </row>
    <row r="10" ht="15.75">
      <c r="C10" s="91" t="s">
        <v>311</v>
      </c>
    </row>
    <row r="12" spans="3:7" ht="15.75">
      <c r="C12" s="91" t="s">
        <v>82</v>
      </c>
      <c r="G12" s="91" t="s">
        <v>80</v>
      </c>
    </row>
    <row r="13" spans="3:15" ht="15.75">
      <c r="C13" s="91" t="s">
        <v>311</v>
      </c>
      <c r="O13" s="50" t="s">
        <v>494</v>
      </c>
    </row>
    <row r="15" spans="3:7" ht="13.5" customHeight="1">
      <c r="C15" s="91" t="s">
        <v>379</v>
      </c>
      <c r="G15" s="91" t="s">
        <v>310</v>
      </c>
    </row>
    <row r="16" ht="15.75">
      <c r="C16" s="91" t="s">
        <v>311</v>
      </c>
    </row>
    <row r="18" spans="3:7" ht="18" customHeight="1">
      <c r="C18" s="91" t="s">
        <v>379</v>
      </c>
      <c r="G18" s="91" t="s">
        <v>256</v>
      </c>
    </row>
    <row r="19" ht="15.75">
      <c r="C19" s="91" t="s">
        <v>311</v>
      </c>
    </row>
    <row r="21" spans="3:7" ht="15.75">
      <c r="C21" s="91" t="s">
        <v>423</v>
      </c>
      <c r="G21" s="91" t="s">
        <v>256</v>
      </c>
    </row>
    <row r="22" ht="15.75">
      <c r="C22" s="91" t="s">
        <v>311</v>
      </c>
    </row>
    <row r="24" spans="4:7" ht="15.75">
      <c r="D24" s="91" t="s">
        <v>52</v>
      </c>
      <c r="G24" s="91" t="s">
        <v>424</v>
      </c>
    </row>
  </sheetData>
  <sheetProtection/>
  <mergeCells count="2">
    <mergeCell ref="A1:I1"/>
    <mergeCell ref="B4:I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13.28125" style="108" customWidth="1"/>
    <col min="2" max="2" width="19.8515625" style="113" customWidth="1"/>
    <col min="3" max="3" width="11.8515625" style="111" customWidth="1"/>
    <col min="4" max="5" width="12.57421875" style="111" customWidth="1"/>
    <col min="6" max="6" width="10.8515625" style="111" customWidth="1"/>
    <col min="7" max="7" width="10.421875" style="112" bestFit="1" customWidth="1"/>
    <col min="8" max="16384" width="9.140625" style="109" customWidth="1"/>
  </cols>
  <sheetData>
    <row r="1" spans="1:7" ht="21" customHeight="1">
      <c r="A1" s="522" t="s">
        <v>495</v>
      </c>
      <c r="B1" s="522"/>
      <c r="C1" s="522"/>
      <c r="D1" s="522"/>
      <c r="E1" s="522"/>
      <c r="F1" s="522"/>
      <c r="G1" s="522"/>
    </row>
    <row r="2" ht="15.75">
      <c r="B2" s="110"/>
    </row>
    <row r="3" spans="1:7" ht="27.75" customHeight="1">
      <c r="A3" s="596" t="s">
        <v>74</v>
      </c>
      <c r="B3" s="596"/>
      <c r="C3" s="596"/>
      <c r="D3" s="596"/>
      <c r="E3" s="596"/>
      <c r="F3" s="596"/>
      <c r="G3" s="596"/>
    </row>
    <row r="4" spans="1:7" ht="42.75" customHeight="1">
      <c r="A4" s="542" t="s">
        <v>83</v>
      </c>
      <c r="B4" s="542"/>
      <c r="C4" s="542"/>
      <c r="D4" s="542"/>
      <c r="E4" s="542"/>
      <c r="F4" s="542"/>
      <c r="G4" s="542"/>
    </row>
    <row r="5" spans="1:7" ht="30" customHeight="1">
      <c r="A5" s="597"/>
      <c r="B5" s="597"/>
      <c r="C5" s="597"/>
      <c r="D5" s="597"/>
      <c r="E5" s="597"/>
      <c r="F5" s="597"/>
      <c r="G5" s="597"/>
    </row>
    <row r="6" spans="3:6" ht="15.75">
      <c r="C6" s="114"/>
      <c r="D6" s="114"/>
      <c r="E6" s="114"/>
      <c r="F6" s="115"/>
    </row>
    <row r="7" spans="1:7" ht="21" customHeight="1">
      <c r="A7" s="598" t="s">
        <v>113</v>
      </c>
      <c r="B7" s="598"/>
      <c r="C7" s="598"/>
      <c r="D7" s="598"/>
      <c r="E7" s="598"/>
      <c r="F7" s="598"/>
      <c r="G7" s="598"/>
    </row>
    <row r="8" spans="2:11" ht="25.5" customHeight="1">
      <c r="B8" s="371"/>
      <c r="C8" s="371"/>
      <c r="D8" s="371"/>
      <c r="E8" s="371"/>
      <c r="F8" s="371"/>
      <c r="G8" s="117"/>
      <c r="K8" s="109" t="s">
        <v>496</v>
      </c>
    </row>
    <row r="9" spans="2:7" ht="22.5" customHeight="1">
      <c r="B9" s="373"/>
      <c r="C9" s="371"/>
      <c r="D9" s="374"/>
      <c r="E9" s="375"/>
      <c r="F9" s="375"/>
      <c r="G9" s="117"/>
    </row>
    <row r="10" spans="2:6" ht="38.25" customHeight="1">
      <c r="B10" s="373"/>
      <c r="C10" s="366"/>
      <c r="D10" s="367"/>
      <c r="E10" s="367"/>
      <c r="F10" s="367"/>
    </row>
    <row r="11" spans="1:7" s="119" customFormat="1" ht="49.5" customHeight="1">
      <c r="A11" s="118"/>
      <c r="B11" s="368"/>
      <c r="C11" s="369"/>
      <c r="D11" s="370"/>
      <c r="E11" s="370"/>
      <c r="F11" s="370"/>
      <c r="G11" s="116"/>
    </row>
    <row r="12" spans="1:7" s="119" customFormat="1" ht="49.5" customHeight="1">
      <c r="A12" s="118"/>
      <c r="B12" s="371"/>
      <c r="C12" s="372"/>
      <c r="D12" s="367"/>
      <c r="E12" s="367"/>
      <c r="F12" s="367"/>
      <c r="G12" s="120"/>
    </row>
    <row r="13" spans="1:7" s="119" customFormat="1" ht="15.75">
      <c r="A13" s="118"/>
      <c r="B13" s="92"/>
      <c r="C13" s="115"/>
      <c r="D13" s="115"/>
      <c r="E13" s="115"/>
      <c r="F13" s="121"/>
      <c r="G13" s="120"/>
    </row>
    <row r="14" spans="3:5" ht="9.75" customHeight="1">
      <c r="C14" s="122"/>
      <c r="D14" s="122"/>
      <c r="E14" s="122"/>
    </row>
    <row r="15" spans="2:5" ht="15.75">
      <c r="B15" s="92"/>
      <c r="C15" s="122"/>
      <c r="D15" s="122"/>
      <c r="E15" s="122"/>
    </row>
    <row r="16" spans="2:6" ht="15.75">
      <c r="B16" s="599"/>
      <c r="C16" s="602"/>
      <c r="D16" s="602"/>
      <c r="E16" s="602"/>
      <c r="F16" s="602"/>
    </row>
    <row r="17" spans="3:5" ht="15.75">
      <c r="C17" s="122"/>
      <c r="D17" s="122"/>
      <c r="E17" s="122"/>
    </row>
    <row r="18" spans="1:7" s="127" customFormat="1" ht="15.75">
      <c r="A18" s="123"/>
      <c r="B18" s="92"/>
      <c r="C18" s="124"/>
      <c r="D18" s="124"/>
      <c r="E18" s="124"/>
      <c r="F18" s="125"/>
      <c r="G18" s="126"/>
    </row>
    <row r="20" spans="2:6" ht="15.75">
      <c r="B20" s="600"/>
      <c r="C20" s="600"/>
      <c r="F20" s="125"/>
    </row>
    <row r="22" spans="2:7" ht="15.75">
      <c r="B22" s="110"/>
      <c r="C22" s="113"/>
      <c r="D22" s="113"/>
      <c r="E22" s="113"/>
      <c r="F22" s="113"/>
      <c r="G22" s="117"/>
    </row>
    <row r="23" spans="2:4" ht="27" customHeight="1">
      <c r="B23" s="599"/>
      <c r="C23" s="599"/>
      <c r="D23" s="113"/>
    </row>
    <row r="24" spans="2:5" ht="15.75">
      <c r="B24" s="599"/>
      <c r="C24" s="599"/>
      <c r="D24" s="599"/>
      <c r="E24" s="599"/>
    </row>
    <row r="26" spans="2:6" ht="15.75">
      <c r="B26" s="600"/>
      <c r="C26" s="600"/>
      <c r="F26" s="125"/>
    </row>
    <row r="28" spans="2:7" ht="13.5">
      <c r="B28" s="603"/>
      <c r="C28" s="604"/>
      <c r="D28" s="604"/>
      <c r="E28" s="604"/>
      <c r="F28" s="604"/>
      <c r="G28" s="604"/>
    </row>
    <row r="29" spans="2:4" ht="15.75">
      <c r="B29" s="599"/>
      <c r="C29" s="599"/>
      <c r="D29" s="113"/>
    </row>
    <row r="30" spans="3:5" ht="15.75">
      <c r="C30" s="122"/>
      <c r="D30" s="122"/>
      <c r="E30" s="122"/>
    </row>
    <row r="31" spans="1:7" s="127" customFormat="1" ht="15.75">
      <c r="A31" s="123"/>
      <c r="B31" s="92"/>
      <c r="C31" s="124"/>
      <c r="D31" s="124"/>
      <c r="E31" s="124"/>
      <c r="F31" s="121"/>
      <c r="G31" s="126"/>
    </row>
    <row r="33" spans="2:6" ht="15.75">
      <c r="B33" s="600"/>
      <c r="C33" s="600"/>
      <c r="F33" s="125"/>
    </row>
    <row r="36" spans="1:7" s="119" customFormat="1" ht="15.75">
      <c r="A36" s="118"/>
      <c r="B36" s="601"/>
      <c r="C36" s="601"/>
      <c r="D36" s="92"/>
      <c r="E36" s="121"/>
      <c r="F36" s="121"/>
      <c r="G36" s="120"/>
    </row>
  </sheetData>
  <sheetProtection/>
  <mergeCells count="14">
    <mergeCell ref="B33:C33"/>
    <mergeCell ref="B36:C36"/>
    <mergeCell ref="B16:F16"/>
    <mergeCell ref="B20:C20"/>
    <mergeCell ref="B23:C23"/>
    <mergeCell ref="B24:E24"/>
    <mergeCell ref="B26:C26"/>
    <mergeCell ref="B28:G28"/>
    <mergeCell ref="A1:G1"/>
    <mergeCell ref="A3:G3"/>
    <mergeCell ref="A4:G4"/>
    <mergeCell ref="A5:G5"/>
    <mergeCell ref="A7:G7"/>
    <mergeCell ref="B29:C29"/>
  </mergeCells>
  <printOptions horizontalCentered="1"/>
  <pageMargins left="0.2755905511811024" right="0.15748031496062992" top="0.3937007874015748" bottom="0.43307086614173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"/>
  <sheetViews>
    <sheetView view="pageBreakPreview" zoomScale="60" zoomScalePageLayoutView="0" workbookViewId="0" topLeftCell="A1">
      <selection activeCell="A1" sqref="A1:V1"/>
    </sheetView>
  </sheetViews>
  <sheetFormatPr defaultColWidth="8.8515625" defaultRowHeight="15"/>
  <cols>
    <col min="1" max="1" width="29.28125" style="50" customWidth="1"/>
    <col min="2" max="2" width="23.7109375" style="50" customWidth="1"/>
    <col min="3" max="3" width="16.421875" style="50" customWidth="1"/>
    <col min="4" max="4" width="16.7109375" style="50" customWidth="1"/>
    <col min="5" max="5" width="16.57421875" style="50" customWidth="1"/>
    <col min="6" max="6" width="17.28125" style="50" customWidth="1"/>
    <col min="7" max="7" width="16.28125" style="50" customWidth="1"/>
    <col min="8" max="8" width="17.28125" style="50" customWidth="1"/>
    <col min="9" max="9" width="15.421875" style="50" customWidth="1"/>
    <col min="10" max="10" width="18.140625" style="50" customWidth="1"/>
    <col min="11" max="11" width="15.57421875" style="50" customWidth="1"/>
    <col min="12" max="12" width="16.140625" style="50" customWidth="1"/>
    <col min="13" max="13" width="16.00390625" style="50" customWidth="1"/>
    <col min="14" max="14" width="16.140625" style="50" customWidth="1"/>
    <col min="15" max="15" width="16.421875" style="50" customWidth="1"/>
    <col min="16" max="16" width="16.28125" style="50" customWidth="1"/>
    <col min="17" max="17" width="17.140625" style="50" customWidth="1"/>
    <col min="18" max="18" width="16.421875" style="50" customWidth="1"/>
    <col min="19" max="19" width="16.00390625" style="50" customWidth="1"/>
    <col min="20" max="20" width="15.7109375" style="50" customWidth="1"/>
    <col min="21" max="21" width="16.421875" style="50" customWidth="1"/>
    <col min="22" max="22" width="19.28125" style="50" bestFit="1" customWidth="1"/>
    <col min="23" max="23" width="10.421875" style="50" customWidth="1"/>
    <col min="24" max="16384" width="8.8515625" style="50" customWidth="1"/>
  </cols>
  <sheetData>
    <row r="1" spans="1:23" ht="15.75">
      <c r="A1" s="608" t="s">
        <v>497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128"/>
    </row>
    <row r="2" spans="1:23" ht="20.25" customHeight="1">
      <c r="A2" s="605" t="s">
        <v>84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480"/>
    </row>
    <row r="3" spans="1:23" ht="15.75" thickBo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0"/>
      <c r="O3" s="130"/>
      <c r="P3" s="130"/>
      <c r="Q3" s="130"/>
      <c r="R3" s="130"/>
      <c r="S3" s="130"/>
      <c r="T3" s="130"/>
      <c r="U3" s="130"/>
      <c r="V3" s="130" t="s">
        <v>395</v>
      </c>
      <c r="W3" s="129"/>
    </row>
    <row r="4" spans="1:22" ht="18">
      <c r="A4" s="606" t="s">
        <v>85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606" t="s">
        <v>86</v>
      </c>
    </row>
    <row r="5" spans="1:22" ht="18.75" thickBot="1">
      <c r="A5" s="607"/>
      <c r="B5" s="131" t="s">
        <v>87</v>
      </c>
      <c r="C5" s="131" t="s">
        <v>88</v>
      </c>
      <c r="D5" s="131" t="s">
        <v>89</v>
      </c>
      <c r="E5" s="131" t="s">
        <v>90</v>
      </c>
      <c r="F5" s="131" t="s">
        <v>91</v>
      </c>
      <c r="G5" s="131" t="s">
        <v>92</v>
      </c>
      <c r="H5" s="131" t="s">
        <v>93</v>
      </c>
      <c r="I5" s="131" t="s">
        <v>94</v>
      </c>
      <c r="J5" s="131" t="s">
        <v>95</v>
      </c>
      <c r="K5" s="131" t="s">
        <v>96</v>
      </c>
      <c r="L5" s="131" t="s">
        <v>97</v>
      </c>
      <c r="M5" s="131" t="s">
        <v>98</v>
      </c>
      <c r="N5" s="131" t="s">
        <v>99</v>
      </c>
      <c r="O5" s="131" t="s">
        <v>100</v>
      </c>
      <c r="P5" s="131" t="s">
        <v>101</v>
      </c>
      <c r="Q5" s="131" t="s">
        <v>102</v>
      </c>
      <c r="R5" s="131" t="s">
        <v>103</v>
      </c>
      <c r="S5" s="131" t="s">
        <v>104</v>
      </c>
      <c r="T5" s="131" t="s">
        <v>105</v>
      </c>
      <c r="U5" s="131" t="s">
        <v>461</v>
      </c>
      <c r="V5" s="607"/>
    </row>
    <row r="6" spans="1:22" ht="36">
      <c r="A6" s="132" t="s">
        <v>106</v>
      </c>
      <c r="B6" s="479">
        <v>30100</v>
      </c>
      <c r="C6" s="139">
        <v>29000</v>
      </c>
      <c r="D6" s="139">
        <v>29000</v>
      </c>
      <c r="E6" s="139">
        <v>29000</v>
      </c>
      <c r="F6" s="139">
        <v>29000</v>
      </c>
      <c r="G6" s="139">
        <v>30000</v>
      </c>
      <c r="H6" s="139">
        <v>30000</v>
      </c>
      <c r="I6" s="139">
        <v>30000</v>
      </c>
      <c r="J6" s="139">
        <v>30000</v>
      </c>
      <c r="K6" s="139">
        <v>31000</v>
      </c>
      <c r="L6" s="139">
        <v>31000</v>
      </c>
      <c r="M6" s="139">
        <v>31000</v>
      </c>
      <c r="N6" s="139">
        <v>32000</v>
      </c>
      <c r="O6" s="140">
        <v>32000</v>
      </c>
      <c r="P6" s="140">
        <v>32000</v>
      </c>
      <c r="Q6" s="140">
        <v>32000</v>
      </c>
      <c r="R6" s="140">
        <v>33000</v>
      </c>
      <c r="S6" s="140">
        <v>33000</v>
      </c>
      <c r="T6" s="140">
        <v>33000</v>
      </c>
      <c r="U6" s="141">
        <v>34000</v>
      </c>
      <c r="V6" s="142">
        <f>SUM(B6:U6)</f>
        <v>620100</v>
      </c>
    </row>
    <row r="7" spans="1:22" ht="54">
      <c r="A7" s="133" t="s">
        <v>462</v>
      </c>
      <c r="B7" s="479">
        <v>5080</v>
      </c>
      <c r="C7" s="143">
        <v>5080</v>
      </c>
      <c r="D7" s="139">
        <v>5080</v>
      </c>
      <c r="E7" s="139">
        <v>5080</v>
      </c>
      <c r="F7" s="139">
        <v>5080</v>
      </c>
      <c r="G7" s="139">
        <v>5080</v>
      </c>
      <c r="H7" s="139">
        <v>5080</v>
      </c>
      <c r="I7" s="139">
        <v>5080</v>
      </c>
      <c r="J7" s="139">
        <v>5200</v>
      </c>
      <c r="K7" s="139">
        <v>5200</v>
      </c>
      <c r="L7" s="139">
        <v>5200</v>
      </c>
      <c r="M7" s="139">
        <v>5200</v>
      </c>
      <c r="N7" s="139">
        <v>5200</v>
      </c>
      <c r="O7" s="139">
        <v>5400</v>
      </c>
      <c r="P7" s="139">
        <v>5400</v>
      </c>
      <c r="Q7" s="139">
        <v>5400</v>
      </c>
      <c r="R7" s="139">
        <v>5400</v>
      </c>
      <c r="S7" s="139">
        <v>5500</v>
      </c>
      <c r="T7" s="139">
        <v>5500</v>
      </c>
      <c r="U7" s="141">
        <v>5500</v>
      </c>
      <c r="V7" s="142">
        <f>SUM(B7:U7)</f>
        <v>104740</v>
      </c>
    </row>
    <row r="8" spans="1:22" ht="36.75" thickBot="1">
      <c r="A8" s="134" t="s">
        <v>107</v>
      </c>
      <c r="B8" s="144">
        <v>250</v>
      </c>
      <c r="C8" s="144">
        <v>700</v>
      </c>
      <c r="D8" s="144">
        <v>700</v>
      </c>
      <c r="E8" s="144">
        <v>700</v>
      </c>
      <c r="F8" s="144">
        <v>700</v>
      </c>
      <c r="G8" s="144">
        <v>700</v>
      </c>
      <c r="H8" s="144">
        <v>700</v>
      </c>
      <c r="I8" s="144">
        <v>700</v>
      </c>
      <c r="J8" s="144">
        <v>700</v>
      </c>
      <c r="K8" s="144">
        <v>600</v>
      </c>
      <c r="L8" s="144">
        <v>600</v>
      </c>
      <c r="M8" s="144">
        <v>600</v>
      </c>
      <c r="N8" s="144">
        <v>600</v>
      </c>
      <c r="O8" s="144">
        <v>500</v>
      </c>
      <c r="P8" s="144">
        <v>500</v>
      </c>
      <c r="Q8" s="144">
        <v>500</v>
      </c>
      <c r="R8" s="144">
        <v>500</v>
      </c>
      <c r="S8" s="144">
        <v>500</v>
      </c>
      <c r="T8" s="144">
        <v>500</v>
      </c>
      <c r="U8" s="141">
        <v>500</v>
      </c>
      <c r="V8" s="142">
        <f>SUM(B8:U8)</f>
        <v>11750</v>
      </c>
    </row>
    <row r="9" spans="1:22" ht="18.75" thickBot="1">
      <c r="A9" s="135" t="s">
        <v>108</v>
      </c>
      <c r="B9" s="145">
        <f aca="true" t="shared" si="0" ref="B9:U9">SUM(B6:B8)</f>
        <v>35430</v>
      </c>
      <c r="C9" s="145">
        <f t="shared" si="0"/>
        <v>34780</v>
      </c>
      <c r="D9" s="145">
        <f t="shared" si="0"/>
        <v>34780</v>
      </c>
      <c r="E9" s="145">
        <f t="shared" si="0"/>
        <v>34780</v>
      </c>
      <c r="F9" s="145">
        <f t="shared" si="0"/>
        <v>34780</v>
      </c>
      <c r="G9" s="145">
        <f t="shared" si="0"/>
        <v>35780</v>
      </c>
      <c r="H9" s="145">
        <f t="shared" si="0"/>
        <v>35780</v>
      </c>
      <c r="I9" s="145">
        <f t="shared" si="0"/>
        <v>35780</v>
      </c>
      <c r="J9" s="145">
        <f t="shared" si="0"/>
        <v>35900</v>
      </c>
      <c r="K9" s="145">
        <f t="shared" si="0"/>
        <v>36800</v>
      </c>
      <c r="L9" s="145">
        <f t="shared" si="0"/>
        <v>36800</v>
      </c>
      <c r="M9" s="145">
        <f t="shared" si="0"/>
        <v>36800</v>
      </c>
      <c r="N9" s="145">
        <f t="shared" si="0"/>
        <v>37800</v>
      </c>
      <c r="O9" s="145">
        <f t="shared" si="0"/>
        <v>37900</v>
      </c>
      <c r="P9" s="145">
        <f t="shared" si="0"/>
        <v>37900</v>
      </c>
      <c r="Q9" s="145">
        <f t="shared" si="0"/>
        <v>37900</v>
      </c>
      <c r="R9" s="145">
        <f t="shared" si="0"/>
        <v>38900</v>
      </c>
      <c r="S9" s="145">
        <f t="shared" si="0"/>
        <v>39000</v>
      </c>
      <c r="T9" s="145">
        <f t="shared" si="0"/>
        <v>39000</v>
      </c>
      <c r="U9" s="145">
        <f t="shared" si="0"/>
        <v>40000</v>
      </c>
      <c r="V9" s="142">
        <f>SUM(B9:U9)</f>
        <v>736590</v>
      </c>
    </row>
    <row r="10" spans="1:22" ht="228" thickBot="1">
      <c r="A10" s="136" t="s">
        <v>109</v>
      </c>
      <c r="B10" s="146">
        <v>2053</v>
      </c>
      <c r="C10" s="146">
        <v>2003</v>
      </c>
      <c r="D10" s="146">
        <v>1956</v>
      </c>
      <c r="E10" s="146">
        <v>1908</v>
      </c>
      <c r="F10" s="146">
        <v>1863</v>
      </c>
      <c r="G10" s="146">
        <v>1840</v>
      </c>
      <c r="H10" s="146">
        <v>1813</v>
      </c>
      <c r="I10" s="146">
        <v>1766</v>
      </c>
      <c r="J10" s="146">
        <v>1718</v>
      </c>
      <c r="K10" s="146">
        <v>1672</v>
      </c>
      <c r="L10" s="146">
        <v>1623</v>
      </c>
      <c r="M10" s="146">
        <v>1576</v>
      </c>
      <c r="N10" s="146">
        <v>1528</v>
      </c>
      <c r="O10" s="146">
        <v>1482</v>
      </c>
      <c r="P10" s="146">
        <v>1434</v>
      </c>
      <c r="Q10" s="146">
        <v>1386</v>
      </c>
      <c r="R10" s="146">
        <v>1339</v>
      </c>
      <c r="S10" s="146">
        <v>1291</v>
      </c>
      <c r="T10" s="146">
        <v>1243</v>
      </c>
      <c r="U10" s="146">
        <v>902</v>
      </c>
      <c r="V10" s="142">
        <f>SUM(B10:U10)</f>
        <v>32396</v>
      </c>
    </row>
  </sheetData>
  <sheetProtection/>
  <mergeCells count="4">
    <mergeCell ref="A2:V2"/>
    <mergeCell ref="A4:A5"/>
    <mergeCell ref="V4:V5"/>
    <mergeCell ref="A1:V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B1">
      <selection activeCell="I11" sqref="I11"/>
    </sheetView>
  </sheetViews>
  <sheetFormatPr defaultColWidth="8.8515625" defaultRowHeight="15"/>
  <cols>
    <col min="1" max="1" width="12.28125" style="50" hidden="1" customWidth="1"/>
    <col min="2" max="4" width="9.140625" style="50" customWidth="1"/>
    <col min="5" max="5" width="48.421875" style="91" customWidth="1"/>
    <col min="6" max="7" width="8.8515625" style="91" customWidth="1"/>
    <col min="8" max="10" width="9.140625" style="91" customWidth="1"/>
    <col min="11" max="12" width="8.8515625" style="147" customWidth="1"/>
    <col min="13" max="16384" width="8.8515625" style="50" customWidth="1"/>
  </cols>
  <sheetData>
    <row r="1" spans="1:10" ht="15.75">
      <c r="A1" s="522" t="s">
        <v>498</v>
      </c>
      <c r="B1" s="522"/>
      <c r="C1" s="522"/>
      <c r="D1" s="522"/>
      <c r="E1" s="522"/>
      <c r="F1" s="522"/>
      <c r="G1" s="522"/>
      <c r="H1" s="522"/>
      <c r="I1" s="522"/>
      <c r="J1" s="522"/>
    </row>
    <row r="4" spans="1:10" ht="38.25" customHeight="1">
      <c r="A4" s="609" t="s">
        <v>280</v>
      </c>
      <c r="B4" s="609"/>
      <c r="C4" s="609"/>
      <c r="D4" s="609"/>
      <c r="E4" s="609"/>
      <c r="F4" s="609"/>
      <c r="G4" s="609"/>
      <c r="H4" s="609"/>
      <c r="I4" s="609"/>
      <c r="J4" s="609"/>
    </row>
    <row r="6" ht="15.75">
      <c r="F6" s="148" t="s">
        <v>313</v>
      </c>
    </row>
    <row r="7" spans="5:12" s="52" customFormat="1" ht="34.5" customHeight="1">
      <c r="E7" s="195" t="s">
        <v>111</v>
      </c>
      <c r="F7" s="195">
        <v>2500</v>
      </c>
      <c r="G7" s="149"/>
      <c r="H7" s="149"/>
      <c r="I7" s="149"/>
      <c r="J7" s="149"/>
      <c r="K7" s="150"/>
      <c r="L7" s="150"/>
    </row>
    <row r="8" spans="5:12" s="52" customFormat="1" ht="34.5" customHeight="1">
      <c r="E8" s="377" t="s">
        <v>110</v>
      </c>
      <c r="F8" s="377">
        <f>SUM(F7:F7)</f>
        <v>2500</v>
      </c>
      <c r="G8" s="151"/>
      <c r="H8" s="149"/>
      <c r="I8" s="149"/>
      <c r="J8" s="149"/>
      <c r="K8" s="150"/>
      <c r="L8" s="150"/>
    </row>
    <row r="9" spans="5:6" ht="15.75">
      <c r="E9" s="380"/>
      <c r="F9" s="381"/>
    </row>
    <row r="10" spans="5:6" ht="15.75">
      <c r="E10" s="382"/>
      <c r="F10" s="383"/>
    </row>
    <row r="11" spans="5:7" ht="15.75">
      <c r="E11" s="378" t="s">
        <v>281</v>
      </c>
      <c r="F11" s="379">
        <v>2500</v>
      </c>
      <c r="G11" s="107"/>
    </row>
    <row r="12" spans="5:6" ht="15.75">
      <c r="E12" s="384"/>
      <c r="F12" s="356"/>
    </row>
    <row r="13" spans="5:6" ht="15.75">
      <c r="E13" s="376" t="s">
        <v>314</v>
      </c>
      <c r="F13" s="99">
        <v>5000</v>
      </c>
    </row>
  </sheetData>
  <sheetProtection/>
  <mergeCells count="2">
    <mergeCell ref="A1:J1"/>
    <mergeCell ref="A4:J4"/>
  </mergeCells>
  <printOptions/>
  <pageMargins left="0.57" right="0.28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12" sqref="J12"/>
    </sheetView>
  </sheetViews>
  <sheetFormatPr defaultColWidth="9.140625" defaultRowHeight="15"/>
  <cols>
    <col min="3" max="3" width="10.8515625" style="0" customWidth="1"/>
  </cols>
  <sheetData>
    <row r="1" spans="1:10" ht="15.75">
      <c r="A1" s="610" t="s">
        <v>499</v>
      </c>
      <c r="B1" s="610"/>
      <c r="C1" s="610"/>
      <c r="D1" s="610"/>
      <c r="E1" s="610"/>
      <c r="F1" s="610"/>
      <c r="G1" s="610"/>
      <c r="H1" s="610"/>
      <c r="I1" s="610"/>
      <c r="J1" s="175"/>
    </row>
    <row r="2" spans="1:10" ht="15.75">
      <c r="A2" s="176"/>
      <c r="B2" s="176"/>
      <c r="C2" s="176"/>
      <c r="D2" s="176"/>
      <c r="E2" s="176"/>
      <c r="F2" s="176"/>
      <c r="G2" s="176"/>
      <c r="H2" s="176"/>
      <c r="I2" s="176"/>
      <c r="J2" s="175"/>
    </row>
    <row r="3" spans="1:9" ht="15">
      <c r="A3" s="611" t="s">
        <v>74</v>
      </c>
      <c r="B3" s="611"/>
      <c r="C3" s="611"/>
      <c r="D3" s="611"/>
      <c r="E3" s="611"/>
      <c r="F3" s="611"/>
      <c r="G3" s="611"/>
      <c r="H3" s="611"/>
      <c r="I3" s="611"/>
    </row>
    <row r="4" spans="1:9" ht="41.25" customHeight="1">
      <c r="A4" s="612" t="s">
        <v>112</v>
      </c>
      <c r="B4" s="612"/>
      <c r="C4" s="612"/>
      <c r="D4" s="612"/>
      <c r="E4" s="612"/>
      <c r="F4" s="612"/>
      <c r="G4" s="612"/>
      <c r="H4" s="612"/>
      <c r="I4" s="612"/>
    </row>
    <row r="7" spans="1:9" ht="15.75">
      <c r="A7" s="613" t="s">
        <v>113</v>
      </c>
      <c r="B7" s="613"/>
      <c r="C7" s="613"/>
      <c r="D7" s="613"/>
      <c r="E7" s="613"/>
      <c r="F7" s="613"/>
      <c r="G7" s="613"/>
      <c r="H7" s="613"/>
      <c r="I7" s="613"/>
    </row>
  </sheetData>
  <sheetProtection/>
  <mergeCells count="4">
    <mergeCell ref="A1:I1"/>
    <mergeCell ref="A3:I3"/>
    <mergeCell ref="A4:I4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80" zoomScaleNormal="80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7" sqref="P17"/>
    </sheetView>
  </sheetViews>
  <sheetFormatPr defaultColWidth="9.140625" defaultRowHeight="15"/>
  <cols>
    <col min="1" max="1" width="36.00390625" style="158" customWidth="1"/>
    <col min="2" max="8" width="10.7109375" style="158" customWidth="1"/>
    <col min="9" max="13" width="12.28125" style="158" customWidth="1"/>
    <col min="14" max="14" width="12.28125" style="173" customWidth="1"/>
    <col min="15" max="15" width="10.28125" style="174" customWidth="1"/>
    <col min="16" max="16" width="20.8515625" style="153" customWidth="1"/>
    <col min="17" max="17" width="12.8515625" style="154" customWidth="1"/>
    <col min="18" max="16384" width="9.140625" style="153" customWidth="1"/>
  </cols>
  <sheetData>
    <row r="1" spans="1:15" ht="15.75">
      <c r="A1" s="614" t="s">
        <v>500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152"/>
    </row>
    <row r="2" spans="1:17" s="156" customFormat="1" ht="28.5" customHeight="1">
      <c r="A2" s="615" t="s">
        <v>282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155"/>
      <c r="Q2" s="157"/>
    </row>
    <row r="3" spans="14:15" ht="26.25" customHeight="1">
      <c r="N3" s="159" t="s">
        <v>286</v>
      </c>
      <c r="O3" s="160"/>
    </row>
    <row r="4" spans="1:17" s="164" customFormat="1" ht="24.75" customHeight="1">
      <c r="A4" s="161"/>
      <c r="B4" s="162" t="s">
        <v>114</v>
      </c>
      <c r="C4" s="162" t="s">
        <v>115</v>
      </c>
      <c r="D4" s="162" t="s">
        <v>116</v>
      </c>
      <c r="E4" s="162" t="s">
        <v>117</v>
      </c>
      <c r="F4" s="162" t="s">
        <v>118</v>
      </c>
      <c r="G4" s="162" t="s">
        <v>119</v>
      </c>
      <c r="H4" s="162" t="s">
        <v>120</v>
      </c>
      <c r="I4" s="162" t="s">
        <v>121</v>
      </c>
      <c r="J4" s="162" t="s">
        <v>122</v>
      </c>
      <c r="K4" s="162" t="s">
        <v>123</v>
      </c>
      <c r="L4" s="162" t="s">
        <v>124</v>
      </c>
      <c r="M4" s="162" t="s">
        <v>125</v>
      </c>
      <c r="N4" s="162" t="s">
        <v>108</v>
      </c>
      <c r="O4" s="163"/>
      <c r="Q4" s="165"/>
    </row>
    <row r="5" spans="1:15" ht="24.75" customHeight="1">
      <c r="A5" s="166" t="s">
        <v>137</v>
      </c>
      <c r="B5" s="481">
        <v>27461</v>
      </c>
      <c r="C5" s="481">
        <v>27458</v>
      </c>
      <c r="D5" s="481">
        <v>27458</v>
      </c>
      <c r="E5" s="481">
        <v>27458</v>
      </c>
      <c r="F5" s="481">
        <v>27458</v>
      </c>
      <c r="G5" s="481">
        <v>27458</v>
      </c>
      <c r="H5" s="481">
        <v>27458</v>
      </c>
      <c r="I5" s="481">
        <v>27458</v>
      </c>
      <c r="J5" s="481">
        <v>27458</v>
      </c>
      <c r="K5" s="481">
        <v>27458</v>
      </c>
      <c r="L5" s="481">
        <v>27458</v>
      </c>
      <c r="M5" s="481">
        <v>27458</v>
      </c>
      <c r="N5" s="482">
        <f aca="true" t="shared" si="0" ref="N5:N10">SUM(B5:M5)</f>
        <v>329499</v>
      </c>
      <c r="O5" s="167"/>
    </row>
    <row r="6" spans="1:15" ht="24.75" customHeight="1">
      <c r="A6" s="166" t="s">
        <v>126</v>
      </c>
      <c r="B6" s="481">
        <v>50</v>
      </c>
      <c r="C6" s="481">
        <v>50</v>
      </c>
      <c r="D6" s="481">
        <v>4000</v>
      </c>
      <c r="E6" s="481">
        <v>720</v>
      </c>
      <c r="F6" s="481">
        <v>17250</v>
      </c>
      <c r="G6" s="481">
        <v>720</v>
      </c>
      <c r="H6" s="481">
        <v>720</v>
      </c>
      <c r="I6" s="481">
        <v>720</v>
      </c>
      <c r="J6" s="481">
        <v>4000</v>
      </c>
      <c r="K6" s="481">
        <v>720</v>
      </c>
      <c r="L6" s="481">
        <v>720</v>
      </c>
      <c r="M6" s="481">
        <v>730</v>
      </c>
      <c r="N6" s="482">
        <f t="shared" si="0"/>
        <v>30400</v>
      </c>
      <c r="O6" s="167"/>
    </row>
    <row r="7" spans="1:16" ht="24.75" customHeight="1">
      <c r="A7" s="166" t="s">
        <v>127</v>
      </c>
      <c r="B7" s="481">
        <v>3814</v>
      </c>
      <c r="C7" s="481">
        <v>3814</v>
      </c>
      <c r="D7" s="481">
        <v>3814</v>
      </c>
      <c r="E7" s="481">
        <v>3814</v>
      </c>
      <c r="F7" s="481">
        <v>3814</v>
      </c>
      <c r="G7" s="481">
        <v>3814</v>
      </c>
      <c r="H7" s="481">
        <v>3814</v>
      </c>
      <c r="I7" s="481">
        <v>3814</v>
      </c>
      <c r="J7" s="481">
        <v>3814</v>
      </c>
      <c r="K7" s="481">
        <v>3814</v>
      </c>
      <c r="L7" s="481">
        <v>3814</v>
      </c>
      <c r="M7" s="481">
        <v>3811</v>
      </c>
      <c r="N7" s="482">
        <f t="shared" si="0"/>
        <v>45765</v>
      </c>
      <c r="O7" s="167"/>
      <c r="P7" s="168"/>
    </row>
    <row r="8" spans="1:15" ht="24.75" customHeight="1">
      <c r="A8" s="166" t="s">
        <v>128</v>
      </c>
      <c r="B8" s="481">
        <v>60</v>
      </c>
      <c r="C8" s="481">
        <v>60</v>
      </c>
      <c r="D8" s="481">
        <v>60</v>
      </c>
      <c r="E8" s="481">
        <v>60</v>
      </c>
      <c r="F8" s="481">
        <v>60</v>
      </c>
      <c r="G8" s="481">
        <v>60</v>
      </c>
      <c r="H8" s="481">
        <v>60</v>
      </c>
      <c r="I8" s="481">
        <v>60</v>
      </c>
      <c r="J8" s="481">
        <v>60</v>
      </c>
      <c r="K8" s="481">
        <v>60</v>
      </c>
      <c r="L8" s="481">
        <v>60</v>
      </c>
      <c r="M8" s="481">
        <v>40</v>
      </c>
      <c r="N8" s="482">
        <f t="shared" si="0"/>
        <v>700</v>
      </c>
      <c r="O8" s="167"/>
    </row>
    <row r="9" spans="1:15" ht="24.75" customHeight="1">
      <c r="A9" s="166" t="s">
        <v>463</v>
      </c>
      <c r="B9" s="481">
        <v>5000</v>
      </c>
      <c r="C9" s="484">
        <v>5000</v>
      </c>
      <c r="D9" s="481">
        <v>5000</v>
      </c>
      <c r="E9" s="484">
        <v>50000</v>
      </c>
      <c r="F9" s="481">
        <v>28000</v>
      </c>
      <c r="G9" s="481">
        <v>4500</v>
      </c>
      <c r="H9" s="481">
        <v>13901</v>
      </c>
      <c r="I9" s="481">
        <v>4200</v>
      </c>
      <c r="J9" s="481">
        <v>920</v>
      </c>
      <c r="K9" s="481">
        <v>4195</v>
      </c>
      <c r="L9" s="484">
        <v>4200</v>
      </c>
      <c r="M9" s="484">
        <v>870</v>
      </c>
      <c r="N9" s="482">
        <f t="shared" si="0"/>
        <v>125786</v>
      </c>
      <c r="O9" s="167"/>
    </row>
    <row r="10" spans="1:16" ht="24.75" customHeight="1">
      <c r="A10" s="169" t="s">
        <v>129</v>
      </c>
      <c r="B10" s="482">
        <f>SUM(B5:B9)</f>
        <v>36385</v>
      </c>
      <c r="C10" s="482">
        <f aca="true" t="shared" si="1" ref="C10:M10">SUM(C5:C9)</f>
        <v>36382</v>
      </c>
      <c r="D10" s="482">
        <f t="shared" si="1"/>
        <v>40332</v>
      </c>
      <c r="E10" s="482">
        <f t="shared" si="1"/>
        <v>82052</v>
      </c>
      <c r="F10" s="482">
        <f t="shared" si="1"/>
        <v>76582</v>
      </c>
      <c r="G10" s="482">
        <f t="shared" si="1"/>
        <v>36552</v>
      </c>
      <c r="H10" s="482">
        <f t="shared" si="1"/>
        <v>45953</v>
      </c>
      <c r="I10" s="482">
        <f t="shared" si="1"/>
        <v>36252</v>
      </c>
      <c r="J10" s="482">
        <f t="shared" si="1"/>
        <v>36252</v>
      </c>
      <c r="K10" s="482">
        <f t="shared" si="1"/>
        <v>36247</v>
      </c>
      <c r="L10" s="482">
        <f t="shared" si="1"/>
        <v>36252</v>
      </c>
      <c r="M10" s="482">
        <f t="shared" si="1"/>
        <v>32909</v>
      </c>
      <c r="N10" s="482">
        <f t="shared" si="0"/>
        <v>532150</v>
      </c>
      <c r="O10" s="167"/>
      <c r="P10" s="168"/>
    </row>
    <row r="11" spans="1:15" ht="24.75" customHeight="1">
      <c r="A11" s="170"/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5"/>
      <c r="O11" s="167"/>
    </row>
    <row r="12" spans="1:17" s="171" customFormat="1" ht="24.75" customHeight="1">
      <c r="A12" s="166" t="s">
        <v>19</v>
      </c>
      <c r="B12" s="481">
        <v>14550</v>
      </c>
      <c r="C12" s="481">
        <v>14544</v>
      </c>
      <c r="D12" s="481">
        <v>14544</v>
      </c>
      <c r="E12" s="481">
        <v>14544</v>
      </c>
      <c r="F12" s="481">
        <v>14544</v>
      </c>
      <c r="G12" s="481">
        <v>14544</v>
      </c>
      <c r="H12" s="481">
        <v>14544</v>
      </c>
      <c r="I12" s="481">
        <v>14544</v>
      </c>
      <c r="J12" s="481">
        <v>14544</v>
      </c>
      <c r="K12" s="481">
        <v>14544</v>
      </c>
      <c r="L12" s="481">
        <v>14544</v>
      </c>
      <c r="M12" s="481">
        <v>14544</v>
      </c>
      <c r="N12" s="482">
        <f>SUM(B12:M12)</f>
        <v>174534</v>
      </c>
      <c r="O12" s="167"/>
      <c r="Q12" s="172"/>
    </row>
    <row r="13" spans="1:17" s="171" customFormat="1" ht="24.75" customHeight="1">
      <c r="A13" s="166" t="s">
        <v>130</v>
      </c>
      <c r="B13" s="481">
        <v>3425</v>
      </c>
      <c r="C13" s="481">
        <v>3425</v>
      </c>
      <c r="D13" s="481">
        <v>3425</v>
      </c>
      <c r="E13" s="481">
        <v>3425</v>
      </c>
      <c r="F13" s="481">
        <v>3425</v>
      </c>
      <c r="G13" s="481">
        <v>3425</v>
      </c>
      <c r="H13" s="481">
        <v>3425</v>
      </c>
      <c r="I13" s="481">
        <v>3425</v>
      </c>
      <c r="J13" s="481">
        <v>3425</v>
      </c>
      <c r="K13" s="481">
        <v>3425</v>
      </c>
      <c r="L13" s="481">
        <v>3425</v>
      </c>
      <c r="M13" s="481">
        <v>3425</v>
      </c>
      <c r="N13" s="482">
        <f aca="true" t="shared" si="2" ref="N13:N19">SUM(B13:M13)</f>
        <v>41100</v>
      </c>
      <c r="O13" s="167"/>
      <c r="Q13" s="172"/>
    </row>
    <row r="14" spans="1:17" s="171" customFormat="1" ht="24.75" customHeight="1">
      <c r="A14" s="166" t="s">
        <v>131</v>
      </c>
      <c r="B14" s="481">
        <v>11398</v>
      </c>
      <c r="C14" s="481">
        <v>11398</v>
      </c>
      <c r="D14" s="481">
        <v>11398</v>
      </c>
      <c r="E14" s="481">
        <v>11398</v>
      </c>
      <c r="F14" s="481">
        <v>11398</v>
      </c>
      <c r="G14" s="481">
        <v>11398</v>
      </c>
      <c r="H14" s="481">
        <v>11398</v>
      </c>
      <c r="I14" s="481">
        <v>11398</v>
      </c>
      <c r="J14" s="481">
        <v>11398</v>
      </c>
      <c r="K14" s="481">
        <v>11398</v>
      </c>
      <c r="L14" s="481">
        <v>11398</v>
      </c>
      <c r="M14" s="481">
        <v>11402</v>
      </c>
      <c r="N14" s="482">
        <f t="shared" si="2"/>
        <v>136780</v>
      </c>
      <c r="O14" s="167"/>
      <c r="Q14" s="172"/>
    </row>
    <row r="15" spans="1:17" s="171" customFormat="1" ht="24.75" customHeight="1">
      <c r="A15" s="166" t="s">
        <v>136</v>
      </c>
      <c r="B15" s="481">
        <v>575</v>
      </c>
      <c r="C15" s="481">
        <v>575</v>
      </c>
      <c r="D15" s="481">
        <v>575</v>
      </c>
      <c r="E15" s="481">
        <v>575</v>
      </c>
      <c r="F15" s="481">
        <v>575</v>
      </c>
      <c r="G15" s="481">
        <v>575</v>
      </c>
      <c r="H15" s="481">
        <v>575</v>
      </c>
      <c r="I15" s="481">
        <v>575</v>
      </c>
      <c r="J15" s="481">
        <v>575</v>
      </c>
      <c r="K15" s="481">
        <v>575</v>
      </c>
      <c r="L15" s="481">
        <v>575</v>
      </c>
      <c r="M15" s="481">
        <v>575</v>
      </c>
      <c r="N15" s="482">
        <f t="shared" si="2"/>
        <v>6900</v>
      </c>
      <c r="O15" s="167"/>
      <c r="Q15" s="172"/>
    </row>
    <row r="16" spans="1:17" s="171" customFormat="1" ht="24.75" customHeight="1">
      <c r="A16" s="166" t="s">
        <v>132</v>
      </c>
      <c r="B16" s="481">
        <v>6305</v>
      </c>
      <c r="C16" s="481">
        <v>6305</v>
      </c>
      <c r="D16" s="481">
        <v>6305</v>
      </c>
      <c r="E16" s="481">
        <v>6305</v>
      </c>
      <c r="F16" s="481">
        <v>6305</v>
      </c>
      <c r="G16" s="481">
        <v>6305</v>
      </c>
      <c r="H16" s="481">
        <v>6305</v>
      </c>
      <c r="I16" s="481">
        <v>6305</v>
      </c>
      <c r="J16" s="481">
        <v>6305</v>
      </c>
      <c r="K16" s="481">
        <v>6305</v>
      </c>
      <c r="L16" s="481">
        <v>6305</v>
      </c>
      <c r="M16" s="481">
        <v>6305</v>
      </c>
      <c r="N16" s="482">
        <f t="shared" si="2"/>
        <v>75660</v>
      </c>
      <c r="O16" s="167"/>
      <c r="Q16" s="172"/>
    </row>
    <row r="17" spans="1:15" ht="24.75" customHeight="1">
      <c r="A17" s="166" t="s">
        <v>133</v>
      </c>
      <c r="B17" s="484">
        <v>0</v>
      </c>
      <c r="C17" s="484">
        <v>0</v>
      </c>
      <c r="D17" s="481">
        <v>0</v>
      </c>
      <c r="E17" s="481">
        <v>0</v>
      </c>
      <c r="F17" s="481">
        <v>0</v>
      </c>
      <c r="G17" s="481">
        <v>0</v>
      </c>
      <c r="H17" s="481">
        <v>0</v>
      </c>
      <c r="I17" s="481">
        <v>0</v>
      </c>
      <c r="J17" s="481">
        <v>0</v>
      </c>
      <c r="K17" s="481">
        <v>0</v>
      </c>
      <c r="L17" s="481">
        <v>0</v>
      </c>
      <c r="M17" s="484">
        <v>5000</v>
      </c>
      <c r="N17" s="482">
        <f t="shared" si="2"/>
        <v>5000</v>
      </c>
      <c r="O17" s="167"/>
    </row>
    <row r="18" spans="1:15" ht="24.75" customHeight="1">
      <c r="A18" s="166" t="s">
        <v>70</v>
      </c>
      <c r="B18" s="484">
        <v>0</v>
      </c>
      <c r="C18" s="484">
        <v>0</v>
      </c>
      <c r="D18" s="481">
        <v>2500</v>
      </c>
      <c r="E18" s="481">
        <v>40000</v>
      </c>
      <c r="F18" s="481">
        <v>40000</v>
      </c>
      <c r="G18" s="481">
        <v>0</v>
      </c>
      <c r="H18" s="481">
        <v>9676</v>
      </c>
      <c r="I18" s="481">
        <v>0</v>
      </c>
      <c r="J18" s="481">
        <v>0</v>
      </c>
      <c r="K18" s="481">
        <v>0</v>
      </c>
      <c r="L18" s="481">
        <v>0</v>
      </c>
      <c r="M18" s="484">
        <v>0</v>
      </c>
      <c r="N18" s="482">
        <f t="shared" si="2"/>
        <v>92176</v>
      </c>
      <c r="O18" s="167"/>
    </row>
    <row r="19" spans="1:15" ht="24.75" customHeight="1">
      <c r="A19" s="169" t="s">
        <v>134</v>
      </c>
      <c r="B19" s="482">
        <f>SUM(B12:B18)</f>
        <v>36253</v>
      </c>
      <c r="C19" s="482">
        <f aca="true" t="shared" si="3" ref="C19:M19">SUM(C12:C18)</f>
        <v>36247</v>
      </c>
      <c r="D19" s="482">
        <f t="shared" si="3"/>
        <v>38747</v>
      </c>
      <c r="E19" s="482">
        <f t="shared" si="3"/>
        <v>76247</v>
      </c>
      <c r="F19" s="482">
        <f t="shared" si="3"/>
        <v>76247</v>
      </c>
      <c r="G19" s="482">
        <f t="shared" si="3"/>
        <v>36247</v>
      </c>
      <c r="H19" s="482">
        <f t="shared" si="3"/>
        <v>45923</v>
      </c>
      <c r="I19" s="482">
        <f t="shared" si="3"/>
        <v>36247</v>
      </c>
      <c r="J19" s="482">
        <f t="shared" si="3"/>
        <v>36247</v>
      </c>
      <c r="K19" s="482">
        <f t="shared" si="3"/>
        <v>36247</v>
      </c>
      <c r="L19" s="482">
        <f t="shared" si="3"/>
        <v>36247</v>
      </c>
      <c r="M19" s="482">
        <f t="shared" si="3"/>
        <v>41251</v>
      </c>
      <c r="N19" s="482">
        <f t="shared" si="2"/>
        <v>532150</v>
      </c>
      <c r="O19" s="167"/>
    </row>
    <row r="20" spans="1:15" ht="24.75" customHeight="1">
      <c r="A20" s="169" t="s">
        <v>135</v>
      </c>
      <c r="B20" s="482">
        <f aca="true" t="shared" si="4" ref="B20:N20">B10-B19</f>
        <v>132</v>
      </c>
      <c r="C20" s="482">
        <f t="shared" si="4"/>
        <v>135</v>
      </c>
      <c r="D20" s="482">
        <f t="shared" si="4"/>
        <v>1585</v>
      </c>
      <c r="E20" s="482">
        <f t="shared" si="4"/>
        <v>5805</v>
      </c>
      <c r="F20" s="482">
        <f t="shared" si="4"/>
        <v>335</v>
      </c>
      <c r="G20" s="482">
        <f t="shared" si="4"/>
        <v>305</v>
      </c>
      <c r="H20" s="482">
        <f t="shared" si="4"/>
        <v>30</v>
      </c>
      <c r="I20" s="482">
        <f t="shared" si="4"/>
        <v>5</v>
      </c>
      <c r="J20" s="482">
        <f t="shared" si="4"/>
        <v>5</v>
      </c>
      <c r="K20" s="482">
        <f t="shared" si="4"/>
        <v>0</v>
      </c>
      <c r="L20" s="482">
        <f t="shared" si="4"/>
        <v>5</v>
      </c>
      <c r="M20" s="482">
        <f t="shared" si="4"/>
        <v>-8342</v>
      </c>
      <c r="N20" s="482">
        <f t="shared" si="4"/>
        <v>0</v>
      </c>
      <c r="O20" s="167"/>
    </row>
  </sheetData>
  <sheetProtection/>
  <mergeCells count="2">
    <mergeCell ref="A1:N1"/>
    <mergeCell ref="A2:N2"/>
  </mergeCells>
  <printOptions horizontalCentered="1"/>
  <pageMargins left="0.15748031496062992" right="0.15748031496062992" top="0.35433070866141736" bottom="0.31496062992125984" header="0.7874015748031497" footer="0.1574803149606299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PageLayoutView="0" workbookViewId="0" topLeftCell="A1">
      <selection activeCell="K4" sqref="K4"/>
    </sheetView>
  </sheetViews>
  <sheetFormatPr defaultColWidth="8.8515625" defaultRowHeight="15"/>
  <cols>
    <col min="1" max="1" width="8.8515625" style="50" customWidth="1"/>
    <col min="2" max="2" width="8.8515625" style="52" customWidth="1"/>
    <col min="3" max="3" width="45.57421875" style="150" customWidth="1"/>
    <col min="4" max="4" width="9.8515625" style="178" customWidth="1"/>
    <col min="5" max="8" width="8.8515625" style="52" customWidth="1"/>
    <col min="9" max="16384" width="8.8515625" style="50" customWidth="1"/>
  </cols>
  <sheetData>
    <row r="1" spans="1:6" ht="15.75">
      <c r="A1" s="610" t="s">
        <v>501</v>
      </c>
      <c r="B1" s="610"/>
      <c r="C1" s="610"/>
      <c r="D1" s="610"/>
      <c r="E1" s="610"/>
      <c r="F1" s="610"/>
    </row>
    <row r="2" ht="15.75">
      <c r="C2" s="177"/>
    </row>
    <row r="3" spans="1:6" ht="42" customHeight="1">
      <c r="A3" s="594" t="s">
        <v>283</v>
      </c>
      <c r="B3" s="594"/>
      <c r="C3" s="594"/>
      <c r="D3" s="594"/>
      <c r="E3" s="594"/>
      <c r="F3" s="594"/>
    </row>
    <row r="4" ht="24.75" customHeight="1"/>
    <row r="5" spans="2:6" ht="25.5" customHeight="1">
      <c r="B5" s="616" t="s">
        <v>138</v>
      </c>
      <c r="C5" s="616"/>
      <c r="D5" s="616"/>
      <c r="E5" s="616"/>
      <c r="F5" s="616"/>
    </row>
    <row r="6" spans="3:4" ht="17.25" customHeight="1">
      <c r="C6" s="179"/>
      <c r="D6" s="507" t="s">
        <v>395</v>
      </c>
    </row>
    <row r="7" spans="3:4" ht="17.25" customHeight="1">
      <c r="C7" s="617" t="s">
        <v>139</v>
      </c>
      <c r="D7" s="618"/>
    </row>
    <row r="8" spans="3:4" ht="17.25" customHeight="1">
      <c r="C8" s="101" t="s">
        <v>140</v>
      </c>
      <c r="D8" s="487">
        <v>90</v>
      </c>
    </row>
    <row r="9" spans="3:4" ht="17.25" customHeight="1">
      <c r="C9" s="101" t="s">
        <v>141</v>
      </c>
      <c r="D9" s="487">
        <v>130</v>
      </c>
    </row>
    <row r="10" spans="3:4" ht="17.25" customHeight="1">
      <c r="C10" s="101" t="s">
        <v>142</v>
      </c>
      <c r="D10" s="487">
        <v>250</v>
      </c>
    </row>
    <row r="11" spans="3:4" ht="17.25" customHeight="1">
      <c r="C11" s="101" t="s">
        <v>143</v>
      </c>
      <c r="D11" s="487">
        <v>220</v>
      </c>
    </row>
    <row r="12" spans="3:4" ht="17.25" customHeight="1">
      <c r="C12" s="101" t="s">
        <v>464</v>
      </c>
      <c r="D12" s="487">
        <v>740</v>
      </c>
    </row>
    <row r="13" spans="3:4" ht="17.25" customHeight="1">
      <c r="C13" s="101" t="s">
        <v>465</v>
      </c>
      <c r="D13" s="487">
        <v>1200</v>
      </c>
    </row>
    <row r="14" spans="3:4" ht="17.25" customHeight="1">
      <c r="C14" s="101" t="s">
        <v>145</v>
      </c>
      <c r="D14" s="487">
        <v>800</v>
      </c>
    </row>
    <row r="15" spans="3:4" ht="17.25" customHeight="1">
      <c r="C15" s="101" t="s">
        <v>466</v>
      </c>
      <c r="D15" s="487">
        <v>500</v>
      </c>
    </row>
    <row r="16" spans="3:4" ht="17.25" customHeight="1">
      <c r="C16" s="101" t="s">
        <v>467</v>
      </c>
      <c r="D16" s="487">
        <v>56180</v>
      </c>
    </row>
    <row r="17" spans="3:4" ht="17.25" customHeight="1">
      <c r="C17" s="101" t="s">
        <v>468</v>
      </c>
      <c r="D17" s="487">
        <v>12490</v>
      </c>
    </row>
    <row r="18" spans="3:4" ht="33.75" customHeight="1">
      <c r="C18" s="486" t="s">
        <v>469</v>
      </c>
      <c r="D18" s="487">
        <v>46016</v>
      </c>
    </row>
    <row r="19" spans="3:4" ht="17.25" customHeight="1">
      <c r="C19" s="180" t="s">
        <v>67</v>
      </c>
      <c r="D19" s="488">
        <f>SUM(D8:D18)</f>
        <v>118616</v>
      </c>
    </row>
    <row r="20" spans="3:4" ht="30" customHeight="1">
      <c r="C20" s="181"/>
      <c r="D20" s="489"/>
    </row>
    <row r="21" spans="3:4" ht="25.5" customHeight="1">
      <c r="C21" s="182" t="s">
        <v>144</v>
      </c>
      <c r="D21" s="490">
        <v>0</v>
      </c>
    </row>
    <row r="22" spans="3:4" ht="24.75" customHeight="1">
      <c r="C22" s="180" t="s">
        <v>67</v>
      </c>
      <c r="D22" s="488">
        <v>0</v>
      </c>
    </row>
    <row r="23" spans="3:4" ht="18" customHeight="1">
      <c r="C23" s="183"/>
      <c r="D23" s="491"/>
    </row>
    <row r="24" spans="3:4" ht="18" customHeight="1">
      <c r="C24" s="184" t="s">
        <v>146</v>
      </c>
      <c r="D24" s="488">
        <f>SUM(D19,D22)</f>
        <v>118616</v>
      </c>
    </row>
    <row r="25" ht="18" customHeight="1"/>
    <row r="26" ht="15">
      <c r="E26" s="57"/>
    </row>
  </sheetData>
  <sheetProtection/>
  <mergeCells count="4">
    <mergeCell ref="B5:F5"/>
    <mergeCell ref="C7:D7"/>
    <mergeCell ref="A1:F1"/>
    <mergeCell ref="A3:F3"/>
  </mergeCells>
  <printOptions/>
  <pageMargins left="0.75" right="0.75" top="0.75" bottom="1" header="0.5" footer="0.5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1.140625" style="109" customWidth="1"/>
    <col min="2" max="2" width="64.140625" style="190" customWidth="1"/>
    <col min="3" max="3" width="14.421875" style="185" customWidth="1"/>
    <col min="4" max="4" width="11.140625" style="90" customWidth="1"/>
    <col min="5" max="7" width="9.140625" style="91" customWidth="1"/>
    <col min="8" max="16384" width="9.140625" style="109" customWidth="1"/>
  </cols>
  <sheetData>
    <row r="1" spans="1:6" ht="15.75">
      <c r="A1" s="610" t="s">
        <v>502</v>
      </c>
      <c r="B1" s="610"/>
      <c r="C1" s="610"/>
      <c r="D1" s="610"/>
      <c r="F1" s="176"/>
    </row>
    <row r="2" ht="15.75">
      <c r="B2" s="88"/>
    </row>
    <row r="3" spans="1:5" s="187" customFormat="1" ht="33" customHeight="1">
      <c r="A3" s="594" t="s">
        <v>74</v>
      </c>
      <c r="B3" s="594"/>
      <c r="C3" s="594"/>
      <c r="D3" s="594"/>
      <c r="E3" s="186"/>
    </row>
    <row r="4" spans="1:5" s="187" customFormat="1" ht="42" customHeight="1">
      <c r="A4" s="594" t="s">
        <v>471</v>
      </c>
      <c r="B4" s="594"/>
      <c r="C4" s="594"/>
      <c r="D4" s="594"/>
      <c r="E4" s="186"/>
    </row>
    <row r="5" spans="2:3" ht="15.75">
      <c r="B5" s="188"/>
      <c r="C5" s="189"/>
    </row>
    <row r="6" ht="15.75">
      <c r="C6" s="185" t="s">
        <v>286</v>
      </c>
    </row>
    <row r="7" spans="2:7" s="191" customFormat="1" ht="36" customHeight="1">
      <c r="B7" s="192" t="s">
        <v>147</v>
      </c>
      <c r="C7" s="193"/>
      <c r="D7" s="194"/>
      <c r="E7" s="194"/>
      <c r="F7" s="85"/>
      <c r="G7" s="85"/>
    </row>
    <row r="8" spans="2:7" s="108" customFormat="1" ht="19.5" customHeight="1">
      <c r="B8" s="195" t="s">
        <v>148</v>
      </c>
      <c r="C8" s="196"/>
      <c r="D8" s="111"/>
      <c r="E8" s="149"/>
      <c r="F8" s="149"/>
      <c r="G8" s="149"/>
    </row>
    <row r="9" spans="2:7" s="191" customFormat="1" ht="15" customHeight="1">
      <c r="B9" s="65" t="s">
        <v>149</v>
      </c>
      <c r="C9" s="66">
        <v>16055</v>
      </c>
      <c r="D9" s="197"/>
      <c r="E9" s="85"/>
      <c r="F9" s="85"/>
      <c r="G9" s="85"/>
    </row>
    <row r="10" spans="2:7" s="191" customFormat="1" ht="15" customHeight="1">
      <c r="B10" s="198"/>
      <c r="C10" s="199"/>
      <c r="D10" s="197"/>
      <c r="E10" s="85"/>
      <c r="F10" s="85"/>
      <c r="G10" s="85"/>
    </row>
    <row r="11" spans="2:7" s="191" customFormat="1" ht="15" customHeight="1">
      <c r="B11" s="198" t="s">
        <v>150</v>
      </c>
      <c r="C11" s="200"/>
      <c r="D11" s="197"/>
      <c r="E11" s="85"/>
      <c r="F11" s="85"/>
      <c r="G11" s="85"/>
    </row>
    <row r="12" spans="2:7" s="191" customFormat="1" ht="15" customHeight="1">
      <c r="B12" s="65" t="s">
        <v>151</v>
      </c>
      <c r="C12" s="66">
        <f>SUM(C11)</f>
        <v>0</v>
      </c>
      <c r="D12" s="197"/>
      <c r="E12" s="85"/>
      <c r="F12" s="85"/>
      <c r="G12" s="85"/>
    </row>
    <row r="13" spans="2:7" s="191" customFormat="1" ht="15" customHeight="1">
      <c r="B13" s="201"/>
      <c r="C13" s="202"/>
      <c r="D13" s="197"/>
      <c r="E13" s="85"/>
      <c r="F13" s="85"/>
      <c r="G13" s="85"/>
    </row>
    <row r="14" spans="2:7" s="191" customFormat="1" ht="32.25" customHeight="1">
      <c r="B14" s="192" t="s">
        <v>152</v>
      </c>
      <c r="C14" s="193">
        <v>0</v>
      </c>
      <c r="D14" s="85"/>
      <c r="E14" s="85"/>
      <c r="F14" s="85"/>
      <c r="G14" s="85"/>
    </row>
    <row r="15" spans="2:7" s="191" customFormat="1" ht="19.5" customHeight="1">
      <c r="B15" s="198" t="s">
        <v>470</v>
      </c>
      <c r="C15" s="204"/>
      <c r="D15" s="85"/>
      <c r="E15" s="85"/>
      <c r="F15" s="85"/>
      <c r="G15" s="85"/>
    </row>
    <row r="16" spans="2:7" s="191" customFormat="1" ht="15" customHeight="1">
      <c r="B16" s="198"/>
      <c r="C16" s="199"/>
      <c r="D16" s="197"/>
      <c r="E16" s="85"/>
      <c r="F16" s="85"/>
      <c r="G16" s="85"/>
    </row>
    <row r="17" spans="2:7" s="207" customFormat="1" ht="34.5" customHeight="1">
      <c r="B17" s="192" t="s">
        <v>153</v>
      </c>
      <c r="C17" s="205"/>
      <c r="D17" s="206"/>
      <c r="E17" s="206"/>
      <c r="F17" s="194"/>
      <c r="G17" s="194"/>
    </row>
    <row r="18" spans="2:7" s="191" customFormat="1" ht="15" customHeight="1">
      <c r="B18" s="201" t="s">
        <v>343</v>
      </c>
      <c r="C18" s="200">
        <v>7000</v>
      </c>
      <c r="D18" s="197"/>
      <c r="E18" s="85"/>
      <c r="F18" s="85"/>
      <c r="G18" s="85"/>
    </row>
    <row r="19" spans="2:7" s="210" customFormat="1" ht="15" customHeight="1">
      <c r="B19" s="198" t="s">
        <v>154</v>
      </c>
      <c r="C19" s="200"/>
      <c r="D19" s="208"/>
      <c r="E19" s="209"/>
      <c r="F19" s="209"/>
      <c r="G19" s="209"/>
    </row>
    <row r="20" spans="2:7" s="207" customFormat="1" ht="15" customHeight="1">
      <c r="B20" s="65" t="s">
        <v>149</v>
      </c>
      <c r="C20" s="66">
        <v>7000</v>
      </c>
      <c r="D20" s="188"/>
      <c r="E20" s="194"/>
      <c r="F20" s="194"/>
      <c r="G20" s="194"/>
    </row>
    <row r="21" spans="2:7" s="191" customFormat="1" ht="15" customHeight="1">
      <c r="B21" s="198"/>
      <c r="C21" s="200"/>
      <c r="D21" s="197"/>
      <c r="E21" s="85"/>
      <c r="F21" s="85"/>
      <c r="G21" s="85"/>
    </row>
    <row r="22" spans="2:7" s="191" customFormat="1" ht="15" customHeight="1">
      <c r="B22" s="65" t="s">
        <v>155</v>
      </c>
      <c r="C22" s="211"/>
      <c r="D22" s="197"/>
      <c r="E22" s="85"/>
      <c r="F22" s="85"/>
      <c r="G22" s="85"/>
    </row>
    <row r="23" spans="2:7" s="191" customFormat="1" ht="15" customHeight="1">
      <c r="B23" s="198" t="s">
        <v>156</v>
      </c>
      <c r="C23" s="200">
        <v>0</v>
      </c>
      <c r="D23" s="197"/>
      <c r="E23" s="85"/>
      <c r="F23" s="85"/>
      <c r="G23" s="85"/>
    </row>
    <row r="24" spans="2:7" s="191" customFormat="1" ht="15" customHeight="1">
      <c r="B24" s="198" t="s">
        <v>157</v>
      </c>
      <c r="C24" s="200">
        <v>0</v>
      </c>
      <c r="D24" s="197"/>
      <c r="E24" s="85"/>
      <c r="F24" s="85"/>
      <c r="G24" s="85"/>
    </row>
    <row r="25" spans="2:7" s="212" customFormat="1" ht="15" customHeight="1">
      <c r="B25" s="65" t="s">
        <v>149</v>
      </c>
      <c r="C25" s="66">
        <v>4800</v>
      </c>
      <c r="D25" s="188"/>
      <c r="E25" s="206"/>
      <c r="F25" s="206"/>
      <c r="G25" s="206"/>
    </row>
    <row r="26" spans="2:7" s="191" customFormat="1" ht="15" customHeight="1">
      <c r="B26" s="65" t="s">
        <v>151</v>
      </c>
      <c r="C26" s="66">
        <v>473</v>
      </c>
      <c r="D26" s="197"/>
      <c r="E26" s="85"/>
      <c r="F26" s="85"/>
      <c r="G26" s="85"/>
    </row>
    <row r="27" spans="2:7" s="191" customFormat="1" ht="15" customHeight="1">
      <c r="B27" s="198"/>
      <c r="C27" s="200"/>
      <c r="D27" s="197"/>
      <c r="E27" s="85"/>
      <c r="F27" s="85"/>
      <c r="G27" s="85"/>
    </row>
    <row r="28" spans="2:7" s="191" customFormat="1" ht="36.75" customHeight="1">
      <c r="B28" s="192" t="s">
        <v>158</v>
      </c>
      <c r="C28" s="203"/>
      <c r="D28" s="85"/>
      <c r="E28" s="85"/>
      <c r="F28" s="85"/>
      <c r="G28" s="85"/>
    </row>
    <row r="29" spans="2:7" s="191" customFormat="1" ht="15" customHeight="1">
      <c r="B29" s="198" t="s">
        <v>159</v>
      </c>
      <c r="C29" s="204">
        <v>0</v>
      </c>
      <c r="D29" s="197"/>
      <c r="E29" s="85"/>
      <c r="F29" s="85"/>
      <c r="G29" s="85"/>
    </row>
    <row r="30" spans="2:7" s="191" customFormat="1" ht="15" customHeight="1">
      <c r="B30" s="198" t="s">
        <v>160</v>
      </c>
      <c r="C30" s="204">
        <v>0</v>
      </c>
      <c r="D30" s="197"/>
      <c r="E30" s="85"/>
      <c r="F30" s="85"/>
      <c r="G30" s="85"/>
    </row>
    <row r="31" spans="2:7" s="191" customFormat="1" ht="15" customHeight="1">
      <c r="B31" s="65" t="s">
        <v>151</v>
      </c>
      <c r="C31" s="193">
        <v>0</v>
      </c>
      <c r="D31" s="197"/>
      <c r="E31" s="85"/>
      <c r="F31" s="85"/>
      <c r="G31" s="85"/>
    </row>
    <row r="32" spans="2:7" s="191" customFormat="1" ht="15" customHeight="1">
      <c r="B32" s="198"/>
      <c r="C32" s="200"/>
      <c r="D32" s="197"/>
      <c r="E32" s="85"/>
      <c r="F32" s="85"/>
      <c r="G32" s="85"/>
    </row>
    <row r="33" spans="2:7" s="191" customFormat="1" ht="21" customHeight="1">
      <c r="B33" s="65" t="s">
        <v>161</v>
      </c>
      <c r="C33" s="205"/>
      <c r="D33" s="206"/>
      <c r="E33" s="206"/>
      <c r="F33" s="85"/>
      <c r="G33" s="85"/>
    </row>
    <row r="34" spans="2:7" s="191" customFormat="1" ht="15" customHeight="1">
      <c r="B34" s="198" t="s">
        <v>162</v>
      </c>
      <c r="C34" s="204">
        <v>0</v>
      </c>
      <c r="D34" s="197"/>
      <c r="E34" s="85"/>
      <c r="F34" s="85"/>
      <c r="G34" s="85"/>
    </row>
    <row r="35" spans="2:7" s="191" customFormat="1" ht="15" customHeight="1">
      <c r="B35" s="198" t="s">
        <v>154</v>
      </c>
      <c r="C35" s="204">
        <v>0</v>
      </c>
      <c r="D35" s="197"/>
      <c r="E35" s="85"/>
      <c r="F35" s="85"/>
      <c r="G35" s="85"/>
    </row>
    <row r="36" spans="2:7" s="212" customFormat="1" ht="15" customHeight="1">
      <c r="B36" s="65" t="s">
        <v>149</v>
      </c>
      <c r="C36" s="203">
        <v>0</v>
      </c>
      <c r="D36" s="188"/>
      <c r="E36" s="206"/>
      <c r="F36" s="206"/>
      <c r="G36" s="206"/>
    </row>
    <row r="37" spans="2:3" ht="15" customHeight="1">
      <c r="B37" s="192" t="s">
        <v>151</v>
      </c>
      <c r="C37" s="203">
        <v>0</v>
      </c>
    </row>
    <row r="38" spans="2:3" ht="15" customHeight="1">
      <c r="B38" s="213"/>
      <c r="C38" s="200"/>
    </row>
    <row r="39" spans="2:7" s="119" customFormat="1" ht="15" customHeight="1">
      <c r="B39" s="192" t="s">
        <v>163</v>
      </c>
      <c r="C39" s="214">
        <v>473</v>
      </c>
      <c r="D39" s="215"/>
      <c r="E39" s="107"/>
      <c r="F39" s="107"/>
      <c r="G39" s="107"/>
    </row>
  </sheetData>
  <sheetProtection/>
  <mergeCells count="3">
    <mergeCell ref="A1:D1"/>
    <mergeCell ref="A3:D3"/>
    <mergeCell ref="A4:D4"/>
  </mergeCells>
  <printOptions/>
  <pageMargins left="0.33" right="0.22" top="0.53" bottom="0.5" header="0.5118110236220472" footer="0.5118110236220472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PageLayoutView="0" workbookViewId="0" topLeftCell="A1">
      <selection activeCell="J17" sqref="J17"/>
    </sheetView>
  </sheetViews>
  <sheetFormatPr defaultColWidth="8.8515625" defaultRowHeight="15"/>
  <cols>
    <col min="1" max="3" width="8.8515625" style="50" customWidth="1"/>
    <col min="4" max="4" width="66.57421875" style="50" bestFit="1" customWidth="1"/>
    <col min="5" max="5" width="13.00390625" style="216" customWidth="1"/>
    <col min="6" max="16384" width="8.8515625" style="50" customWidth="1"/>
  </cols>
  <sheetData>
    <row r="1" spans="1:8" ht="15.75">
      <c r="A1" s="610" t="s">
        <v>503</v>
      </c>
      <c r="B1" s="610"/>
      <c r="C1" s="610"/>
      <c r="D1" s="610"/>
      <c r="E1" s="610"/>
      <c r="F1" s="610"/>
      <c r="G1" s="610"/>
      <c r="H1" s="610"/>
    </row>
    <row r="3" spans="1:8" ht="48.75" customHeight="1">
      <c r="A3" s="620" t="s">
        <v>284</v>
      </c>
      <c r="B3" s="620"/>
      <c r="C3" s="620"/>
      <c r="D3" s="620"/>
      <c r="E3" s="620"/>
      <c r="F3" s="620"/>
      <c r="G3" s="620"/>
      <c r="H3" s="620"/>
    </row>
    <row r="4" spans="4:5" ht="12.75">
      <c r="D4" s="619" t="s">
        <v>45</v>
      </c>
      <c r="E4" s="217"/>
    </row>
    <row r="5" spans="4:5" ht="12.75">
      <c r="D5" s="619"/>
      <c r="E5" s="355" t="s">
        <v>286</v>
      </c>
    </row>
    <row r="6" spans="4:5" ht="15.75">
      <c r="D6" s="218" t="s">
        <v>164</v>
      </c>
      <c r="E6" s="219"/>
    </row>
    <row r="7" spans="4:5" ht="15.75">
      <c r="D7" s="220" t="s">
        <v>60</v>
      </c>
      <c r="E7" s="221">
        <v>300</v>
      </c>
    </row>
    <row r="8" spans="4:5" ht="15.75">
      <c r="D8" s="218" t="s">
        <v>165</v>
      </c>
      <c r="E8" s="222">
        <f>SUM(E7:E7)</f>
        <v>300</v>
      </c>
    </row>
    <row r="9" spans="4:5" ht="15.75">
      <c r="D9" s="218"/>
      <c r="E9" s="222"/>
    </row>
    <row r="10" spans="4:5" ht="15.75">
      <c r="D10" s="223" t="s">
        <v>47</v>
      </c>
      <c r="E10" s="224"/>
    </row>
    <row r="11" spans="4:5" ht="15.75">
      <c r="D11" s="218" t="s">
        <v>166</v>
      </c>
      <c r="E11" s="219"/>
    </row>
    <row r="12" spans="4:5" ht="15.75">
      <c r="D12" s="220" t="s">
        <v>315</v>
      </c>
      <c r="E12" s="219">
        <v>850</v>
      </c>
    </row>
    <row r="13" spans="4:5" ht="15.75">
      <c r="D13" s="220" t="s">
        <v>316</v>
      </c>
      <c r="E13" s="219">
        <v>500</v>
      </c>
    </row>
    <row r="14" spans="4:5" ht="15.75">
      <c r="D14" s="220" t="s">
        <v>317</v>
      </c>
      <c r="E14" s="219">
        <v>1000</v>
      </c>
    </row>
    <row r="15" spans="4:5" ht="15.75">
      <c r="D15" s="220" t="s">
        <v>59</v>
      </c>
      <c r="E15" s="219">
        <v>750</v>
      </c>
    </row>
    <row r="16" spans="4:5" ht="15.75">
      <c r="D16" s="220" t="s">
        <v>318</v>
      </c>
      <c r="E16" s="219">
        <v>3500</v>
      </c>
    </row>
    <row r="17" spans="4:5" ht="15.75">
      <c r="D17" s="218" t="s">
        <v>167</v>
      </c>
      <c r="E17" s="222">
        <f>SUM(E12:E16)</f>
        <v>6600</v>
      </c>
    </row>
    <row r="18" spans="4:5" ht="15.75">
      <c r="D18" s="218"/>
      <c r="E18" s="222"/>
    </row>
    <row r="19" spans="4:5" ht="15.75">
      <c r="D19" s="218" t="s">
        <v>168</v>
      </c>
      <c r="E19" s="222">
        <f>SUM(E8,E17)</f>
        <v>6900</v>
      </c>
    </row>
    <row r="21" ht="15.75">
      <c r="D21" s="225" t="s">
        <v>169</v>
      </c>
    </row>
    <row r="22" spans="4:5" ht="15.75">
      <c r="D22" s="225" t="s">
        <v>170</v>
      </c>
      <c r="E22" s="185">
        <v>300</v>
      </c>
    </row>
    <row r="23" spans="4:5" ht="15.75">
      <c r="D23" s="226" t="s">
        <v>171</v>
      </c>
      <c r="E23" s="185">
        <v>1350</v>
      </c>
    </row>
    <row r="25" ht="12.75">
      <c r="D25" s="227"/>
    </row>
    <row r="26" ht="12.75">
      <c r="D26" s="106"/>
    </row>
    <row r="27" ht="12.75">
      <c r="D27" s="106"/>
    </row>
    <row r="28" ht="12.75">
      <c r="D28" s="106"/>
    </row>
    <row r="29" ht="12.75">
      <c r="D29" s="106"/>
    </row>
    <row r="30" ht="12.75">
      <c r="D30" s="106"/>
    </row>
    <row r="33" spans="4:5" ht="12.75">
      <c r="D33" s="299"/>
      <c r="E33" s="300"/>
    </row>
    <row r="34" spans="4:5" ht="12.75">
      <c r="D34" s="301"/>
      <c r="E34" s="302"/>
    </row>
  </sheetData>
  <sheetProtection/>
  <mergeCells count="3">
    <mergeCell ref="D4:D5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6.00390625" style="0" customWidth="1"/>
    <col min="2" max="5" width="13.28125" style="0" bestFit="1" customWidth="1"/>
  </cols>
  <sheetData>
    <row r="1" spans="1:8" ht="15.75">
      <c r="A1" s="610" t="s">
        <v>504</v>
      </c>
      <c r="B1" s="610"/>
      <c r="C1" s="610"/>
      <c r="D1" s="610"/>
      <c r="E1" s="610"/>
      <c r="F1" s="298"/>
      <c r="G1" s="298"/>
      <c r="H1" s="298"/>
    </row>
    <row r="2" spans="1:8" ht="15.75">
      <c r="A2" s="176"/>
      <c r="B2" s="176"/>
      <c r="C2" s="176"/>
      <c r="D2" s="176"/>
      <c r="E2" s="176"/>
      <c r="F2" s="298"/>
      <c r="G2" s="298"/>
      <c r="H2" s="298"/>
    </row>
    <row r="3" spans="1:8" ht="30" customHeight="1">
      <c r="A3" s="621" t="s">
        <v>285</v>
      </c>
      <c r="B3" s="621"/>
      <c r="C3" s="621"/>
      <c r="D3" s="621"/>
      <c r="E3" s="621"/>
      <c r="F3" s="329"/>
      <c r="G3" s="329"/>
      <c r="H3" s="329"/>
    </row>
    <row r="4" spans="1:8" ht="30" customHeight="1">
      <c r="A4" s="329"/>
      <c r="B4" s="329"/>
      <c r="C4" s="329"/>
      <c r="D4" s="329"/>
      <c r="E4" s="329"/>
      <c r="F4" s="329"/>
      <c r="G4" s="329"/>
      <c r="H4" s="329"/>
    </row>
    <row r="5" ht="30" customHeight="1" thickBot="1">
      <c r="E5" s="175" t="s">
        <v>286</v>
      </c>
    </row>
    <row r="6" spans="1:5" ht="30" customHeight="1" thickBot="1">
      <c r="A6" s="503" t="s">
        <v>76</v>
      </c>
      <c r="B6" s="503">
        <v>2016</v>
      </c>
      <c r="C6" s="503">
        <v>2017</v>
      </c>
      <c r="D6" s="503">
        <v>2018</v>
      </c>
      <c r="E6" s="503">
        <v>2019</v>
      </c>
    </row>
    <row r="7" spans="1:5" ht="15" customHeight="1">
      <c r="A7" s="303" t="s">
        <v>249</v>
      </c>
      <c r="B7" s="304">
        <v>282130</v>
      </c>
      <c r="C7" s="304">
        <v>283000</v>
      </c>
      <c r="D7" s="304">
        <v>284000</v>
      </c>
      <c r="E7" s="305">
        <v>285000</v>
      </c>
    </row>
    <row r="8" spans="1:5" ht="30" customHeight="1">
      <c r="A8" s="306" t="s">
        <v>250</v>
      </c>
      <c r="B8" s="307">
        <v>46869</v>
      </c>
      <c r="C8" s="307">
        <v>47572</v>
      </c>
      <c r="D8" s="307">
        <v>48286</v>
      </c>
      <c r="E8" s="308">
        <v>49010</v>
      </c>
    </row>
    <row r="9" spans="1:5" ht="15" customHeight="1">
      <c r="A9" s="309" t="s">
        <v>126</v>
      </c>
      <c r="B9" s="307">
        <v>30400</v>
      </c>
      <c r="C9" s="307">
        <v>30400</v>
      </c>
      <c r="D9" s="307">
        <v>30400</v>
      </c>
      <c r="E9" s="308">
        <v>30400</v>
      </c>
    </row>
    <row r="10" spans="1:5" ht="15" customHeight="1">
      <c r="A10" s="309" t="s">
        <v>127</v>
      </c>
      <c r="B10" s="307">
        <v>45765</v>
      </c>
      <c r="C10" s="307">
        <v>46451</v>
      </c>
      <c r="D10" s="307">
        <v>47013</v>
      </c>
      <c r="E10" s="308">
        <v>47856</v>
      </c>
    </row>
    <row r="11" spans="1:5" ht="15" customHeight="1">
      <c r="A11" s="309" t="s">
        <v>251</v>
      </c>
      <c r="B11" s="307">
        <v>500</v>
      </c>
      <c r="C11" s="307">
        <v>0</v>
      </c>
      <c r="D11" s="307">
        <v>0</v>
      </c>
      <c r="E11" s="308">
        <v>0</v>
      </c>
    </row>
    <row r="12" spans="1:5" ht="15" customHeight="1">
      <c r="A12" s="309" t="s">
        <v>252</v>
      </c>
      <c r="B12" s="307">
        <v>700</v>
      </c>
      <c r="C12" s="307">
        <v>500</v>
      </c>
      <c r="D12" s="307">
        <v>200</v>
      </c>
      <c r="E12" s="308">
        <v>0</v>
      </c>
    </row>
    <row r="13" spans="1:5" ht="15" customHeight="1" thickBot="1">
      <c r="A13" s="310" t="s">
        <v>253</v>
      </c>
      <c r="B13" s="311">
        <v>125786</v>
      </c>
      <c r="C13" s="311">
        <v>51440</v>
      </c>
      <c r="D13" s="311">
        <v>56856</v>
      </c>
      <c r="E13" s="312">
        <v>61962</v>
      </c>
    </row>
    <row r="14" spans="1:5" ht="15" customHeight="1" thickBot="1">
      <c r="A14" s="313" t="s">
        <v>236</v>
      </c>
      <c r="B14" s="314">
        <f>SUM(B7:B13)</f>
        <v>532150</v>
      </c>
      <c r="C14" s="314">
        <f>SUM(C7:C13)</f>
        <v>459363</v>
      </c>
      <c r="D14" s="314">
        <f>SUM(D7:D13)</f>
        <v>466755</v>
      </c>
      <c r="E14" s="315">
        <f>SUM(E7:E13)</f>
        <v>474228</v>
      </c>
    </row>
    <row r="15" ht="30" customHeight="1" thickBot="1"/>
    <row r="16" spans="1:5" ht="15" customHeight="1">
      <c r="A16" s="303" t="s">
        <v>19</v>
      </c>
      <c r="B16" s="304">
        <v>174534</v>
      </c>
      <c r="C16" s="304">
        <v>178025</v>
      </c>
      <c r="D16" s="304">
        <v>180695</v>
      </c>
      <c r="E16" s="305">
        <v>183406</v>
      </c>
    </row>
    <row r="17" spans="1:5" ht="15" customHeight="1">
      <c r="A17" s="309" t="s">
        <v>254</v>
      </c>
      <c r="B17" s="307">
        <v>41100</v>
      </c>
      <c r="C17" s="307">
        <v>41922</v>
      </c>
      <c r="D17" s="307">
        <v>42551</v>
      </c>
      <c r="E17" s="308">
        <v>43189</v>
      </c>
    </row>
    <row r="18" spans="1:5" ht="15" customHeight="1">
      <c r="A18" s="309" t="s">
        <v>21</v>
      </c>
      <c r="B18" s="307">
        <v>136780</v>
      </c>
      <c r="C18" s="307">
        <v>139516</v>
      </c>
      <c r="D18" s="307">
        <v>141609</v>
      </c>
      <c r="E18" s="308">
        <v>143733</v>
      </c>
    </row>
    <row r="19" spans="1:5" ht="15" customHeight="1">
      <c r="A19" s="309" t="s">
        <v>239</v>
      </c>
      <c r="B19" s="307">
        <v>6900</v>
      </c>
      <c r="C19" s="307">
        <v>6900</v>
      </c>
      <c r="D19" s="307">
        <v>6900</v>
      </c>
      <c r="E19" s="308">
        <v>6900</v>
      </c>
    </row>
    <row r="20" spans="1:5" ht="15" customHeight="1">
      <c r="A20" s="309" t="s">
        <v>132</v>
      </c>
      <c r="B20" s="307">
        <v>75660</v>
      </c>
      <c r="C20" s="307">
        <v>78000</v>
      </c>
      <c r="D20" s="307">
        <v>80000</v>
      </c>
      <c r="E20" s="308">
        <v>82000</v>
      </c>
    </row>
    <row r="21" spans="1:5" ht="15" customHeight="1">
      <c r="A21" s="309" t="s">
        <v>133</v>
      </c>
      <c r="B21" s="307">
        <v>5000</v>
      </c>
      <c r="C21" s="307">
        <v>5000</v>
      </c>
      <c r="D21" s="307">
        <v>5000</v>
      </c>
      <c r="E21" s="308">
        <v>5000</v>
      </c>
    </row>
    <row r="22" spans="1:5" ht="15" customHeight="1" thickBot="1">
      <c r="A22" s="310" t="s">
        <v>70</v>
      </c>
      <c r="B22" s="311">
        <v>92176</v>
      </c>
      <c r="C22" s="311">
        <v>10000</v>
      </c>
      <c r="D22" s="311">
        <v>10000</v>
      </c>
      <c r="E22" s="312">
        <v>10000</v>
      </c>
    </row>
    <row r="23" spans="1:5" ht="15" customHeight="1" thickBot="1">
      <c r="A23" s="313" t="s">
        <v>246</v>
      </c>
      <c r="B23" s="314">
        <f>SUM(B16:B22)</f>
        <v>532150</v>
      </c>
      <c r="C23" s="314">
        <f>SUM(C16:C22)</f>
        <v>459363</v>
      </c>
      <c r="D23" s="314">
        <f>SUM(D16:D22)</f>
        <v>466755</v>
      </c>
      <c r="E23" s="315">
        <f>SUM(E16:E22)</f>
        <v>474228</v>
      </c>
    </row>
    <row r="24" ht="30" customHeight="1"/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3"/>
  <sheetViews>
    <sheetView zoomScalePageLayoutView="0" workbookViewId="0" topLeftCell="A1">
      <selection activeCell="Q73" sqref="Q73"/>
    </sheetView>
  </sheetViews>
  <sheetFormatPr defaultColWidth="8.8515625" defaultRowHeight="15"/>
  <cols>
    <col min="1" max="1" width="9.00390625" style="129" customWidth="1"/>
    <col min="2" max="2" width="67.00390625" style="262" customWidth="1"/>
    <col min="3" max="3" width="4.28125" style="262" hidden="1" customWidth="1"/>
    <col min="4" max="4" width="22.00390625" style="262" customWidth="1"/>
    <col min="5" max="5" width="13.8515625" style="275" customWidth="1"/>
    <col min="6" max="16384" width="8.8515625" style="50" customWidth="1"/>
  </cols>
  <sheetData>
    <row r="1" spans="1:9" ht="23.25" customHeight="1">
      <c r="A1" s="522" t="s">
        <v>483</v>
      </c>
      <c r="B1" s="522"/>
      <c r="C1" s="522"/>
      <c r="D1" s="522"/>
      <c r="E1" s="522"/>
      <c r="F1" s="385"/>
      <c r="G1" s="385"/>
      <c r="H1" s="385"/>
      <c r="I1" s="261"/>
    </row>
    <row r="2" spans="1:9" ht="23.25" customHeight="1">
      <c r="A2" s="348"/>
      <c r="B2" s="348"/>
      <c r="C2" s="348"/>
      <c r="D2" s="348"/>
      <c r="E2" s="292"/>
      <c r="F2" s="292"/>
      <c r="G2" s="261"/>
      <c r="H2" s="261"/>
      <c r="I2" s="261"/>
    </row>
    <row r="3" spans="1:10" ht="42" customHeight="1">
      <c r="A3" s="521" t="s">
        <v>275</v>
      </c>
      <c r="B3" s="521"/>
      <c r="C3" s="521"/>
      <c r="D3" s="521"/>
      <c r="E3" s="521"/>
      <c r="F3" s="263"/>
      <c r="G3" s="263"/>
      <c r="H3" s="263"/>
      <c r="I3" s="320"/>
      <c r="J3" s="263"/>
    </row>
    <row r="4" spans="1:6" ht="18.75" customHeight="1">
      <c r="A4" s="264"/>
      <c r="B4" s="265"/>
      <c r="C4" s="265"/>
      <c r="D4" s="265"/>
      <c r="E4" s="265"/>
      <c r="F4" s="265"/>
    </row>
    <row r="5" spans="2:6" ht="16.5" thickBot="1">
      <c r="B5" s="525" t="s">
        <v>286</v>
      </c>
      <c r="C5" s="525"/>
      <c r="D5" s="525"/>
      <c r="E5" s="266"/>
      <c r="F5" s="321"/>
    </row>
    <row r="6" spans="2:6" ht="33" customHeight="1">
      <c r="B6" s="526" t="s">
        <v>204</v>
      </c>
      <c r="C6" s="527"/>
      <c r="D6" s="267" t="s">
        <v>320</v>
      </c>
      <c r="E6" s="268"/>
      <c r="F6" s="269"/>
    </row>
    <row r="7" spans="2:6" ht="18.75">
      <c r="B7" s="316" t="s">
        <v>331</v>
      </c>
      <c r="C7" s="270"/>
      <c r="D7" s="400">
        <v>71127</v>
      </c>
      <c r="E7" s="320"/>
      <c r="F7" s="271"/>
    </row>
    <row r="8" spans="2:6" ht="15">
      <c r="B8" s="528" t="s">
        <v>332</v>
      </c>
      <c r="C8" s="529"/>
      <c r="D8" s="401">
        <v>9025</v>
      </c>
      <c r="E8" s="106"/>
      <c r="F8" s="271"/>
    </row>
    <row r="9" spans="2:6" ht="15">
      <c r="B9" s="324" t="s">
        <v>333</v>
      </c>
      <c r="C9" s="325"/>
      <c r="D9" s="401">
        <v>6400</v>
      </c>
      <c r="E9" s="321"/>
      <c r="F9" s="271"/>
    </row>
    <row r="10" spans="2:5" ht="15">
      <c r="B10" s="324" t="s">
        <v>334</v>
      </c>
      <c r="C10" s="325"/>
      <c r="D10" s="401">
        <v>522</v>
      </c>
      <c r="E10" s="271"/>
    </row>
    <row r="11" spans="2:5" ht="15">
      <c r="B11" s="324" t="s">
        <v>335</v>
      </c>
      <c r="C11" s="325"/>
      <c r="D11" s="401">
        <v>2906</v>
      </c>
      <c r="E11" s="271"/>
    </row>
    <row r="12" spans="2:5" ht="15">
      <c r="B12" s="324" t="s">
        <v>336</v>
      </c>
      <c r="C12" s="325"/>
      <c r="D12" s="401">
        <v>6839</v>
      </c>
      <c r="E12" s="271"/>
    </row>
    <row r="13" spans="2:5" ht="15">
      <c r="B13" s="324" t="s">
        <v>205</v>
      </c>
      <c r="C13" s="325"/>
      <c r="D13" s="401">
        <v>14536</v>
      </c>
      <c r="E13" s="271"/>
    </row>
    <row r="14" spans="2:5" ht="15">
      <c r="B14" s="528" t="s">
        <v>206</v>
      </c>
      <c r="C14" s="529"/>
      <c r="D14" s="401">
        <v>48321</v>
      </c>
      <c r="E14" s="271"/>
    </row>
    <row r="15" spans="2:5" ht="15">
      <c r="B15" s="324" t="s">
        <v>207</v>
      </c>
      <c r="C15" s="325"/>
      <c r="D15" s="401">
        <v>25268</v>
      </c>
      <c r="E15" s="271"/>
    </row>
    <row r="16" spans="2:5" ht="15">
      <c r="B16" s="324" t="s">
        <v>208</v>
      </c>
      <c r="C16" s="325"/>
      <c r="D16" s="401">
        <v>16127</v>
      </c>
      <c r="E16" s="271"/>
    </row>
    <row r="17" spans="2:5" ht="15">
      <c r="B17" s="324" t="s">
        <v>209</v>
      </c>
      <c r="C17" s="325"/>
      <c r="D17" s="401">
        <v>2181</v>
      </c>
      <c r="E17" s="271"/>
    </row>
    <row r="18" spans="2:5" ht="15">
      <c r="B18" s="324" t="s">
        <v>337</v>
      </c>
      <c r="C18" s="325"/>
      <c r="D18" s="401">
        <v>18735</v>
      </c>
      <c r="E18" s="271"/>
    </row>
    <row r="19" spans="2:5" ht="15">
      <c r="B19" s="324" t="s">
        <v>210</v>
      </c>
      <c r="C19" s="325"/>
      <c r="D19" s="401">
        <v>20139</v>
      </c>
      <c r="E19" s="271"/>
    </row>
    <row r="20" spans="2:5" ht="15">
      <c r="B20" s="324" t="s">
        <v>211</v>
      </c>
      <c r="C20" s="325"/>
      <c r="D20" s="401">
        <v>16201</v>
      </c>
      <c r="E20" s="271"/>
    </row>
    <row r="21" spans="2:5" ht="15">
      <c r="B21" s="324" t="s">
        <v>338</v>
      </c>
      <c r="C21" s="325"/>
      <c r="D21" s="401">
        <v>1710</v>
      </c>
      <c r="E21" s="271"/>
    </row>
    <row r="22" spans="2:5" ht="15">
      <c r="B22" s="324" t="s">
        <v>212</v>
      </c>
      <c r="C22" s="325"/>
      <c r="D22" s="401">
        <v>2888</v>
      </c>
      <c r="E22" s="271"/>
    </row>
    <row r="23" spans="2:5" ht="15">
      <c r="B23" s="324" t="s">
        <v>195</v>
      </c>
      <c r="C23" s="325"/>
      <c r="D23" s="401">
        <v>84</v>
      </c>
      <c r="E23" s="271"/>
    </row>
    <row r="24" spans="2:5" ht="15">
      <c r="B24" s="324" t="s">
        <v>339</v>
      </c>
      <c r="C24" s="325"/>
      <c r="D24" s="401">
        <v>641</v>
      </c>
      <c r="E24" s="271"/>
    </row>
    <row r="25" spans="2:5" ht="15">
      <c r="B25" s="324" t="s">
        <v>340</v>
      </c>
      <c r="C25" s="325"/>
      <c r="D25" s="401">
        <v>304</v>
      </c>
      <c r="E25" s="271"/>
    </row>
    <row r="26" spans="2:5" ht="15.75" thickBot="1">
      <c r="B26" s="391" t="s">
        <v>341</v>
      </c>
      <c r="C26" s="392"/>
      <c r="D26" s="402">
        <v>18176</v>
      </c>
      <c r="E26" s="271"/>
    </row>
    <row r="27" spans="2:5" ht="19.5" customHeight="1" thickBot="1">
      <c r="B27" s="523" t="s">
        <v>213</v>
      </c>
      <c r="C27" s="524"/>
      <c r="D27" s="403">
        <f>SUM(D7:D26)</f>
        <v>282130</v>
      </c>
      <c r="E27" s="271"/>
    </row>
    <row r="28" spans="2:5" ht="15">
      <c r="B28" s="272" t="s">
        <v>214</v>
      </c>
      <c r="C28" s="273"/>
      <c r="D28" s="404">
        <v>11819</v>
      </c>
      <c r="E28" s="271"/>
    </row>
    <row r="29" spans="2:5" ht="15">
      <c r="B29" s="324" t="s">
        <v>215</v>
      </c>
      <c r="C29" s="325"/>
      <c r="D29" s="401">
        <v>30093</v>
      </c>
      <c r="E29" s="271"/>
    </row>
    <row r="30" spans="2:5" ht="15">
      <c r="B30" s="324" t="s">
        <v>342</v>
      </c>
      <c r="C30" s="325"/>
      <c r="D30" s="401">
        <v>1457</v>
      </c>
      <c r="E30" s="271"/>
    </row>
    <row r="31" spans="2:5" ht="15.75" thickBot="1">
      <c r="B31" s="322" t="s">
        <v>216</v>
      </c>
      <c r="C31" s="323"/>
      <c r="D31" s="405">
        <v>3500</v>
      </c>
      <c r="E31" s="271"/>
    </row>
    <row r="32" spans="2:5" ht="19.5" customHeight="1" thickBot="1">
      <c r="B32" s="523" t="s">
        <v>217</v>
      </c>
      <c r="C32" s="524"/>
      <c r="D32" s="403">
        <f>SUM(D28:D31)</f>
        <v>46869</v>
      </c>
      <c r="E32" s="271"/>
    </row>
    <row r="33" spans="2:6" ht="15">
      <c r="B33" s="528" t="s">
        <v>343</v>
      </c>
      <c r="C33" s="529"/>
      <c r="D33" s="401">
        <v>7000</v>
      </c>
      <c r="E33" s="109"/>
      <c r="F33" s="274"/>
    </row>
    <row r="34" spans="2:6" ht="15">
      <c r="B34" s="528" t="s">
        <v>344</v>
      </c>
      <c r="C34" s="529"/>
      <c r="D34" s="401">
        <v>18000</v>
      </c>
      <c r="E34" s="109"/>
      <c r="F34" s="271"/>
    </row>
    <row r="35" spans="2:6" ht="15">
      <c r="B35" s="528" t="s">
        <v>218</v>
      </c>
      <c r="C35" s="529"/>
      <c r="D35" s="401">
        <v>250</v>
      </c>
      <c r="E35" s="109"/>
      <c r="F35" s="271"/>
    </row>
    <row r="36" spans="2:6" ht="15">
      <c r="B36" s="324" t="s">
        <v>345</v>
      </c>
      <c r="C36" s="325"/>
      <c r="D36" s="401">
        <v>300</v>
      </c>
      <c r="E36" s="109"/>
      <c r="F36" s="271"/>
    </row>
    <row r="37" spans="2:6" ht="15">
      <c r="B37" s="324" t="s">
        <v>219</v>
      </c>
      <c r="C37" s="325"/>
      <c r="D37" s="401">
        <v>4800</v>
      </c>
      <c r="E37" s="109"/>
      <c r="F37" s="271"/>
    </row>
    <row r="38" spans="2:6" ht="15.75" thickBot="1">
      <c r="B38" s="322" t="s">
        <v>220</v>
      </c>
      <c r="C38" s="323"/>
      <c r="D38" s="405">
        <v>50</v>
      </c>
      <c r="E38" s="109"/>
      <c r="F38" s="271"/>
    </row>
    <row r="39" spans="2:6" ht="19.5" customHeight="1" thickBot="1">
      <c r="B39" s="523" t="s">
        <v>221</v>
      </c>
      <c r="C39" s="524"/>
      <c r="D39" s="403">
        <f>SUM(D33:D38)</f>
        <v>30400</v>
      </c>
      <c r="F39" s="271"/>
    </row>
    <row r="40" spans="2:6" ht="15">
      <c r="B40" s="324" t="s">
        <v>222</v>
      </c>
      <c r="C40" s="276"/>
      <c r="D40" s="401">
        <v>1500</v>
      </c>
      <c r="F40" s="271"/>
    </row>
    <row r="41" spans="2:6" ht="15">
      <c r="B41" s="324" t="s">
        <v>223</v>
      </c>
      <c r="C41" s="276"/>
      <c r="D41" s="401">
        <v>4095</v>
      </c>
      <c r="F41" s="271"/>
    </row>
    <row r="42" spans="2:6" ht="15">
      <c r="B42" s="324" t="s">
        <v>224</v>
      </c>
      <c r="C42" s="276"/>
      <c r="D42" s="401">
        <v>16055</v>
      </c>
      <c r="F42" s="271"/>
    </row>
    <row r="43" spans="2:6" ht="15">
      <c r="B43" s="324" t="s">
        <v>225</v>
      </c>
      <c r="C43" s="276"/>
      <c r="D43" s="401">
        <v>1500</v>
      </c>
      <c r="F43" s="271"/>
    </row>
    <row r="44" spans="2:6" ht="15">
      <c r="B44" s="272" t="s">
        <v>226</v>
      </c>
      <c r="C44" s="276"/>
      <c r="D44" s="404">
        <v>11000</v>
      </c>
      <c r="F44" s="271"/>
    </row>
    <row r="45" spans="2:6" ht="15">
      <c r="B45" s="324" t="s">
        <v>227</v>
      </c>
      <c r="C45" s="276"/>
      <c r="D45" s="401">
        <v>6445</v>
      </c>
      <c r="F45" s="271"/>
    </row>
    <row r="46" spans="2:6" ht="15">
      <c r="B46" s="324" t="s">
        <v>228</v>
      </c>
      <c r="C46" s="276"/>
      <c r="D46" s="401">
        <v>705</v>
      </c>
      <c r="F46" s="271"/>
    </row>
    <row r="47" spans="2:6" ht="15">
      <c r="B47" s="324" t="s">
        <v>229</v>
      </c>
      <c r="C47" s="276"/>
      <c r="D47" s="401">
        <v>5</v>
      </c>
      <c r="F47" s="271"/>
    </row>
    <row r="48" spans="2:6" ht="18.75" customHeight="1" thickBot="1">
      <c r="B48" s="322" t="s">
        <v>230</v>
      </c>
      <c r="C48" s="277"/>
      <c r="D48" s="405">
        <v>4460</v>
      </c>
      <c r="F48" s="271"/>
    </row>
    <row r="49" spans="2:6" ht="19.5" customHeight="1" thickBot="1">
      <c r="B49" s="523" t="s">
        <v>231</v>
      </c>
      <c r="C49" s="524"/>
      <c r="D49" s="403">
        <f>SUM(D40:D48)</f>
        <v>45765</v>
      </c>
      <c r="F49" s="274"/>
    </row>
    <row r="50" spans="2:6" ht="19.5" customHeight="1">
      <c r="B50" s="395" t="s">
        <v>346</v>
      </c>
      <c r="C50" s="396"/>
      <c r="D50" s="406">
        <v>500</v>
      </c>
      <c r="F50" s="274"/>
    </row>
    <row r="51" spans="2:6" ht="19.5" customHeight="1">
      <c r="B51" s="393" t="s">
        <v>347</v>
      </c>
      <c r="C51" s="394"/>
      <c r="D51" s="407">
        <v>500</v>
      </c>
      <c r="F51" s="274"/>
    </row>
    <row r="52" spans="2:6" ht="15.75" thickBot="1">
      <c r="B52" s="318" t="s">
        <v>232</v>
      </c>
      <c r="C52" s="277"/>
      <c r="D52" s="405">
        <v>700</v>
      </c>
      <c r="F52" s="274"/>
    </row>
    <row r="53" spans="2:6" ht="19.5" customHeight="1" thickBot="1">
      <c r="B53" s="523" t="s">
        <v>233</v>
      </c>
      <c r="C53" s="524"/>
      <c r="D53" s="403">
        <v>700</v>
      </c>
      <c r="F53" s="274"/>
    </row>
    <row r="54" spans="2:6" ht="15.75" thickBot="1">
      <c r="B54" s="278" t="s">
        <v>234</v>
      </c>
      <c r="C54" s="279"/>
      <c r="D54" s="408">
        <v>125786</v>
      </c>
      <c r="F54" s="274"/>
    </row>
    <row r="55" spans="2:6" ht="19.5" customHeight="1" thickBot="1">
      <c r="B55" s="523" t="s">
        <v>235</v>
      </c>
      <c r="C55" s="524"/>
      <c r="D55" s="403">
        <v>125786</v>
      </c>
      <c r="F55" s="271"/>
    </row>
    <row r="56" spans="2:6" ht="27" customHeight="1" thickBot="1">
      <c r="B56" s="280" t="s">
        <v>236</v>
      </c>
      <c r="C56" s="281"/>
      <c r="D56" s="409">
        <f>SUM(D27,D32,D39,D49,D51,D53,D55)</f>
        <v>532150</v>
      </c>
      <c r="F56" s="274"/>
    </row>
    <row r="57" spans="2:6" ht="15">
      <c r="B57" s="282"/>
      <c r="C57" s="282"/>
      <c r="D57" s="268"/>
      <c r="F57" s="271"/>
    </row>
    <row r="58" spans="2:6" ht="15">
      <c r="B58" s="283"/>
      <c r="C58" s="282"/>
      <c r="D58" s="268"/>
      <c r="F58" s="284"/>
    </row>
    <row r="59" spans="2:10" ht="36" customHeight="1">
      <c r="B59" s="521" t="s">
        <v>276</v>
      </c>
      <c r="C59" s="521"/>
      <c r="D59" s="521"/>
      <c r="F59" s="320"/>
      <c r="G59" s="320"/>
      <c r="H59" s="320"/>
      <c r="I59" s="320"/>
      <c r="J59" s="263"/>
    </row>
    <row r="60" spans="1:6" ht="12.75" customHeight="1">
      <c r="A60" s="264"/>
      <c r="B60" s="106"/>
      <c r="C60" s="106"/>
      <c r="D60" s="106"/>
      <c r="F60" s="106"/>
    </row>
    <row r="61" spans="2:6" ht="21.75" customHeight="1" thickBot="1">
      <c r="B61" s="534" t="s">
        <v>286</v>
      </c>
      <c r="C61" s="534"/>
      <c r="D61" s="534"/>
      <c r="F61" s="321"/>
    </row>
    <row r="62" spans="2:6" ht="32.25" customHeight="1">
      <c r="B62" s="526" t="s">
        <v>237</v>
      </c>
      <c r="C62" s="527"/>
      <c r="D62" s="267" t="s">
        <v>320</v>
      </c>
      <c r="F62" s="285"/>
    </row>
    <row r="63" spans="2:6" ht="15">
      <c r="B63" s="530" t="s">
        <v>19</v>
      </c>
      <c r="C63" s="531"/>
      <c r="D63" s="397">
        <v>174534</v>
      </c>
      <c r="F63" s="271"/>
    </row>
    <row r="64" spans="2:6" ht="15">
      <c r="B64" s="530" t="s">
        <v>238</v>
      </c>
      <c r="C64" s="531"/>
      <c r="D64" s="397">
        <v>41100</v>
      </c>
      <c r="F64" s="286"/>
    </row>
    <row r="65" spans="2:6" ht="15">
      <c r="B65" s="530" t="s">
        <v>21</v>
      </c>
      <c r="C65" s="531"/>
      <c r="D65" s="397">
        <v>136780</v>
      </c>
      <c r="F65" s="287"/>
    </row>
    <row r="66" spans="2:6" ht="15">
      <c r="B66" s="530" t="s">
        <v>239</v>
      </c>
      <c r="C66" s="531"/>
      <c r="D66" s="397">
        <v>6900</v>
      </c>
      <c r="F66" s="271"/>
    </row>
    <row r="67" spans="2:6" ht="15">
      <c r="B67" s="316" t="s">
        <v>330</v>
      </c>
      <c r="C67" s="317"/>
      <c r="D67" s="397">
        <v>3000</v>
      </c>
      <c r="F67" s="271"/>
    </row>
    <row r="68" spans="2:6" ht="15">
      <c r="B68" s="316" t="s">
        <v>240</v>
      </c>
      <c r="C68" s="317"/>
      <c r="D68" s="397">
        <v>3800</v>
      </c>
      <c r="F68" s="271"/>
    </row>
    <row r="69" spans="2:6" ht="15.75" thickBot="1">
      <c r="B69" s="535" t="s">
        <v>241</v>
      </c>
      <c r="C69" s="536"/>
      <c r="D69" s="410">
        <v>68860</v>
      </c>
      <c r="F69" s="271"/>
    </row>
    <row r="70" spans="2:6" ht="19.5" customHeight="1" thickBot="1">
      <c r="B70" s="532" t="s">
        <v>242</v>
      </c>
      <c r="C70" s="533"/>
      <c r="D70" s="398">
        <f>SUM(D63:D69)</f>
        <v>434974</v>
      </c>
      <c r="F70" s="274"/>
    </row>
    <row r="71" spans="2:6" ht="15">
      <c r="B71" s="530" t="s">
        <v>24</v>
      </c>
      <c r="C71" s="531"/>
      <c r="D71" s="411">
        <v>2500</v>
      </c>
      <c r="F71" s="274"/>
    </row>
    <row r="72" spans="2:6" ht="15.75" thickBot="1">
      <c r="B72" s="318" t="s">
        <v>25</v>
      </c>
      <c r="C72" s="319"/>
      <c r="D72" s="410">
        <v>2500</v>
      </c>
      <c r="F72" s="274"/>
    </row>
    <row r="73" spans="2:6" ht="19.5" customHeight="1" thickBot="1">
      <c r="B73" s="532" t="s">
        <v>243</v>
      </c>
      <c r="C73" s="533"/>
      <c r="D73" s="398">
        <f>SUM(D71:D72)</f>
        <v>5000</v>
      </c>
      <c r="F73" s="274"/>
    </row>
    <row r="74" spans="2:6" ht="15">
      <c r="B74" s="316" t="s">
        <v>244</v>
      </c>
      <c r="C74" s="317"/>
      <c r="D74" s="411">
        <v>4186</v>
      </c>
      <c r="F74" s="271"/>
    </row>
    <row r="75" spans="2:6" ht="15">
      <c r="B75" s="318" t="s">
        <v>328</v>
      </c>
      <c r="C75" s="319"/>
      <c r="D75" s="410">
        <v>41974</v>
      </c>
      <c r="F75" s="271"/>
    </row>
    <row r="76" spans="2:6" ht="15.75" thickBot="1">
      <c r="B76" s="318" t="s">
        <v>329</v>
      </c>
      <c r="C76" s="319"/>
      <c r="D76" s="410">
        <v>46016</v>
      </c>
      <c r="F76" s="271"/>
    </row>
    <row r="77" spans="2:6" ht="19.5" customHeight="1" thickBot="1">
      <c r="B77" s="532" t="s">
        <v>245</v>
      </c>
      <c r="C77" s="533"/>
      <c r="D77" s="398">
        <f>SUM(D74:D76)</f>
        <v>92176</v>
      </c>
      <c r="F77" s="271"/>
    </row>
    <row r="78" spans="2:6" ht="24" customHeight="1" thickBot="1">
      <c r="B78" s="280" t="s">
        <v>246</v>
      </c>
      <c r="C78" s="288"/>
      <c r="D78" s="399">
        <f>D70+D73+D77</f>
        <v>532150</v>
      </c>
      <c r="F78" s="289"/>
    </row>
    <row r="79" spans="2:6" ht="15">
      <c r="B79" s="109"/>
      <c r="C79" s="119"/>
      <c r="D79" s="290"/>
      <c r="F79" s="271"/>
    </row>
    <row r="80" spans="2:6" ht="15">
      <c r="B80" s="109"/>
      <c r="C80" s="109"/>
      <c r="D80" s="291"/>
      <c r="F80" s="271"/>
    </row>
    <row r="81" spans="2:6" ht="15">
      <c r="B81" s="109"/>
      <c r="C81" s="109"/>
      <c r="D81" s="109"/>
      <c r="F81" s="271"/>
    </row>
    <row r="82" spans="2:4" ht="15">
      <c r="B82" s="275"/>
      <c r="C82" s="275"/>
      <c r="D82" s="275"/>
    </row>
    <row r="83" spans="2:4" ht="15">
      <c r="B83" s="275"/>
      <c r="C83" s="275"/>
      <c r="D83" s="275"/>
    </row>
    <row r="84" spans="2:4" ht="15">
      <c r="B84" s="275"/>
      <c r="C84" s="275"/>
      <c r="D84" s="275"/>
    </row>
    <row r="85" spans="2:4" ht="15">
      <c r="B85" s="275"/>
      <c r="C85" s="275"/>
      <c r="D85" s="275"/>
    </row>
    <row r="86" spans="2:4" ht="15">
      <c r="B86" s="275"/>
      <c r="C86" s="275"/>
      <c r="D86" s="275"/>
    </row>
    <row r="87" spans="2:4" ht="15">
      <c r="B87" s="275"/>
      <c r="C87" s="275"/>
      <c r="D87" s="275"/>
    </row>
    <row r="88" spans="2:4" ht="15">
      <c r="B88" s="275"/>
      <c r="C88" s="275"/>
      <c r="D88" s="275"/>
    </row>
    <row r="89" spans="2:4" ht="15">
      <c r="B89" s="275"/>
      <c r="C89" s="275"/>
      <c r="D89" s="275"/>
    </row>
    <row r="90" spans="2:4" ht="15">
      <c r="B90" s="275"/>
      <c r="C90" s="275"/>
      <c r="D90" s="275"/>
    </row>
    <row r="91" spans="2:4" ht="15">
      <c r="B91" s="275"/>
      <c r="C91" s="275"/>
      <c r="D91" s="275"/>
    </row>
    <row r="92" spans="2:4" ht="15">
      <c r="B92" s="275"/>
      <c r="C92" s="275"/>
      <c r="D92" s="275"/>
    </row>
    <row r="93" spans="2:4" ht="15">
      <c r="B93" s="275"/>
      <c r="C93" s="275"/>
      <c r="D93" s="275"/>
    </row>
    <row r="94" spans="2:4" ht="15">
      <c r="B94" s="275"/>
      <c r="C94" s="275"/>
      <c r="D94" s="275"/>
    </row>
    <row r="95" spans="2:4" ht="15">
      <c r="B95" s="275"/>
      <c r="C95" s="275"/>
      <c r="D95" s="275"/>
    </row>
    <row r="96" spans="2:4" ht="15">
      <c r="B96" s="275"/>
      <c r="C96" s="275"/>
      <c r="D96" s="275"/>
    </row>
    <row r="97" spans="2:4" ht="15">
      <c r="B97" s="275"/>
      <c r="C97" s="275"/>
      <c r="D97" s="275"/>
    </row>
    <row r="98" spans="2:4" ht="15">
      <c r="B98" s="275"/>
      <c r="C98" s="275"/>
      <c r="D98" s="275"/>
    </row>
    <row r="99" spans="2:4" ht="15">
      <c r="B99" s="275"/>
      <c r="C99" s="275"/>
      <c r="D99" s="275"/>
    </row>
    <row r="100" spans="2:4" ht="15">
      <c r="B100" s="275"/>
      <c r="C100" s="275"/>
      <c r="D100" s="275"/>
    </row>
    <row r="101" spans="2:4" ht="15">
      <c r="B101" s="275"/>
      <c r="C101" s="275"/>
      <c r="D101" s="275"/>
    </row>
    <row r="102" spans="2:4" ht="15">
      <c r="B102" s="275"/>
      <c r="C102" s="275"/>
      <c r="D102" s="275"/>
    </row>
    <row r="103" spans="2:4" ht="15">
      <c r="B103" s="275"/>
      <c r="C103" s="275"/>
      <c r="D103" s="275"/>
    </row>
    <row r="104" spans="2:4" ht="15">
      <c r="B104" s="275"/>
      <c r="C104" s="275"/>
      <c r="D104" s="275"/>
    </row>
    <row r="105" spans="2:4" ht="15">
      <c r="B105" s="275"/>
      <c r="C105" s="275"/>
      <c r="D105" s="275"/>
    </row>
    <row r="106" spans="2:4" ht="15">
      <c r="B106" s="275"/>
      <c r="C106" s="275"/>
      <c r="D106" s="275"/>
    </row>
    <row r="107" spans="2:4" ht="15">
      <c r="B107" s="275"/>
      <c r="C107" s="275"/>
      <c r="D107" s="275"/>
    </row>
    <row r="108" spans="2:4" ht="15">
      <c r="B108" s="275"/>
      <c r="C108" s="275"/>
      <c r="D108" s="275"/>
    </row>
    <row r="109" spans="2:4" ht="15">
      <c r="B109" s="275"/>
      <c r="C109" s="275"/>
      <c r="D109" s="275"/>
    </row>
    <row r="110" spans="2:4" ht="15">
      <c r="B110" s="275"/>
      <c r="C110" s="275"/>
      <c r="D110" s="275"/>
    </row>
    <row r="111" spans="2:4" ht="15">
      <c r="B111" s="275"/>
      <c r="C111" s="275"/>
      <c r="D111" s="275"/>
    </row>
    <row r="112" spans="2:4" ht="15">
      <c r="B112" s="275"/>
      <c r="C112" s="275"/>
      <c r="D112" s="275"/>
    </row>
    <row r="113" spans="2:4" ht="15">
      <c r="B113" s="275"/>
      <c r="C113" s="275"/>
      <c r="D113" s="275"/>
    </row>
    <row r="114" spans="2:4" ht="15">
      <c r="B114" s="275"/>
      <c r="C114" s="275"/>
      <c r="D114" s="275"/>
    </row>
    <row r="115" spans="2:4" ht="15">
      <c r="B115" s="275"/>
      <c r="C115" s="275"/>
      <c r="D115" s="275"/>
    </row>
    <row r="116" spans="2:4" ht="15">
      <c r="B116" s="275"/>
      <c r="C116" s="275"/>
      <c r="D116" s="275"/>
    </row>
    <row r="117" spans="2:4" ht="15">
      <c r="B117" s="275"/>
      <c r="C117" s="275"/>
      <c r="D117" s="275"/>
    </row>
    <row r="118" spans="2:4" ht="15">
      <c r="B118" s="275"/>
      <c r="C118" s="275"/>
      <c r="D118" s="275"/>
    </row>
    <row r="119" spans="2:4" ht="15">
      <c r="B119" s="275"/>
      <c r="C119" s="275"/>
      <c r="D119" s="275"/>
    </row>
    <row r="120" spans="2:4" ht="15">
      <c r="B120" s="275"/>
      <c r="C120" s="275"/>
      <c r="D120" s="275"/>
    </row>
    <row r="121" spans="2:4" ht="15">
      <c r="B121" s="275"/>
      <c r="C121" s="275"/>
      <c r="D121" s="275"/>
    </row>
    <row r="122" spans="2:4" ht="15">
      <c r="B122" s="275"/>
      <c r="C122" s="275"/>
      <c r="D122" s="275"/>
    </row>
    <row r="123" spans="2:4" ht="15">
      <c r="B123" s="275"/>
      <c r="C123" s="275"/>
      <c r="D123" s="275"/>
    </row>
    <row r="124" spans="2:4" ht="15">
      <c r="B124" s="275"/>
      <c r="C124" s="275"/>
      <c r="D124" s="275"/>
    </row>
    <row r="125" spans="2:4" ht="15">
      <c r="B125" s="275"/>
      <c r="C125" s="275"/>
      <c r="D125" s="275"/>
    </row>
    <row r="126" spans="2:4" ht="15">
      <c r="B126" s="275"/>
      <c r="C126" s="275"/>
      <c r="D126" s="275"/>
    </row>
    <row r="127" spans="2:4" ht="15">
      <c r="B127" s="275"/>
      <c r="C127" s="275"/>
      <c r="D127" s="275"/>
    </row>
    <row r="128" spans="2:4" ht="15">
      <c r="B128" s="275"/>
      <c r="C128" s="275"/>
      <c r="D128" s="275"/>
    </row>
    <row r="129" spans="2:4" ht="15">
      <c r="B129" s="275"/>
      <c r="C129" s="275"/>
      <c r="D129" s="275"/>
    </row>
    <row r="130" spans="2:4" ht="15">
      <c r="B130" s="275"/>
      <c r="C130" s="275"/>
      <c r="D130" s="275"/>
    </row>
    <row r="131" spans="2:4" ht="15">
      <c r="B131" s="275"/>
      <c r="C131" s="275"/>
      <c r="D131" s="275"/>
    </row>
    <row r="132" spans="2:4" ht="15">
      <c r="B132" s="275"/>
      <c r="C132" s="275"/>
      <c r="D132" s="275"/>
    </row>
    <row r="133" spans="2:4" ht="15">
      <c r="B133" s="275"/>
      <c r="C133" s="275"/>
      <c r="D133" s="275"/>
    </row>
    <row r="134" spans="2:4" ht="15">
      <c r="B134" s="275"/>
      <c r="C134" s="275"/>
      <c r="D134" s="275"/>
    </row>
    <row r="135" spans="2:4" ht="15">
      <c r="B135" s="275"/>
      <c r="C135" s="275"/>
      <c r="D135" s="275"/>
    </row>
    <row r="136" spans="2:4" ht="15">
      <c r="B136" s="275"/>
      <c r="C136" s="275"/>
      <c r="D136" s="275"/>
    </row>
    <row r="137" spans="2:4" ht="15">
      <c r="B137" s="275"/>
      <c r="C137" s="275"/>
      <c r="D137" s="275"/>
    </row>
    <row r="138" spans="2:4" ht="15">
      <c r="B138" s="275"/>
      <c r="C138" s="275"/>
      <c r="D138" s="275"/>
    </row>
    <row r="139" spans="2:4" ht="15">
      <c r="B139" s="275"/>
      <c r="C139" s="275"/>
      <c r="D139" s="275"/>
    </row>
    <row r="140" spans="2:4" ht="15">
      <c r="B140" s="275"/>
      <c r="C140" s="275"/>
      <c r="D140" s="275"/>
    </row>
    <row r="141" spans="2:4" ht="15">
      <c r="B141" s="275"/>
      <c r="C141" s="275"/>
      <c r="D141" s="275"/>
    </row>
    <row r="142" spans="2:4" ht="15">
      <c r="B142" s="275"/>
      <c r="C142" s="275"/>
      <c r="D142" s="275"/>
    </row>
    <row r="143" spans="2:4" ht="15">
      <c r="B143" s="275"/>
      <c r="C143" s="275"/>
      <c r="D143" s="275"/>
    </row>
    <row r="144" spans="2:4" ht="15">
      <c r="B144" s="275"/>
      <c r="C144" s="275"/>
      <c r="D144" s="275"/>
    </row>
    <row r="145" spans="2:4" ht="15">
      <c r="B145" s="275"/>
      <c r="C145" s="275"/>
      <c r="D145" s="275"/>
    </row>
    <row r="146" spans="2:4" ht="15">
      <c r="B146" s="275"/>
      <c r="C146" s="275"/>
      <c r="D146" s="275"/>
    </row>
    <row r="147" spans="2:4" ht="15">
      <c r="B147" s="275"/>
      <c r="C147" s="275"/>
      <c r="D147" s="275"/>
    </row>
    <row r="148" spans="2:4" ht="15">
      <c r="B148" s="275"/>
      <c r="C148" s="275"/>
      <c r="D148" s="275"/>
    </row>
    <row r="149" spans="2:4" ht="15">
      <c r="B149" s="275"/>
      <c r="C149" s="275"/>
      <c r="D149" s="275"/>
    </row>
    <row r="150" spans="2:4" ht="15">
      <c r="B150" s="275"/>
      <c r="C150" s="275"/>
      <c r="D150" s="275"/>
    </row>
    <row r="151" spans="2:4" ht="15">
      <c r="B151" s="275"/>
      <c r="C151" s="275"/>
      <c r="D151" s="275"/>
    </row>
    <row r="152" spans="2:4" ht="15">
      <c r="B152" s="275"/>
      <c r="C152" s="275"/>
      <c r="D152" s="275"/>
    </row>
    <row r="153" spans="2:4" ht="15">
      <c r="B153" s="275"/>
      <c r="C153" s="275"/>
      <c r="D153" s="275"/>
    </row>
    <row r="154" spans="2:4" ht="15">
      <c r="B154" s="275"/>
      <c r="C154" s="275"/>
      <c r="D154" s="275"/>
    </row>
    <row r="155" spans="2:4" ht="15">
      <c r="B155" s="275"/>
      <c r="C155" s="275"/>
      <c r="D155" s="275"/>
    </row>
    <row r="156" spans="2:4" ht="15">
      <c r="B156" s="275"/>
      <c r="C156" s="275"/>
      <c r="D156" s="275"/>
    </row>
    <row r="157" spans="2:4" ht="15">
      <c r="B157" s="275"/>
      <c r="C157" s="275"/>
      <c r="D157" s="275"/>
    </row>
    <row r="158" spans="2:4" ht="15">
      <c r="B158" s="275"/>
      <c r="C158" s="275"/>
      <c r="D158" s="275"/>
    </row>
    <row r="159" spans="2:4" ht="15">
      <c r="B159" s="275"/>
      <c r="C159" s="275"/>
      <c r="D159" s="275"/>
    </row>
    <row r="160" spans="2:4" ht="15">
      <c r="B160" s="275"/>
      <c r="C160" s="275"/>
      <c r="D160" s="275"/>
    </row>
    <row r="161" spans="2:4" ht="15">
      <c r="B161" s="275"/>
      <c r="C161" s="275"/>
      <c r="D161" s="275"/>
    </row>
    <row r="162" spans="2:4" ht="15">
      <c r="B162" s="275"/>
      <c r="C162" s="275"/>
      <c r="D162" s="275"/>
    </row>
    <row r="163" spans="2:4" ht="15">
      <c r="B163" s="275"/>
      <c r="C163" s="275"/>
      <c r="D163" s="275"/>
    </row>
    <row r="164" spans="2:4" ht="15">
      <c r="B164" s="275"/>
      <c r="C164" s="275"/>
      <c r="D164" s="275"/>
    </row>
    <row r="165" spans="2:4" ht="15">
      <c r="B165" s="275"/>
      <c r="C165" s="275"/>
      <c r="D165" s="275"/>
    </row>
    <row r="166" spans="2:4" ht="15">
      <c r="B166" s="275"/>
      <c r="C166" s="275"/>
      <c r="D166" s="275"/>
    </row>
    <row r="167" spans="2:4" ht="15">
      <c r="B167" s="275"/>
      <c r="C167" s="275"/>
      <c r="D167" s="275"/>
    </row>
    <row r="168" spans="2:4" ht="15">
      <c r="B168" s="275"/>
      <c r="C168" s="275"/>
      <c r="D168" s="275"/>
    </row>
    <row r="169" spans="2:4" ht="15">
      <c r="B169" s="275"/>
      <c r="C169" s="275"/>
      <c r="D169" s="275"/>
    </row>
    <row r="170" spans="2:4" ht="15">
      <c r="B170" s="275"/>
      <c r="C170" s="275"/>
      <c r="D170" s="275"/>
    </row>
    <row r="171" spans="2:4" ht="15">
      <c r="B171" s="275"/>
      <c r="C171" s="275"/>
      <c r="D171" s="275"/>
    </row>
    <row r="172" spans="2:4" ht="15">
      <c r="B172" s="275"/>
      <c r="C172" s="275"/>
      <c r="D172" s="275"/>
    </row>
    <row r="173" spans="2:4" ht="15">
      <c r="B173" s="275"/>
      <c r="C173" s="275"/>
      <c r="D173" s="275"/>
    </row>
    <row r="174" spans="2:4" ht="15">
      <c r="B174" s="275"/>
      <c r="C174" s="275"/>
      <c r="D174" s="275"/>
    </row>
    <row r="175" spans="2:4" ht="15">
      <c r="B175" s="275"/>
      <c r="C175" s="275"/>
      <c r="D175" s="275"/>
    </row>
    <row r="176" spans="2:4" ht="15">
      <c r="B176" s="275"/>
      <c r="C176" s="275"/>
      <c r="D176" s="275"/>
    </row>
    <row r="177" spans="2:4" ht="15">
      <c r="B177" s="275"/>
      <c r="C177" s="275"/>
      <c r="D177" s="275"/>
    </row>
    <row r="178" spans="2:4" ht="15">
      <c r="B178" s="275"/>
      <c r="C178" s="275"/>
      <c r="D178" s="275"/>
    </row>
    <row r="179" spans="2:4" ht="15">
      <c r="B179" s="275"/>
      <c r="C179" s="275"/>
      <c r="D179" s="275"/>
    </row>
    <row r="180" spans="2:4" ht="15">
      <c r="B180" s="275"/>
      <c r="C180" s="275"/>
      <c r="D180" s="275"/>
    </row>
    <row r="181" spans="2:4" ht="15">
      <c r="B181" s="275"/>
      <c r="C181" s="275"/>
      <c r="D181" s="275"/>
    </row>
    <row r="182" spans="2:4" ht="15">
      <c r="B182" s="275"/>
      <c r="C182" s="275"/>
      <c r="D182" s="275"/>
    </row>
    <row r="183" spans="2:4" ht="15">
      <c r="B183" s="275"/>
      <c r="C183" s="275"/>
      <c r="D183" s="275"/>
    </row>
    <row r="184" spans="2:4" ht="15">
      <c r="B184" s="275"/>
      <c r="C184" s="275"/>
      <c r="D184" s="275"/>
    </row>
    <row r="185" spans="2:4" ht="15">
      <c r="B185" s="275"/>
      <c r="C185" s="275"/>
      <c r="D185" s="275"/>
    </row>
    <row r="186" spans="2:4" ht="15">
      <c r="B186" s="275"/>
      <c r="C186" s="275"/>
      <c r="D186" s="275"/>
    </row>
    <row r="187" spans="2:4" ht="15">
      <c r="B187" s="275"/>
      <c r="C187" s="275"/>
      <c r="D187" s="275"/>
    </row>
    <row r="188" spans="2:4" ht="15">
      <c r="B188" s="275"/>
      <c r="C188" s="275"/>
      <c r="D188" s="275"/>
    </row>
    <row r="189" spans="2:4" ht="15">
      <c r="B189" s="275"/>
      <c r="C189" s="275"/>
      <c r="D189" s="275"/>
    </row>
    <row r="190" spans="2:4" ht="15">
      <c r="B190" s="275"/>
      <c r="C190" s="275"/>
      <c r="D190" s="275"/>
    </row>
    <row r="191" spans="2:4" ht="15">
      <c r="B191" s="275"/>
      <c r="C191" s="275"/>
      <c r="D191" s="275"/>
    </row>
    <row r="192" spans="2:4" ht="15">
      <c r="B192" s="275"/>
      <c r="C192" s="275"/>
      <c r="D192" s="275"/>
    </row>
    <row r="193" spans="2:4" ht="15">
      <c r="B193" s="275"/>
      <c r="C193" s="275"/>
      <c r="D193" s="275"/>
    </row>
    <row r="194" spans="2:4" ht="15">
      <c r="B194" s="275"/>
      <c r="C194" s="275"/>
      <c r="D194" s="275"/>
    </row>
    <row r="195" spans="2:4" ht="15">
      <c r="B195" s="275"/>
      <c r="C195" s="275"/>
      <c r="D195" s="275"/>
    </row>
    <row r="196" spans="2:4" ht="15">
      <c r="B196" s="275"/>
      <c r="C196" s="275"/>
      <c r="D196" s="275"/>
    </row>
    <row r="197" spans="2:4" ht="15">
      <c r="B197" s="275"/>
      <c r="C197" s="275"/>
      <c r="D197" s="275"/>
    </row>
    <row r="198" spans="2:4" ht="15">
      <c r="B198" s="275"/>
      <c r="C198" s="275"/>
      <c r="D198" s="275"/>
    </row>
    <row r="199" spans="2:4" ht="15">
      <c r="B199" s="275"/>
      <c r="C199" s="275"/>
      <c r="D199" s="275"/>
    </row>
    <row r="200" spans="2:4" ht="15">
      <c r="B200" s="275"/>
      <c r="C200" s="275"/>
      <c r="D200" s="275"/>
    </row>
    <row r="201" spans="2:4" ht="15">
      <c r="B201" s="275"/>
      <c r="C201" s="275"/>
      <c r="D201" s="275"/>
    </row>
    <row r="202" spans="2:4" ht="15">
      <c r="B202" s="275"/>
      <c r="C202" s="275"/>
      <c r="D202" s="275"/>
    </row>
    <row r="203" spans="2:4" ht="15">
      <c r="B203" s="275"/>
      <c r="C203" s="275"/>
      <c r="D203" s="275"/>
    </row>
    <row r="204" spans="2:4" ht="15">
      <c r="B204" s="275"/>
      <c r="C204" s="275"/>
      <c r="D204" s="275"/>
    </row>
    <row r="205" spans="2:4" ht="15">
      <c r="B205" s="275"/>
      <c r="C205" s="275"/>
      <c r="D205" s="275"/>
    </row>
    <row r="206" spans="2:4" ht="15">
      <c r="B206" s="275"/>
      <c r="C206" s="275"/>
      <c r="D206" s="275"/>
    </row>
    <row r="207" spans="2:4" ht="15">
      <c r="B207" s="275"/>
      <c r="C207" s="275"/>
      <c r="D207" s="275"/>
    </row>
    <row r="208" spans="2:4" ht="15">
      <c r="B208" s="275"/>
      <c r="C208" s="275"/>
      <c r="D208" s="275"/>
    </row>
    <row r="209" spans="2:4" ht="15">
      <c r="B209" s="275"/>
      <c r="C209" s="275"/>
      <c r="D209" s="275"/>
    </row>
    <row r="210" spans="2:4" ht="15">
      <c r="B210" s="275"/>
      <c r="C210" s="275"/>
      <c r="D210" s="275"/>
    </row>
    <row r="211" spans="2:4" ht="15">
      <c r="B211" s="275"/>
      <c r="C211" s="275"/>
      <c r="D211" s="275"/>
    </row>
    <row r="212" spans="2:4" ht="15">
      <c r="B212" s="275"/>
      <c r="C212" s="275"/>
      <c r="D212" s="275"/>
    </row>
    <row r="213" spans="2:4" ht="15">
      <c r="B213" s="275"/>
      <c r="C213" s="275"/>
      <c r="D213" s="275"/>
    </row>
    <row r="214" spans="2:4" ht="15">
      <c r="B214" s="275"/>
      <c r="C214" s="275"/>
      <c r="D214" s="275"/>
    </row>
    <row r="215" spans="2:4" ht="15">
      <c r="B215" s="275"/>
      <c r="C215" s="275"/>
      <c r="D215" s="275"/>
    </row>
    <row r="216" spans="2:4" ht="15">
      <c r="B216" s="275"/>
      <c r="C216" s="275"/>
      <c r="D216" s="275"/>
    </row>
    <row r="217" spans="2:4" ht="15">
      <c r="B217" s="275"/>
      <c r="C217" s="275"/>
      <c r="D217" s="275"/>
    </row>
    <row r="218" spans="2:4" ht="15">
      <c r="B218" s="275"/>
      <c r="C218" s="275"/>
      <c r="D218" s="275"/>
    </row>
    <row r="219" spans="2:4" ht="15">
      <c r="B219" s="275"/>
      <c r="C219" s="275"/>
      <c r="D219" s="275"/>
    </row>
    <row r="220" spans="2:4" ht="15">
      <c r="B220" s="275"/>
      <c r="C220" s="275"/>
      <c r="D220" s="275"/>
    </row>
    <row r="221" spans="2:4" ht="15">
      <c r="B221" s="275"/>
      <c r="C221" s="275"/>
      <c r="D221" s="275"/>
    </row>
    <row r="222" spans="2:4" ht="15">
      <c r="B222" s="275"/>
      <c r="C222" s="275"/>
      <c r="D222" s="275"/>
    </row>
    <row r="223" spans="2:4" ht="15">
      <c r="B223" s="275"/>
      <c r="C223" s="275"/>
      <c r="D223" s="275"/>
    </row>
    <row r="224" spans="2:4" ht="15">
      <c r="B224" s="275"/>
      <c r="C224" s="275"/>
      <c r="D224" s="275"/>
    </row>
    <row r="225" spans="2:4" ht="15">
      <c r="B225" s="275"/>
      <c r="C225" s="275"/>
      <c r="D225" s="275"/>
    </row>
    <row r="226" spans="2:4" ht="15">
      <c r="B226" s="275"/>
      <c r="C226" s="275"/>
      <c r="D226" s="275"/>
    </row>
    <row r="227" spans="2:4" ht="15">
      <c r="B227" s="275"/>
      <c r="C227" s="275"/>
      <c r="D227" s="275"/>
    </row>
    <row r="228" spans="2:4" ht="15">
      <c r="B228" s="275"/>
      <c r="C228" s="275"/>
      <c r="D228" s="275"/>
    </row>
    <row r="229" spans="2:4" ht="15">
      <c r="B229" s="275"/>
      <c r="C229" s="275"/>
      <c r="D229" s="275"/>
    </row>
    <row r="230" spans="2:4" ht="15">
      <c r="B230" s="275"/>
      <c r="C230" s="275"/>
      <c r="D230" s="275"/>
    </row>
    <row r="231" spans="2:4" ht="15">
      <c r="B231" s="275"/>
      <c r="C231" s="275"/>
      <c r="D231" s="275"/>
    </row>
    <row r="232" spans="2:4" ht="15">
      <c r="B232" s="275"/>
      <c r="C232" s="275"/>
      <c r="D232" s="275"/>
    </row>
    <row r="233" spans="2:4" ht="15">
      <c r="B233" s="275"/>
      <c r="C233" s="275"/>
      <c r="D233" s="275"/>
    </row>
    <row r="234" spans="2:4" ht="15">
      <c r="B234" s="275"/>
      <c r="C234" s="275"/>
      <c r="D234" s="275"/>
    </row>
    <row r="235" spans="2:4" ht="15">
      <c r="B235" s="275"/>
      <c r="C235" s="275"/>
      <c r="D235" s="275"/>
    </row>
    <row r="236" spans="2:4" ht="15">
      <c r="B236" s="275"/>
      <c r="C236" s="275"/>
      <c r="D236" s="275"/>
    </row>
    <row r="237" spans="2:4" ht="15">
      <c r="B237" s="275"/>
      <c r="C237" s="275"/>
      <c r="D237" s="275"/>
    </row>
    <row r="238" spans="2:4" ht="15">
      <c r="B238" s="275"/>
      <c r="C238" s="275"/>
      <c r="D238" s="275"/>
    </row>
    <row r="239" spans="2:4" ht="15">
      <c r="B239" s="275"/>
      <c r="C239" s="275"/>
      <c r="D239" s="275"/>
    </row>
    <row r="240" spans="2:4" ht="15">
      <c r="B240" s="275"/>
      <c r="C240" s="275"/>
      <c r="D240" s="275"/>
    </row>
    <row r="241" spans="2:4" ht="15">
      <c r="B241" s="275"/>
      <c r="C241" s="275"/>
      <c r="D241" s="275"/>
    </row>
    <row r="242" spans="2:4" ht="15">
      <c r="B242" s="275"/>
      <c r="C242" s="275"/>
      <c r="D242" s="275"/>
    </row>
    <row r="243" spans="2:4" ht="15">
      <c r="B243" s="275"/>
      <c r="C243" s="275"/>
      <c r="D243" s="275"/>
    </row>
    <row r="244" spans="2:4" ht="15">
      <c r="B244" s="275"/>
      <c r="C244" s="275"/>
      <c r="D244" s="275"/>
    </row>
    <row r="245" spans="2:4" ht="15">
      <c r="B245" s="275"/>
      <c r="C245" s="275"/>
      <c r="D245" s="275"/>
    </row>
    <row r="246" spans="2:4" ht="15">
      <c r="B246" s="275"/>
      <c r="C246" s="275"/>
      <c r="D246" s="275"/>
    </row>
    <row r="247" spans="2:4" ht="15">
      <c r="B247" s="275"/>
      <c r="C247" s="275"/>
      <c r="D247" s="275"/>
    </row>
    <row r="248" spans="2:4" ht="15">
      <c r="B248" s="275"/>
      <c r="C248" s="275"/>
      <c r="D248" s="275"/>
    </row>
    <row r="249" spans="2:4" ht="15">
      <c r="B249" s="275"/>
      <c r="C249" s="275"/>
      <c r="D249" s="275"/>
    </row>
    <row r="250" spans="2:4" ht="15">
      <c r="B250" s="275"/>
      <c r="C250" s="275"/>
      <c r="D250" s="275"/>
    </row>
    <row r="251" spans="2:4" ht="15">
      <c r="B251" s="275"/>
      <c r="C251" s="275"/>
      <c r="D251" s="275"/>
    </row>
    <row r="252" spans="2:4" ht="15">
      <c r="B252" s="275"/>
      <c r="C252" s="275"/>
      <c r="D252" s="275"/>
    </row>
    <row r="253" spans="2:4" ht="15">
      <c r="B253" s="275"/>
      <c r="C253" s="275"/>
      <c r="D253" s="275"/>
    </row>
    <row r="254" spans="2:4" ht="15">
      <c r="B254" s="275"/>
      <c r="C254" s="275"/>
      <c r="D254" s="275"/>
    </row>
    <row r="255" spans="2:4" ht="15">
      <c r="B255" s="275"/>
      <c r="C255" s="275"/>
      <c r="D255" s="275"/>
    </row>
    <row r="256" spans="2:4" ht="15">
      <c r="B256" s="275"/>
      <c r="C256" s="275"/>
      <c r="D256" s="275"/>
    </row>
    <row r="257" spans="2:4" ht="15">
      <c r="B257" s="275"/>
      <c r="C257" s="275"/>
      <c r="D257" s="275"/>
    </row>
    <row r="258" spans="2:4" ht="15">
      <c r="B258" s="275"/>
      <c r="C258" s="275"/>
      <c r="D258" s="275"/>
    </row>
    <row r="259" spans="2:4" ht="15">
      <c r="B259" s="275"/>
      <c r="C259" s="275"/>
      <c r="D259" s="275"/>
    </row>
    <row r="260" spans="2:4" ht="15">
      <c r="B260" s="275"/>
      <c r="C260" s="275"/>
      <c r="D260" s="275"/>
    </row>
    <row r="261" spans="2:4" ht="15">
      <c r="B261" s="275"/>
      <c r="C261" s="275"/>
      <c r="D261" s="275"/>
    </row>
    <row r="262" spans="2:4" ht="15">
      <c r="B262" s="275"/>
      <c r="C262" s="275"/>
      <c r="D262" s="275"/>
    </row>
    <row r="263" spans="2:4" ht="15">
      <c r="B263" s="275"/>
      <c r="C263" s="275"/>
      <c r="D263" s="275"/>
    </row>
    <row r="264" spans="2:4" ht="15">
      <c r="B264" s="275"/>
      <c r="C264" s="275"/>
      <c r="D264" s="275"/>
    </row>
    <row r="265" spans="2:4" ht="15">
      <c r="B265" s="275"/>
      <c r="C265" s="275"/>
      <c r="D265" s="275"/>
    </row>
    <row r="266" spans="2:4" ht="15">
      <c r="B266" s="275"/>
      <c r="C266" s="275"/>
      <c r="D266" s="275"/>
    </row>
    <row r="267" spans="2:4" ht="15">
      <c r="B267" s="275"/>
      <c r="C267" s="275"/>
      <c r="D267" s="275"/>
    </row>
    <row r="268" spans="2:4" ht="15">
      <c r="B268" s="275"/>
      <c r="C268" s="275"/>
      <c r="D268" s="275"/>
    </row>
    <row r="269" spans="2:4" ht="15">
      <c r="B269" s="275"/>
      <c r="C269" s="275"/>
      <c r="D269" s="275"/>
    </row>
    <row r="270" spans="2:4" ht="15">
      <c r="B270" s="275"/>
      <c r="C270" s="275"/>
      <c r="D270" s="275"/>
    </row>
    <row r="271" spans="2:4" ht="15">
      <c r="B271" s="275"/>
      <c r="C271" s="275"/>
      <c r="D271" s="275"/>
    </row>
    <row r="272" spans="2:4" ht="15">
      <c r="B272" s="275"/>
      <c r="C272" s="275"/>
      <c r="D272" s="275"/>
    </row>
    <row r="273" spans="2:4" ht="15">
      <c r="B273" s="275"/>
      <c r="C273" s="275"/>
      <c r="D273" s="275"/>
    </row>
    <row r="274" spans="2:4" ht="15">
      <c r="B274" s="275"/>
      <c r="C274" s="275"/>
      <c r="D274" s="275"/>
    </row>
    <row r="275" spans="2:4" ht="15">
      <c r="B275" s="275"/>
      <c r="C275" s="275"/>
      <c r="D275" s="275"/>
    </row>
    <row r="276" spans="2:4" ht="15">
      <c r="B276" s="275"/>
      <c r="C276" s="275"/>
      <c r="D276" s="275"/>
    </row>
    <row r="277" spans="2:4" ht="15">
      <c r="B277" s="275"/>
      <c r="C277" s="275"/>
      <c r="D277" s="275"/>
    </row>
    <row r="278" spans="2:4" ht="15">
      <c r="B278" s="275"/>
      <c r="C278" s="275"/>
      <c r="D278" s="275"/>
    </row>
    <row r="279" spans="2:4" ht="15">
      <c r="B279" s="275"/>
      <c r="C279" s="275"/>
      <c r="D279" s="275"/>
    </row>
    <row r="280" spans="2:4" ht="15">
      <c r="B280" s="275"/>
      <c r="C280" s="275"/>
      <c r="D280" s="275"/>
    </row>
    <row r="281" spans="2:4" ht="15">
      <c r="B281" s="275"/>
      <c r="C281" s="275"/>
      <c r="D281" s="275"/>
    </row>
    <row r="282" spans="2:4" ht="15">
      <c r="B282" s="275"/>
      <c r="C282" s="275"/>
      <c r="D282" s="275"/>
    </row>
    <row r="283" spans="2:4" ht="15">
      <c r="B283" s="275"/>
      <c r="C283" s="275"/>
      <c r="D283" s="275"/>
    </row>
    <row r="284" spans="2:4" ht="15">
      <c r="B284" s="275"/>
      <c r="C284" s="275"/>
      <c r="D284" s="275"/>
    </row>
    <row r="285" spans="2:4" ht="15">
      <c r="B285" s="275"/>
      <c r="C285" s="275"/>
      <c r="D285" s="275"/>
    </row>
    <row r="286" spans="2:4" ht="15">
      <c r="B286" s="275"/>
      <c r="C286" s="275"/>
      <c r="D286" s="275"/>
    </row>
    <row r="287" spans="2:4" ht="15">
      <c r="B287" s="275"/>
      <c r="C287" s="275"/>
      <c r="D287" s="275"/>
    </row>
    <row r="288" spans="2:4" ht="15">
      <c r="B288" s="275"/>
      <c r="C288" s="275"/>
      <c r="D288" s="275"/>
    </row>
    <row r="289" spans="2:4" ht="15">
      <c r="B289" s="275"/>
      <c r="C289" s="275"/>
      <c r="D289" s="275"/>
    </row>
    <row r="290" spans="2:4" ht="15">
      <c r="B290" s="275"/>
      <c r="C290" s="275"/>
      <c r="D290" s="275"/>
    </row>
    <row r="291" spans="2:4" ht="15">
      <c r="B291" s="275"/>
      <c r="C291" s="275"/>
      <c r="D291" s="275"/>
    </row>
    <row r="292" spans="2:4" ht="15">
      <c r="B292" s="275"/>
      <c r="C292" s="275"/>
      <c r="D292" s="275"/>
    </row>
    <row r="293" spans="2:4" ht="15">
      <c r="B293" s="275"/>
      <c r="C293" s="275"/>
      <c r="D293" s="275"/>
    </row>
    <row r="294" spans="2:4" ht="15">
      <c r="B294" s="275"/>
      <c r="C294" s="275"/>
      <c r="D294" s="275"/>
    </row>
    <row r="295" spans="2:4" ht="15">
      <c r="B295" s="275"/>
      <c r="C295" s="275"/>
      <c r="D295" s="275"/>
    </row>
    <row r="296" spans="2:4" ht="15">
      <c r="B296" s="275"/>
      <c r="C296" s="275"/>
      <c r="D296" s="275"/>
    </row>
    <row r="297" spans="2:4" ht="15">
      <c r="B297" s="275"/>
      <c r="C297" s="275"/>
      <c r="D297" s="275"/>
    </row>
    <row r="298" spans="2:4" ht="15">
      <c r="B298" s="275"/>
      <c r="C298" s="275"/>
      <c r="D298" s="275"/>
    </row>
    <row r="299" spans="2:4" ht="15">
      <c r="B299" s="275"/>
      <c r="C299" s="275"/>
      <c r="D299" s="275"/>
    </row>
    <row r="300" spans="2:4" ht="15">
      <c r="B300" s="275"/>
      <c r="C300" s="275"/>
      <c r="D300" s="275"/>
    </row>
    <row r="301" spans="2:4" ht="15">
      <c r="B301" s="275"/>
      <c r="C301" s="275"/>
      <c r="D301" s="275"/>
    </row>
    <row r="302" spans="2:4" ht="15">
      <c r="B302" s="275"/>
      <c r="C302" s="275"/>
      <c r="D302" s="275"/>
    </row>
    <row r="303" spans="2:4" ht="15">
      <c r="B303" s="275"/>
      <c r="C303" s="275"/>
      <c r="D303" s="275"/>
    </row>
    <row r="304" spans="2:4" ht="15">
      <c r="B304" s="275"/>
      <c r="C304" s="275"/>
      <c r="D304" s="275"/>
    </row>
    <row r="305" spans="2:4" ht="15">
      <c r="B305" s="275"/>
      <c r="C305" s="275"/>
      <c r="D305" s="275"/>
    </row>
    <row r="306" spans="2:4" ht="15">
      <c r="B306" s="275"/>
      <c r="C306" s="275"/>
      <c r="D306" s="275"/>
    </row>
    <row r="307" spans="2:4" ht="15">
      <c r="B307" s="275"/>
      <c r="C307" s="275"/>
      <c r="D307" s="275"/>
    </row>
    <row r="308" spans="2:4" ht="15">
      <c r="B308" s="275"/>
      <c r="C308" s="275"/>
      <c r="D308" s="275"/>
    </row>
    <row r="309" spans="2:4" ht="15">
      <c r="B309" s="275"/>
      <c r="C309" s="275"/>
      <c r="D309" s="275"/>
    </row>
    <row r="310" spans="2:4" ht="15">
      <c r="B310" s="275"/>
      <c r="C310" s="275"/>
      <c r="D310" s="275"/>
    </row>
    <row r="311" spans="2:4" ht="15">
      <c r="B311" s="275"/>
      <c r="C311" s="275"/>
      <c r="D311" s="275"/>
    </row>
    <row r="312" spans="2:4" ht="15">
      <c r="B312" s="275"/>
      <c r="C312" s="275"/>
      <c r="D312" s="275"/>
    </row>
    <row r="313" spans="2:4" ht="15">
      <c r="B313" s="275"/>
      <c r="C313" s="275"/>
      <c r="D313" s="275"/>
    </row>
    <row r="314" spans="2:4" ht="15">
      <c r="B314" s="275"/>
      <c r="C314" s="275"/>
      <c r="D314" s="275"/>
    </row>
    <row r="315" spans="2:4" ht="15">
      <c r="B315" s="275"/>
      <c r="C315" s="275"/>
      <c r="D315" s="275"/>
    </row>
    <row r="316" spans="2:4" ht="15">
      <c r="B316" s="275"/>
      <c r="C316" s="275"/>
      <c r="D316" s="275"/>
    </row>
    <row r="317" spans="2:4" ht="15">
      <c r="B317" s="275"/>
      <c r="C317" s="275"/>
      <c r="D317" s="275"/>
    </row>
    <row r="318" spans="2:4" ht="15">
      <c r="B318" s="275"/>
      <c r="C318" s="275"/>
      <c r="D318" s="275"/>
    </row>
    <row r="319" spans="2:4" ht="15">
      <c r="B319" s="275"/>
      <c r="C319" s="275"/>
      <c r="D319" s="275"/>
    </row>
    <row r="320" spans="2:4" ht="15">
      <c r="B320" s="275"/>
      <c r="C320" s="275"/>
      <c r="D320" s="275"/>
    </row>
    <row r="321" spans="2:4" ht="15">
      <c r="B321" s="275"/>
      <c r="C321" s="275"/>
      <c r="D321" s="275"/>
    </row>
    <row r="322" spans="2:4" ht="15">
      <c r="B322" s="275"/>
      <c r="C322" s="275"/>
      <c r="D322" s="275"/>
    </row>
    <row r="323" spans="2:4" ht="15">
      <c r="B323" s="275"/>
      <c r="C323" s="275"/>
      <c r="D323" s="275"/>
    </row>
    <row r="324" spans="2:4" ht="15">
      <c r="B324" s="275"/>
      <c r="C324" s="275"/>
      <c r="D324" s="275"/>
    </row>
    <row r="325" spans="2:4" ht="15">
      <c r="B325" s="275"/>
      <c r="C325" s="275"/>
      <c r="D325" s="275"/>
    </row>
    <row r="326" spans="2:4" ht="15">
      <c r="B326" s="275"/>
      <c r="C326" s="275"/>
      <c r="D326" s="275"/>
    </row>
    <row r="327" spans="2:4" ht="15">
      <c r="B327" s="275"/>
      <c r="C327" s="275"/>
      <c r="D327" s="275"/>
    </row>
    <row r="328" spans="2:4" ht="15">
      <c r="B328" s="275"/>
      <c r="C328" s="275"/>
      <c r="D328" s="275"/>
    </row>
    <row r="329" spans="2:4" ht="15">
      <c r="B329" s="275"/>
      <c r="C329" s="275"/>
      <c r="D329" s="275"/>
    </row>
    <row r="330" spans="2:4" ht="15">
      <c r="B330" s="275"/>
      <c r="C330" s="275"/>
      <c r="D330" s="275"/>
    </row>
    <row r="331" spans="2:4" ht="15">
      <c r="B331" s="275"/>
      <c r="C331" s="275"/>
      <c r="D331" s="275"/>
    </row>
    <row r="332" spans="2:4" ht="15">
      <c r="B332" s="275"/>
      <c r="C332" s="275"/>
      <c r="D332" s="275"/>
    </row>
    <row r="333" spans="2:4" ht="15">
      <c r="B333" s="275"/>
      <c r="C333" s="275"/>
      <c r="D333" s="275"/>
    </row>
    <row r="334" spans="2:4" ht="15">
      <c r="B334" s="275"/>
      <c r="C334" s="275"/>
      <c r="D334" s="275"/>
    </row>
    <row r="335" spans="2:4" ht="15">
      <c r="B335" s="275"/>
      <c r="C335" s="275"/>
      <c r="D335" s="275"/>
    </row>
    <row r="336" spans="2:4" ht="15">
      <c r="B336" s="275"/>
      <c r="C336" s="275"/>
      <c r="D336" s="275"/>
    </row>
    <row r="337" spans="2:4" ht="15">
      <c r="B337" s="275"/>
      <c r="C337" s="275"/>
      <c r="D337" s="275"/>
    </row>
    <row r="338" spans="2:4" ht="15">
      <c r="B338" s="275"/>
      <c r="C338" s="275"/>
      <c r="D338" s="275"/>
    </row>
    <row r="339" spans="2:4" ht="15">
      <c r="B339" s="275"/>
      <c r="C339" s="275"/>
      <c r="D339" s="275"/>
    </row>
    <row r="340" spans="2:4" ht="15">
      <c r="B340" s="275"/>
      <c r="C340" s="275"/>
      <c r="D340" s="275"/>
    </row>
    <row r="341" spans="2:4" ht="15">
      <c r="B341" s="275"/>
      <c r="C341" s="275"/>
      <c r="D341" s="275"/>
    </row>
    <row r="342" spans="2:4" ht="15">
      <c r="B342" s="275"/>
      <c r="C342" s="275"/>
      <c r="D342" s="275"/>
    </row>
    <row r="343" spans="2:4" ht="15">
      <c r="B343" s="275"/>
      <c r="C343" s="275"/>
      <c r="D343" s="275"/>
    </row>
    <row r="344" spans="2:4" ht="15">
      <c r="B344" s="275"/>
      <c r="C344" s="275"/>
      <c r="D344" s="275"/>
    </row>
    <row r="345" spans="2:4" ht="15">
      <c r="B345" s="275"/>
      <c r="C345" s="275"/>
      <c r="D345" s="275"/>
    </row>
    <row r="346" spans="2:4" ht="15">
      <c r="B346" s="275"/>
      <c r="C346" s="275"/>
      <c r="D346" s="275"/>
    </row>
    <row r="347" spans="2:4" ht="15">
      <c r="B347" s="275"/>
      <c r="C347" s="275"/>
      <c r="D347" s="275"/>
    </row>
    <row r="348" spans="2:4" ht="15">
      <c r="B348" s="275"/>
      <c r="C348" s="275"/>
      <c r="D348" s="275"/>
    </row>
    <row r="349" spans="2:4" ht="15">
      <c r="B349" s="275"/>
      <c r="C349" s="275"/>
      <c r="D349" s="275"/>
    </row>
    <row r="350" spans="2:4" ht="15">
      <c r="B350" s="275"/>
      <c r="C350" s="275"/>
      <c r="D350" s="275"/>
    </row>
    <row r="351" spans="2:4" ht="15">
      <c r="B351" s="275"/>
      <c r="C351" s="275"/>
      <c r="D351" s="275"/>
    </row>
    <row r="352" spans="2:4" ht="15">
      <c r="B352" s="275"/>
      <c r="C352" s="275"/>
      <c r="D352" s="275"/>
    </row>
    <row r="353" spans="2:4" ht="15">
      <c r="B353" s="275"/>
      <c r="C353" s="275"/>
      <c r="D353" s="275"/>
    </row>
    <row r="354" spans="2:4" ht="15">
      <c r="B354" s="275"/>
      <c r="C354" s="275"/>
      <c r="D354" s="275"/>
    </row>
    <row r="355" spans="2:4" ht="15">
      <c r="B355" s="275"/>
      <c r="C355" s="275"/>
      <c r="D355" s="275"/>
    </row>
    <row r="356" spans="2:4" ht="15">
      <c r="B356" s="275"/>
      <c r="C356" s="275"/>
      <c r="D356" s="275"/>
    </row>
    <row r="357" spans="2:4" ht="15">
      <c r="B357" s="275"/>
      <c r="C357" s="275"/>
      <c r="D357" s="275"/>
    </row>
    <row r="358" spans="2:4" ht="15">
      <c r="B358" s="275"/>
      <c r="C358" s="275"/>
      <c r="D358" s="275"/>
    </row>
    <row r="359" spans="2:4" ht="15">
      <c r="B359" s="275"/>
      <c r="C359" s="275"/>
      <c r="D359" s="275"/>
    </row>
    <row r="360" spans="2:4" ht="15">
      <c r="B360" s="275"/>
      <c r="C360" s="275"/>
      <c r="D360" s="275"/>
    </row>
    <row r="361" spans="2:4" ht="15">
      <c r="B361" s="275"/>
      <c r="C361" s="275"/>
      <c r="D361" s="275"/>
    </row>
    <row r="362" spans="2:4" ht="15">
      <c r="B362" s="275"/>
      <c r="C362" s="275"/>
      <c r="D362" s="275"/>
    </row>
    <row r="363" spans="2:4" ht="15">
      <c r="B363" s="275"/>
      <c r="C363" s="275"/>
      <c r="D363" s="275"/>
    </row>
    <row r="364" spans="2:4" ht="15">
      <c r="B364" s="275"/>
      <c r="C364" s="275"/>
      <c r="D364" s="275"/>
    </row>
    <row r="365" spans="2:4" ht="15">
      <c r="B365" s="275"/>
      <c r="C365" s="275"/>
      <c r="D365" s="275"/>
    </row>
    <row r="366" spans="2:4" ht="15">
      <c r="B366" s="275"/>
      <c r="C366" s="275"/>
      <c r="D366" s="275"/>
    </row>
    <row r="367" spans="2:4" ht="15">
      <c r="B367" s="275"/>
      <c r="C367" s="275"/>
      <c r="D367" s="275"/>
    </row>
    <row r="368" spans="2:4" ht="15">
      <c r="B368" s="275"/>
      <c r="C368" s="275"/>
      <c r="D368" s="275"/>
    </row>
    <row r="369" spans="2:4" ht="15">
      <c r="B369" s="275"/>
      <c r="C369" s="275"/>
      <c r="D369" s="275"/>
    </row>
    <row r="370" spans="2:4" ht="15">
      <c r="B370" s="275"/>
      <c r="C370" s="275"/>
      <c r="D370" s="275"/>
    </row>
    <row r="371" spans="2:4" ht="15">
      <c r="B371" s="275"/>
      <c r="C371" s="275"/>
      <c r="D371" s="275"/>
    </row>
    <row r="372" spans="2:4" ht="15">
      <c r="B372" s="275"/>
      <c r="C372" s="275"/>
      <c r="D372" s="275"/>
    </row>
    <row r="373" spans="2:4" ht="15">
      <c r="B373" s="275"/>
      <c r="C373" s="275"/>
      <c r="D373" s="275"/>
    </row>
    <row r="374" spans="2:4" ht="15">
      <c r="B374" s="275"/>
      <c r="C374" s="275"/>
      <c r="D374" s="275"/>
    </row>
    <row r="375" spans="2:4" ht="15">
      <c r="B375" s="275"/>
      <c r="C375" s="275"/>
      <c r="D375" s="275"/>
    </row>
    <row r="376" spans="2:4" ht="15">
      <c r="B376" s="275"/>
      <c r="C376" s="275"/>
      <c r="D376" s="275"/>
    </row>
    <row r="377" spans="2:4" ht="15">
      <c r="B377" s="275"/>
      <c r="C377" s="275"/>
      <c r="D377" s="275"/>
    </row>
    <row r="378" spans="2:4" ht="15">
      <c r="B378" s="275"/>
      <c r="C378" s="275"/>
      <c r="D378" s="275"/>
    </row>
    <row r="379" spans="2:4" ht="15">
      <c r="B379" s="275"/>
      <c r="C379" s="275"/>
      <c r="D379" s="275"/>
    </row>
    <row r="380" spans="2:4" ht="15">
      <c r="B380" s="275"/>
      <c r="C380" s="275"/>
      <c r="D380" s="275"/>
    </row>
    <row r="381" spans="2:4" ht="15">
      <c r="B381" s="275"/>
      <c r="C381" s="275"/>
      <c r="D381" s="275"/>
    </row>
    <row r="382" spans="2:4" ht="15">
      <c r="B382" s="275"/>
      <c r="C382" s="275"/>
      <c r="D382" s="275"/>
    </row>
    <row r="383" spans="2:4" ht="15">
      <c r="B383" s="275"/>
      <c r="C383" s="275"/>
      <c r="D383" s="275"/>
    </row>
    <row r="384" spans="2:4" ht="15">
      <c r="B384" s="275"/>
      <c r="C384" s="275"/>
      <c r="D384" s="275"/>
    </row>
    <row r="385" spans="2:4" ht="15">
      <c r="B385" s="275"/>
      <c r="C385" s="275"/>
      <c r="D385" s="275"/>
    </row>
    <row r="386" spans="2:4" ht="15">
      <c r="B386" s="275"/>
      <c r="C386" s="275"/>
      <c r="D386" s="275"/>
    </row>
    <row r="387" spans="2:4" ht="15">
      <c r="B387" s="275"/>
      <c r="C387" s="275"/>
      <c r="D387" s="275"/>
    </row>
    <row r="388" spans="2:4" ht="15">
      <c r="B388" s="275"/>
      <c r="C388" s="275"/>
      <c r="D388" s="275"/>
    </row>
    <row r="389" spans="2:4" ht="15">
      <c r="B389" s="275"/>
      <c r="C389" s="275"/>
      <c r="D389" s="275"/>
    </row>
    <row r="390" spans="2:4" ht="15">
      <c r="B390" s="275"/>
      <c r="C390" s="275"/>
      <c r="D390" s="275"/>
    </row>
    <row r="391" spans="2:4" ht="15">
      <c r="B391" s="275"/>
      <c r="C391" s="275"/>
      <c r="D391" s="275"/>
    </row>
    <row r="392" spans="2:4" ht="15">
      <c r="B392" s="275"/>
      <c r="C392" s="275"/>
      <c r="D392" s="275"/>
    </row>
    <row r="393" spans="2:4" ht="15">
      <c r="B393" s="275"/>
      <c r="C393" s="275"/>
      <c r="D393" s="275"/>
    </row>
    <row r="394" spans="2:4" ht="15">
      <c r="B394" s="275"/>
      <c r="C394" s="275"/>
      <c r="D394" s="275"/>
    </row>
    <row r="395" spans="2:4" ht="15">
      <c r="B395" s="275"/>
      <c r="C395" s="275"/>
      <c r="D395" s="275"/>
    </row>
    <row r="396" spans="2:4" ht="15">
      <c r="B396" s="275"/>
      <c r="C396" s="275"/>
      <c r="D396" s="275"/>
    </row>
    <row r="397" spans="2:4" ht="15">
      <c r="B397" s="275"/>
      <c r="C397" s="275"/>
      <c r="D397" s="275"/>
    </row>
    <row r="398" spans="2:4" ht="15">
      <c r="B398" s="275"/>
      <c r="C398" s="275"/>
      <c r="D398" s="275"/>
    </row>
    <row r="399" spans="2:4" ht="15">
      <c r="B399" s="275"/>
      <c r="C399" s="275"/>
      <c r="D399" s="275"/>
    </row>
    <row r="400" spans="2:4" ht="15">
      <c r="B400" s="275"/>
      <c r="C400" s="275"/>
      <c r="D400" s="275"/>
    </row>
    <row r="401" spans="2:4" ht="15">
      <c r="B401" s="275"/>
      <c r="C401" s="275"/>
      <c r="D401" s="275"/>
    </row>
    <row r="402" spans="2:4" ht="15">
      <c r="B402" s="275"/>
      <c r="C402" s="275"/>
      <c r="D402" s="275"/>
    </row>
    <row r="403" spans="2:4" ht="15">
      <c r="B403" s="275"/>
      <c r="C403" s="275"/>
      <c r="D403" s="275"/>
    </row>
    <row r="404" spans="2:4" ht="15">
      <c r="B404" s="275"/>
      <c r="C404" s="275"/>
      <c r="D404" s="275"/>
    </row>
    <row r="405" spans="2:4" ht="15">
      <c r="B405" s="275"/>
      <c r="C405" s="275"/>
      <c r="D405" s="275"/>
    </row>
    <row r="406" spans="2:4" ht="15">
      <c r="B406" s="275"/>
      <c r="C406" s="275"/>
      <c r="D406" s="275"/>
    </row>
    <row r="407" spans="2:4" ht="15">
      <c r="B407" s="275"/>
      <c r="C407" s="275"/>
      <c r="D407" s="275"/>
    </row>
    <row r="408" spans="2:4" ht="15">
      <c r="B408" s="275"/>
      <c r="C408" s="275"/>
      <c r="D408" s="275"/>
    </row>
    <row r="409" spans="2:4" ht="15">
      <c r="B409" s="275"/>
      <c r="C409" s="275"/>
      <c r="D409" s="275"/>
    </row>
    <row r="410" spans="2:4" ht="15">
      <c r="B410" s="275"/>
      <c r="C410" s="275"/>
      <c r="D410" s="275"/>
    </row>
    <row r="411" spans="2:4" ht="15">
      <c r="B411" s="275"/>
      <c r="C411" s="275"/>
      <c r="D411" s="275"/>
    </row>
    <row r="412" spans="2:4" ht="15">
      <c r="B412" s="275"/>
      <c r="C412" s="275"/>
      <c r="D412" s="275"/>
    </row>
    <row r="413" spans="2:4" ht="15">
      <c r="B413" s="275"/>
      <c r="C413" s="275"/>
      <c r="D413" s="275"/>
    </row>
    <row r="414" spans="2:4" ht="15">
      <c r="B414" s="275"/>
      <c r="C414" s="275"/>
      <c r="D414" s="275"/>
    </row>
    <row r="415" spans="2:4" ht="15">
      <c r="B415" s="275"/>
      <c r="C415" s="275"/>
      <c r="D415" s="275"/>
    </row>
    <row r="416" spans="2:4" ht="15">
      <c r="B416" s="275"/>
      <c r="C416" s="275"/>
      <c r="D416" s="275"/>
    </row>
    <row r="417" spans="2:4" ht="15">
      <c r="B417" s="275"/>
      <c r="C417" s="275"/>
      <c r="D417" s="275"/>
    </row>
    <row r="418" spans="2:4" ht="15">
      <c r="B418" s="275"/>
      <c r="C418" s="275"/>
      <c r="D418" s="275"/>
    </row>
    <row r="419" spans="2:4" ht="15">
      <c r="B419" s="275"/>
      <c r="C419" s="275"/>
      <c r="D419" s="275"/>
    </row>
    <row r="420" spans="2:4" ht="15">
      <c r="B420" s="275"/>
      <c r="C420" s="275"/>
      <c r="D420" s="275"/>
    </row>
    <row r="421" spans="2:4" ht="15">
      <c r="B421" s="275"/>
      <c r="C421" s="275"/>
      <c r="D421" s="275"/>
    </row>
    <row r="422" spans="2:4" ht="15">
      <c r="B422" s="275"/>
      <c r="C422" s="275"/>
      <c r="D422" s="275"/>
    </row>
    <row r="423" spans="2:4" ht="15">
      <c r="B423" s="275"/>
      <c r="C423" s="275"/>
      <c r="D423" s="275"/>
    </row>
    <row r="424" spans="2:4" ht="15">
      <c r="B424" s="275"/>
      <c r="C424" s="275"/>
      <c r="D424" s="275"/>
    </row>
    <row r="425" spans="2:4" ht="15">
      <c r="B425" s="275"/>
      <c r="C425" s="275"/>
      <c r="D425" s="275"/>
    </row>
    <row r="426" spans="2:4" ht="15">
      <c r="B426" s="275"/>
      <c r="C426" s="275"/>
      <c r="D426" s="275"/>
    </row>
    <row r="427" spans="2:4" ht="15">
      <c r="B427" s="275"/>
      <c r="C427" s="275"/>
      <c r="D427" s="275"/>
    </row>
    <row r="428" spans="2:4" ht="15">
      <c r="B428" s="275"/>
      <c r="C428" s="275"/>
      <c r="D428" s="275"/>
    </row>
    <row r="429" spans="2:4" ht="15">
      <c r="B429" s="275"/>
      <c r="C429" s="275"/>
      <c r="D429" s="275"/>
    </row>
    <row r="430" spans="2:4" ht="15">
      <c r="B430" s="275"/>
      <c r="C430" s="275"/>
      <c r="D430" s="275"/>
    </row>
    <row r="431" spans="2:4" ht="15">
      <c r="B431" s="275"/>
      <c r="C431" s="275"/>
      <c r="D431" s="275"/>
    </row>
    <row r="432" spans="2:4" ht="15">
      <c r="B432" s="275"/>
      <c r="C432" s="275"/>
      <c r="D432" s="275"/>
    </row>
    <row r="433" spans="2:4" ht="15">
      <c r="B433" s="275"/>
      <c r="C433" s="275"/>
      <c r="D433" s="275"/>
    </row>
    <row r="434" spans="2:4" ht="15">
      <c r="B434" s="275"/>
      <c r="C434" s="275"/>
      <c r="D434" s="275"/>
    </row>
    <row r="435" spans="2:4" ht="15">
      <c r="B435" s="275"/>
      <c r="C435" s="275"/>
      <c r="D435" s="275"/>
    </row>
    <row r="436" spans="2:4" ht="15">
      <c r="B436" s="275"/>
      <c r="C436" s="275"/>
      <c r="D436" s="275"/>
    </row>
    <row r="437" spans="2:4" ht="15">
      <c r="B437" s="275"/>
      <c r="C437" s="275"/>
      <c r="D437" s="275"/>
    </row>
    <row r="438" spans="2:4" ht="15">
      <c r="B438" s="275"/>
      <c r="C438" s="275"/>
      <c r="D438" s="275"/>
    </row>
    <row r="439" spans="2:4" ht="15">
      <c r="B439" s="275"/>
      <c r="C439" s="275"/>
      <c r="D439" s="275"/>
    </row>
    <row r="440" spans="2:4" ht="15">
      <c r="B440" s="275"/>
      <c r="C440" s="275"/>
      <c r="D440" s="275"/>
    </row>
    <row r="441" spans="2:4" ht="15">
      <c r="B441" s="275"/>
      <c r="C441" s="275"/>
      <c r="D441" s="275"/>
    </row>
    <row r="442" spans="2:4" ht="15">
      <c r="B442" s="275"/>
      <c r="C442" s="275"/>
      <c r="D442" s="275"/>
    </row>
    <row r="443" spans="2:4" ht="15">
      <c r="B443" s="275"/>
      <c r="C443" s="275"/>
      <c r="D443" s="275"/>
    </row>
    <row r="444" spans="2:4" ht="15">
      <c r="B444" s="275"/>
      <c r="C444" s="275"/>
      <c r="D444" s="275"/>
    </row>
    <row r="445" spans="2:4" ht="15">
      <c r="B445" s="275"/>
      <c r="C445" s="275"/>
      <c r="D445" s="275"/>
    </row>
    <row r="446" spans="2:4" ht="15">
      <c r="B446" s="275"/>
      <c r="C446" s="275"/>
      <c r="D446" s="275"/>
    </row>
    <row r="447" spans="2:4" ht="15">
      <c r="B447" s="275"/>
      <c r="C447" s="275"/>
      <c r="D447" s="275"/>
    </row>
    <row r="448" spans="2:4" ht="15">
      <c r="B448" s="275"/>
      <c r="C448" s="275"/>
      <c r="D448" s="275"/>
    </row>
    <row r="449" spans="2:4" ht="15">
      <c r="B449" s="275"/>
      <c r="C449" s="275"/>
      <c r="D449" s="275"/>
    </row>
    <row r="450" spans="2:4" ht="15">
      <c r="B450" s="275"/>
      <c r="C450" s="275"/>
      <c r="D450" s="275"/>
    </row>
    <row r="451" spans="2:4" ht="15">
      <c r="B451" s="275"/>
      <c r="C451" s="275"/>
      <c r="D451" s="275"/>
    </row>
    <row r="452" spans="2:4" ht="15">
      <c r="B452" s="275"/>
      <c r="C452" s="275"/>
      <c r="D452" s="275"/>
    </row>
    <row r="453" spans="2:4" ht="15">
      <c r="B453" s="275"/>
      <c r="C453" s="275"/>
      <c r="D453" s="275"/>
    </row>
    <row r="454" spans="2:4" ht="15">
      <c r="B454" s="275"/>
      <c r="C454" s="275"/>
      <c r="D454" s="275"/>
    </row>
    <row r="455" spans="2:4" ht="15">
      <c r="B455" s="275"/>
      <c r="C455" s="275"/>
      <c r="D455" s="275"/>
    </row>
    <row r="456" spans="2:4" ht="15">
      <c r="B456" s="275"/>
      <c r="C456" s="275"/>
      <c r="D456" s="275"/>
    </row>
    <row r="457" spans="2:4" ht="15">
      <c r="B457" s="275"/>
      <c r="C457" s="275"/>
      <c r="D457" s="275"/>
    </row>
    <row r="458" spans="2:4" ht="15">
      <c r="B458" s="275"/>
      <c r="C458" s="275"/>
      <c r="D458" s="275"/>
    </row>
    <row r="459" spans="2:4" ht="15">
      <c r="B459" s="275"/>
      <c r="C459" s="275"/>
      <c r="D459" s="275"/>
    </row>
    <row r="460" spans="2:4" ht="15">
      <c r="B460" s="275"/>
      <c r="C460" s="275"/>
      <c r="D460" s="275"/>
    </row>
    <row r="461" spans="2:4" ht="15">
      <c r="B461" s="275"/>
      <c r="C461" s="275"/>
      <c r="D461" s="275"/>
    </row>
    <row r="462" spans="2:4" ht="15">
      <c r="B462" s="275"/>
      <c r="C462" s="275"/>
      <c r="D462" s="275"/>
    </row>
    <row r="463" spans="2:4" ht="15">
      <c r="B463" s="275"/>
      <c r="C463" s="275"/>
      <c r="D463" s="275"/>
    </row>
    <row r="464" spans="2:4" ht="15">
      <c r="B464" s="275"/>
      <c r="C464" s="275"/>
      <c r="D464" s="275"/>
    </row>
    <row r="465" spans="2:4" ht="15">
      <c r="B465" s="275"/>
      <c r="C465" s="275"/>
      <c r="D465" s="275"/>
    </row>
    <row r="466" spans="2:4" ht="15">
      <c r="B466" s="275"/>
      <c r="C466" s="275"/>
      <c r="D466" s="275"/>
    </row>
    <row r="467" spans="2:4" ht="15">
      <c r="B467" s="275"/>
      <c r="C467" s="275"/>
      <c r="D467" s="275"/>
    </row>
    <row r="468" spans="2:4" ht="15">
      <c r="B468" s="275"/>
      <c r="C468" s="275"/>
      <c r="D468" s="275"/>
    </row>
    <row r="469" spans="2:4" ht="15">
      <c r="B469" s="275"/>
      <c r="C469" s="275"/>
      <c r="D469" s="275"/>
    </row>
    <row r="470" spans="2:4" ht="15">
      <c r="B470" s="275"/>
      <c r="C470" s="275"/>
      <c r="D470" s="275"/>
    </row>
    <row r="471" spans="2:4" ht="15">
      <c r="B471" s="275"/>
      <c r="C471" s="275"/>
      <c r="D471" s="275"/>
    </row>
    <row r="472" spans="2:4" ht="15">
      <c r="B472" s="275"/>
      <c r="C472" s="275"/>
      <c r="D472" s="275"/>
    </row>
    <row r="473" spans="2:4" ht="15">
      <c r="B473" s="275"/>
      <c r="C473" s="275"/>
      <c r="D473" s="275"/>
    </row>
    <row r="474" spans="2:4" ht="15">
      <c r="B474" s="275"/>
      <c r="C474" s="275"/>
      <c r="D474" s="275"/>
    </row>
    <row r="475" spans="2:4" ht="15">
      <c r="B475" s="275"/>
      <c r="C475" s="275"/>
      <c r="D475" s="275"/>
    </row>
    <row r="476" spans="2:4" ht="15">
      <c r="B476" s="275"/>
      <c r="C476" s="275"/>
      <c r="D476" s="275"/>
    </row>
    <row r="477" spans="2:4" ht="15">
      <c r="B477" s="275"/>
      <c r="C477" s="275"/>
      <c r="D477" s="275"/>
    </row>
    <row r="478" spans="2:4" ht="15">
      <c r="B478" s="275"/>
      <c r="C478" s="275"/>
      <c r="D478" s="275"/>
    </row>
    <row r="479" spans="2:4" ht="15">
      <c r="B479" s="275"/>
      <c r="C479" s="275"/>
      <c r="D479" s="275"/>
    </row>
    <row r="480" spans="2:4" ht="15">
      <c r="B480" s="275"/>
      <c r="C480" s="275"/>
      <c r="D480" s="275"/>
    </row>
    <row r="481" spans="2:4" ht="15">
      <c r="B481" s="275"/>
      <c r="C481" s="275"/>
      <c r="D481" s="275"/>
    </row>
    <row r="482" spans="2:4" ht="15">
      <c r="B482" s="275"/>
      <c r="C482" s="275"/>
      <c r="D482" s="275"/>
    </row>
    <row r="483" spans="2:4" ht="15">
      <c r="B483" s="275"/>
      <c r="C483" s="275"/>
      <c r="D483" s="275"/>
    </row>
    <row r="484" spans="2:4" ht="15">
      <c r="B484" s="275"/>
      <c r="C484" s="275"/>
      <c r="D484" s="275"/>
    </row>
    <row r="485" spans="2:4" ht="15">
      <c r="B485" s="275"/>
      <c r="C485" s="275"/>
      <c r="D485" s="275"/>
    </row>
    <row r="486" spans="2:4" ht="15">
      <c r="B486" s="275"/>
      <c r="C486" s="275"/>
      <c r="D486" s="275"/>
    </row>
    <row r="487" spans="2:4" ht="15">
      <c r="B487" s="275"/>
      <c r="C487" s="275"/>
      <c r="D487" s="275"/>
    </row>
    <row r="488" spans="2:4" ht="15">
      <c r="B488" s="275"/>
      <c r="C488" s="275"/>
      <c r="D488" s="275"/>
    </row>
    <row r="489" spans="2:4" ht="15">
      <c r="B489" s="275"/>
      <c r="C489" s="275"/>
      <c r="D489" s="275"/>
    </row>
    <row r="490" spans="2:4" ht="15">
      <c r="B490" s="275"/>
      <c r="C490" s="275"/>
      <c r="D490" s="275"/>
    </row>
    <row r="491" spans="2:4" ht="15">
      <c r="B491" s="275"/>
      <c r="C491" s="275"/>
      <c r="D491" s="275"/>
    </row>
    <row r="492" spans="2:4" ht="15">
      <c r="B492" s="275"/>
      <c r="C492" s="275"/>
      <c r="D492" s="275"/>
    </row>
    <row r="493" spans="2:4" ht="15">
      <c r="B493" s="275"/>
      <c r="C493" s="275"/>
      <c r="D493" s="275"/>
    </row>
    <row r="494" spans="2:4" ht="15">
      <c r="B494" s="275"/>
      <c r="C494" s="275"/>
      <c r="D494" s="275"/>
    </row>
    <row r="495" spans="2:4" ht="15">
      <c r="B495" s="275"/>
      <c r="C495" s="275"/>
      <c r="D495" s="275"/>
    </row>
    <row r="496" spans="2:4" ht="15">
      <c r="B496" s="275"/>
      <c r="C496" s="275"/>
      <c r="D496" s="275"/>
    </row>
    <row r="497" spans="2:4" ht="15">
      <c r="B497" s="275"/>
      <c r="C497" s="275"/>
      <c r="D497" s="275"/>
    </row>
    <row r="498" spans="2:4" ht="15">
      <c r="B498" s="275"/>
      <c r="C498" s="275"/>
      <c r="D498" s="275"/>
    </row>
    <row r="499" spans="2:4" ht="15">
      <c r="B499" s="275"/>
      <c r="C499" s="275"/>
      <c r="D499" s="275"/>
    </row>
    <row r="500" spans="2:4" ht="15">
      <c r="B500" s="275"/>
      <c r="C500" s="275"/>
      <c r="D500" s="275"/>
    </row>
    <row r="501" spans="2:4" ht="15">
      <c r="B501" s="275"/>
      <c r="C501" s="275"/>
      <c r="D501" s="275"/>
    </row>
    <row r="502" spans="2:4" ht="15">
      <c r="B502" s="275"/>
      <c r="C502" s="275"/>
      <c r="D502" s="275"/>
    </row>
    <row r="503" spans="2:4" ht="15">
      <c r="B503" s="275"/>
      <c r="C503" s="275"/>
      <c r="D503" s="275"/>
    </row>
    <row r="504" spans="2:4" ht="15">
      <c r="B504" s="275"/>
      <c r="C504" s="275"/>
      <c r="D504" s="275"/>
    </row>
    <row r="505" spans="2:4" ht="15">
      <c r="B505" s="275"/>
      <c r="C505" s="275"/>
      <c r="D505" s="275"/>
    </row>
    <row r="506" spans="2:4" ht="15">
      <c r="B506" s="275"/>
      <c r="C506" s="275"/>
      <c r="D506" s="275"/>
    </row>
    <row r="507" spans="2:4" ht="15">
      <c r="B507" s="275"/>
      <c r="C507" s="275"/>
      <c r="D507" s="275"/>
    </row>
    <row r="508" spans="2:4" ht="15">
      <c r="B508" s="275"/>
      <c r="C508" s="275"/>
      <c r="D508" s="275"/>
    </row>
    <row r="509" spans="2:4" ht="15">
      <c r="B509" s="275"/>
      <c r="C509" s="275"/>
      <c r="D509" s="275"/>
    </row>
    <row r="510" spans="2:4" ht="15">
      <c r="B510" s="275"/>
      <c r="C510" s="275"/>
      <c r="D510" s="275"/>
    </row>
    <row r="511" spans="2:4" ht="15">
      <c r="B511" s="275"/>
      <c r="C511" s="275"/>
      <c r="D511" s="275"/>
    </row>
    <row r="512" spans="2:4" ht="15">
      <c r="B512" s="275"/>
      <c r="C512" s="275"/>
      <c r="D512" s="275"/>
    </row>
    <row r="513" spans="2:4" ht="15">
      <c r="B513" s="275"/>
      <c r="C513" s="275"/>
      <c r="D513" s="275"/>
    </row>
    <row r="514" spans="2:4" ht="15">
      <c r="B514" s="275"/>
      <c r="C514" s="275"/>
      <c r="D514" s="275"/>
    </row>
    <row r="515" spans="2:4" ht="15">
      <c r="B515" s="275"/>
      <c r="C515" s="275"/>
      <c r="D515" s="275"/>
    </row>
    <row r="516" spans="2:4" ht="15">
      <c r="B516" s="275"/>
      <c r="C516" s="275"/>
      <c r="D516" s="275"/>
    </row>
    <row r="517" spans="2:4" ht="15">
      <c r="B517" s="275"/>
      <c r="C517" s="275"/>
      <c r="D517" s="275"/>
    </row>
    <row r="518" spans="2:4" ht="15">
      <c r="B518" s="275"/>
      <c r="C518" s="275"/>
      <c r="D518" s="275"/>
    </row>
    <row r="519" spans="2:4" ht="15">
      <c r="B519" s="275"/>
      <c r="C519" s="275"/>
      <c r="D519" s="275"/>
    </row>
    <row r="520" spans="2:4" ht="15">
      <c r="B520" s="275"/>
      <c r="C520" s="275"/>
      <c r="D520" s="275"/>
    </row>
    <row r="521" spans="2:4" ht="15">
      <c r="B521" s="275"/>
      <c r="C521" s="275"/>
      <c r="D521" s="275"/>
    </row>
    <row r="522" spans="2:4" ht="15">
      <c r="B522" s="275"/>
      <c r="C522" s="275"/>
      <c r="D522" s="275"/>
    </row>
    <row r="523" spans="2:4" ht="15">
      <c r="B523" s="275"/>
      <c r="C523" s="275"/>
      <c r="D523" s="275"/>
    </row>
  </sheetData>
  <sheetProtection/>
  <mergeCells count="27">
    <mergeCell ref="B77:C77"/>
    <mergeCell ref="B59:D59"/>
    <mergeCell ref="B61:D61"/>
    <mergeCell ref="B64:C64"/>
    <mergeCell ref="B69:C69"/>
    <mergeCell ref="B71:C71"/>
    <mergeCell ref="B66:C66"/>
    <mergeCell ref="B70:C70"/>
    <mergeCell ref="B73:C73"/>
    <mergeCell ref="B62:C62"/>
    <mergeCell ref="B63:C63"/>
    <mergeCell ref="B65:C65"/>
    <mergeCell ref="B35:C35"/>
    <mergeCell ref="B32:C32"/>
    <mergeCell ref="B33:C33"/>
    <mergeCell ref="B34:C34"/>
    <mergeCell ref="B39:C39"/>
    <mergeCell ref="B49:C49"/>
    <mergeCell ref="A3:E3"/>
    <mergeCell ref="A1:E1"/>
    <mergeCell ref="B53:C53"/>
    <mergeCell ref="B55:C55"/>
    <mergeCell ref="B5:D5"/>
    <mergeCell ref="B27:C27"/>
    <mergeCell ref="B6:C6"/>
    <mergeCell ref="B8:C8"/>
    <mergeCell ref="B14:C14"/>
  </mergeCells>
  <printOptions horizontalCentered="1"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B1">
      <selection activeCell="K11" sqref="K11"/>
    </sheetView>
  </sheetViews>
  <sheetFormatPr defaultColWidth="9.140625" defaultRowHeight="15"/>
  <cols>
    <col min="1" max="1" width="0" style="0" hidden="1" customWidth="1"/>
    <col min="2" max="2" width="46.7109375" style="0" customWidth="1"/>
    <col min="3" max="6" width="7.28125" style="0" customWidth="1"/>
    <col min="7" max="7" width="8.00390625" style="0" customWidth="1"/>
  </cols>
  <sheetData>
    <row r="1" spans="2:7" ht="15">
      <c r="B1" s="622" t="s">
        <v>505</v>
      </c>
      <c r="C1" s="623"/>
      <c r="D1" s="623"/>
      <c r="E1" s="623"/>
      <c r="F1" s="623"/>
      <c r="G1" s="623"/>
    </row>
    <row r="3" spans="2:8" ht="15">
      <c r="B3" s="342" t="s">
        <v>257</v>
      </c>
      <c r="C3" s="342"/>
      <c r="D3" s="342"/>
      <c r="E3" s="342"/>
      <c r="F3" s="342"/>
      <c r="G3" s="342"/>
      <c r="H3" s="342"/>
    </row>
    <row r="4" spans="2:9" ht="30" customHeight="1">
      <c r="B4" s="624" t="s">
        <v>258</v>
      </c>
      <c r="C4" s="625"/>
      <c r="D4" s="625"/>
      <c r="E4" s="625"/>
      <c r="F4" s="625"/>
      <c r="G4" s="625"/>
      <c r="H4" s="347"/>
      <c r="I4" s="347"/>
    </row>
    <row r="5" spans="2:8" ht="15">
      <c r="B5" s="342"/>
      <c r="C5" s="342"/>
      <c r="D5" s="342"/>
      <c r="E5" s="342"/>
      <c r="F5" s="342"/>
      <c r="G5" s="342" t="s">
        <v>395</v>
      </c>
      <c r="H5" s="342"/>
    </row>
    <row r="6" spans="2:7" ht="15">
      <c r="B6" s="343"/>
      <c r="C6" s="502">
        <v>2016</v>
      </c>
      <c r="D6" s="502">
        <v>2017</v>
      </c>
      <c r="E6" s="502">
        <v>2018</v>
      </c>
      <c r="F6" s="502">
        <v>2019</v>
      </c>
      <c r="G6" s="502">
        <v>2020</v>
      </c>
    </row>
    <row r="7" spans="2:7" ht="0.75" customHeight="1">
      <c r="B7" s="343"/>
      <c r="C7" s="343">
        <v>2016</v>
      </c>
      <c r="D7" s="343">
        <v>2017</v>
      </c>
      <c r="E7" s="343">
        <v>2018</v>
      </c>
      <c r="F7" s="343">
        <v>2019</v>
      </c>
      <c r="G7" s="343"/>
    </row>
    <row r="8" spans="2:7" ht="15">
      <c r="B8" s="344" t="s">
        <v>66</v>
      </c>
      <c r="C8" s="343"/>
      <c r="D8" s="343"/>
      <c r="E8" s="343"/>
      <c r="F8" s="343"/>
      <c r="G8" s="343"/>
    </row>
    <row r="9" spans="2:7" ht="15">
      <c r="B9" s="343" t="s">
        <v>259</v>
      </c>
      <c r="C9" s="343">
        <v>25300</v>
      </c>
      <c r="D9" s="343">
        <v>29000</v>
      </c>
      <c r="E9" s="343">
        <v>29000</v>
      </c>
      <c r="F9" s="343">
        <v>29000</v>
      </c>
      <c r="G9" s="343">
        <v>30000</v>
      </c>
    </row>
    <row r="10" spans="2:7" ht="45">
      <c r="B10" s="345" t="s">
        <v>260</v>
      </c>
      <c r="C10" s="492">
        <v>0</v>
      </c>
      <c r="D10" s="492">
        <v>0</v>
      </c>
      <c r="E10" s="492">
        <v>0</v>
      </c>
      <c r="F10" s="492">
        <v>0</v>
      </c>
      <c r="G10" s="492">
        <v>0</v>
      </c>
    </row>
    <row r="11" spans="2:7" ht="16.5" customHeight="1">
      <c r="B11" s="345" t="s">
        <v>261</v>
      </c>
      <c r="C11" s="343">
        <v>5080</v>
      </c>
      <c r="D11" s="343">
        <v>5080</v>
      </c>
      <c r="E11" s="343">
        <v>5080</v>
      </c>
      <c r="F11" s="343">
        <v>5080</v>
      </c>
      <c r="G11" s="343">
        <v>5080</v>
      </c>
    </row>
    <row r="12" spans="2:7" ht="45" customHeight="1">
      <c r="B12" s="345" t="s">
        <v>262</v>
      </c>
      <c r="C12" s="492">
        <v>0</v>
      </c>
      <c r="D12" s="492">
        <v>0</v>
      </c>
      <c r="E12" s="492">
        <v>0</v>
      </c>
      <c r="F12" s="492">
        <v>0</v>
      </c>
      <c r="G12" s="492">
        <v>0</v>
      </c>
    </row>
    <row r="13" spans="2:7" ht="15">
      <c r="B13" s="345" t="s">
        <v>263</v>
      </c>
      <c r="C13" s="343">
        <v>250</v>
      </c>
      <c r="D13" s="343">
        <v>700</v>
      </c>
      <c r="E13" s="343">
        <v>700</v>
      </c>
      <c r="F13" s="343">
        <v>700</v>
      </c>
      <c r="G13" s="343">
        <v>700</v>
      </c>
    </row>
    <row r="14" spans="2:7" ht="15" customHeight="1">
      <c r="B14" s="345" t="s">
        <v>264</v>
      </c>
      <c r="C14" s="343">
        <v>0</v>
      </c>
      <c r="D14" s="343">
        <v>0</v>
      </c>
      <c r="E14" s="343">
        <v>0</v>
      </c>
      <c r="F14" s="343">
        <v>0</v>
      </c>
      <c r="G14" s="343">
        <v>0</v>
      </c>
    </row>
    <row r="15" spans="2:7" ht="15">
      <c r="B15" s="346" t="s">
        <v>265</v>
      </c>
      <c r="C15" s="343">
        <f>SUM(C9:C14)</f>
        <v>30630</v>
      </c>
      <c r="D15" s="343">
        <f>SUM(D9:D14)</f>
        <v>34780</v>
      </c>
      <c r="E15" s="343">
        <f>SUM(E9:E14)</f>
        <v>34780</v>
      </c>
      <c r="F15" s="343">
        <f>SUM(F9:F14)</f>
        <v>34780</v>
      </c>
      <c r="G15" s="343">
        <f>SUM(G9:G14)</f>
        <v>35780</v>
      </c>
    </row>
    <row r="16" spans="2:7" ht="15">
      <c r="B16" s="345"/>
      <c r="C16" s="343"/>
      <c r="D16" s="343"/>
      <c r="E16" s="343"/>
      <c r="F16" s="343"/>
      <c r="G16" s="343"/>
    </row>
    <row r="17" spans="2:7" ht="15">
      <c r="B17" s="343"/>
      <c r="C17" s="343"/>
      <c r="D17" s="343"/>
      <c r="E17" s="343"/>
      <c r="F17" s="343"/>
      <c r="G17" s="343"/>
    </row>
    <row r="18" spans="2:7" ht="15">
      <c r="B18" s="344" t="s">
        <v>266</v>
      </c>
      <c r="C18" s="343"/>
      <c r="D18" s="343"/>
      <c r="E18" s="343"/>
      <c r="F18" s="343"/>
      <c r="G18" s="343"/>
    </row>
    <row r="19" spans="2:7" ht="15">
      <c r="B19" s="345" t="s">
        <v>267</v>
      </c>
      <c r="C19" s="343">
        <v>0</v>
      </c>
      <c r="D19" s="343">
        <v>0</v>
      </c>
      <c r="E19" s="343">
        <v>0</v>
      </c>
      <c r="F19" s="343">
        <v>0</v>
      </c>
      <c r="G19" s="343">
        <v>0</v>
      </c>
    </row>
    <row r="20" spans="2:7" ht="15">
      <c r="B20" s="345" t="s">
        <v>268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</row>
    <row r="21" spans="2:7" ht="15">
      <c r="B21" s="345" t="s">
        <v>269</v>
      </c>
      <c r="C21" s="343">
        <v>0</v>
      </c>
      <c r="D21" s="343">
        <v>0</v>
      </c>
      <c r="E21" s="343">
        <v>0</v>
      </c>
      <c r="F21" s="343">
        <v>0</v>
      </c>
      <c r="G21" s="343">
        <v>0</v>
      </c>
    </row>
    <row r="22" spans="2:7" ht="15">
      <c r="B22" s="345" t="s">
        <v>270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</row>
    <row r="23" spans="2:7" ht="30.75" customHeight="1">
      <c r="B23" s="345" t="s">
        <v>271</v>
      </c>
      <c r="C23" s="492">
        <v>0</v>
      </c>
      <c r="D23" s="492">
        <v>0</v>
      </c>
      <c r="E23" s="492">
        <v>0</v>
      </c>
      <c r="F23" s="492">
        <v>0</v>
      </c>
      <c r="G23" s="492">
        <v>0</v>
      </c>
    </row>
    <row r="24" spans="2:7" ht="30">
      <c r="B24" s="345" t="s">
        <v>272</v>
      </c>
      <c r="C24" s="492">
        <v>0</v>
      </c>
      <c r="D24" s="492">
        <v>0</v>
      </c>
      <c r="E24" s="492">
        <v>0</v>
      </c>
      <c r="F24" s="492">
        <v>0</v>
      </c>
      <c r="G24" s="492">
        <v>0</v>
      </c>
    </row>
    <row r="25" spans="2:7" ht="18.75" customHeight="1">
      <c r="B25" s="345" t="s">
        <v>273</v>
      </c>
      <c r="C25" s="343">
        <v>2053</v>
      </c>
      <c r="D25" s="343">
        <v>2003</v>
      </c>
      <c r="E25" s="343">
        <v>1956</v>
      </c>
      <c r="F25" s="343">
        <v>1908</v>
      </c>
      <c r="G25" s="343">
        <v>1863</v>
      </c>
    </row>
    <row r="26" spans="2:7" ht="15">
      <c r="B26" s="346" t="s">
        <v>265</v>
      </c>
      <c r="C26" s="343">
        <f>SUM(C19:C25)</f>
        <v>2053</v>
      </c>
      <c r="D26" s="343">
        <f>SUM(D19:D25)</f>
        <v>2003</v>
      </c>
      <c r="E26" s="343">
        <f>SUM(E19:E25)</f>
        <v>1956</v>
      </c>
      <c r="F26" s="343">
        <f>SUM(F19:F25)</f>
        <v>1908</v>
      </c>
      <c r="G26" s="343">
        <f>SUM(G19:G25)</f>
        <v>1863</v>
      </c>
    </row>
  </sheetData>
  <sheetProtection/>
  <mergeCells count="2">
    <mergeCell ref="B1:G1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140" zoomScaleNormal="140" zoomScaleSheetLayoutView="140" zoomScalePageLayoutView="0" workbookViewId="0" topLeftCell="A1">
      <selection activeCell="A1" sqref="A1:F1"/>
    </sheetView>
  </sheetViews>
  <sheetFormatPr defaultColWidth="9.140625" defaultRowHeight="15"/>
  <cols>
    <col min="1" max="1" width="0.9921875" style="2" customWidth="1"/>
    <col min="2" max="2" width="42.57421875" style="2" customWidth="1"/>
    <col min="3" max="3" width="0.13671875" style="2" customWidth="1"/>
    <col min="4" max="4" width="11.421875" style="2" customWidth="1"/>
    <col min="5" max="5" width="11.8515625" style="2" customWidth="1"/>
    <col min="6" max="7" width="11.57421875" style="2" customWidth="1"/>
    <col min="8" max="16384" width="9.140625" style="2" customWidth="1"/>
  </cols>
  <sheetData>
    <row r="1" spans="1:8" ht="22.5" customHeight="1">
      <c r="A1" s="512" t="s">
        <v>484</v>
      </c>
      <c r="B1" s="512"/>
      <c r="C1" s="512"/>
      <c r="D1" s="512"/>
      <c r="E1" s="512"/>
      <c r="F1" s="512"/>
      <c r="G1" s="1"/>
      <c r="H1" s="1"/>
    </row>
    <row r="2" spans="2:18" ht="15.75">
      <c r="B2" s="3"/>
      <c r="C2" s="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8" ht="32.25" customHeight="1">
      <c r="A3" s="542" t="s">
        <v>480</v>
      </c>
      <c r="B3" s="542"/>
      <c r="C3" s="542"/>
      <c r="D3" s="542"/>
      <c r="E3" s="542"/>
      <c r="F3" s="542"/>
      <c r="G3" s="505"/>
      <c r="H3" s="326"/>
    </row>
    <row r="4" spans="2:6" ht="15.75">
      <c r="B4" s="540"/>
      <c r="C4" s="540"/>
      <c r="D4" s="540"/>
      <c r="E4" s="540"/>
      <c r="F4" s="540"/>
    </row>
    <row r="5" spans="4:6" ht="16.5" thickBot="1">
      <c r="D5" s="541" t="s">
        <v>478</v>
      </c>
      <c r="E5" s="541"/>
      <c r="F5" s="541"/>
    </row>
    <row r="6" spans="2:8" s="4" customFormat="1" ht="21" customHeight="1" thickBot="1">
      <c r="B6" s="537" t="s">
        <v>0</v>
      </c>
      <c r="C6" s="538"/>
      <c r="D6" s="538"/>
      <c r="E6" s="538"/>
      <c r="F6" s="539"/>
      <c r="G6" s="496"/>
      <c r="H6" s="5"/>
    </row>
    <row r="7" spans="2:6" s="4" customFormat="1" ht="42" customHeight="1" thickBot="1">
      <c r="B7" s="497" t="s">
        <v>1</v>
      </c>
      <c r="C7" s="498"/>
      <c r="D7" s="499" t="s">
        <v>348</v>
      </c>
      <c r="E7" s="500" t="s">
        <v>349</v>
      </c>
      <c r="F7" s="499" t="s">
        <v>350</v>
      </c>
    </row>
    <row r="8" spans="2:6" s="5" customFormat="1" ht="15" customHeight="1">
      <c r="B8" s="6" t="s">
        <v>2</v>
      </c>
      <c r="C8" s="7"/>
      <c r="D8" s="453">
        <v>38846</v>
      </c>
      <c r="E8" s="454">
        <v>39850</v>
      </c>
      <c r="F8" s="454">
        <v>45765</v>
      </c>
    </row>
    <row r="9" spans="2:6" s="5" customFormat="1" ht="15" customHeight="1">
      <c r="B9" s="8" t="s">
        <v>3</v>
      </c>
      <c r="C9" s="9"/>
      <c r="D9" s="455">
        <v>35767</v>
      </c>
      <c r="E9" s="456">
        <v>26150</v>
      </c>
      <c r="F9" s="456">
        <v>30400</v>
      </c>
    </row>
    <row r="10" spans="2:6" s="5" customFormat="1" ht="15" customHeight="1">
      <c r="B10" s="10" t="s">
        <v>481</v>
      </c>
      <c r="C10" s="11"/>
      <c r="D10" s="455">
        <v>317771</v>
      </c>
      <c r="E10" s="457">
        <v>270057</v>
      </c>
      <c r="F10" s="457">
        <v>282130</v>
      </c>
    </row>
    <row r="11" spans="2:6" s="5" customFormat="1" ht="15" customHeight="1">
      <c r="B11" s="10" t="s">
        <v>4</v>
      </c>
      <c r="C11" s="11"/>
      <c r="D11" s="455">
        <v>80721</v>
      </c>
      <c r="E11" s="457">
        <v>31477</v>
      </c>
      <c r="F11" s="457">
        <v>47369</v>
      </c>
    </row>
    <row r="12" spans="2:6" s="5" customFormat="1" ht="15" customHeight="1">
      <c r="B12" s="10" t="s">
        <v>5</v>
      </c>
      <c r="C12" s="11"/>
      <c r="D12" s="455">
        <v>12706</v>
      </c>
      <c r="E12" s="457">
        <v>12348</v>
      </c>
      <c r="F12" s="457">
        <v>11819</v>
      </c>
    </row>
    <row r="13" spans="2:6" s="5" customFormat="1" ht="15" customHeight="1">
      <c r="B13" s="12" t="s">
        <v>6</v>
      </c>
      <c r="C13" s="13"/>
      <c r="D13" s="455">
        <v>50216</v>
      </c>
      <c r="E13" s="458">
        <v>22655</v>
      </c>
      <c r="F13" s="458">
        <v>34310</v>
      </c>
    </row>
    <row r="14" spans="2:6" s="5" customFormat="1" ht="15" customHeight="1" thickBot="1">
      <c r="B14" s="12" t="s">
        <v>7</v>
      </c>
      <c r="C14" s="13"/>
      <c r="D14" s="459">
        <v>0</v>
      </c>
      <c r="E14" s="458">
        <v>0</v>
      </c>
      <c r="F14" s="458">
        <v>0</v>
      </c>
    </row>
    <row r="15" spans="2:6" s="14" customFormat="1" ht="15" customHeight="1" thickBot="1">
      <c r="B15" s="15" t="s">
        <v>8</v>
      </c>
      <c r="C15" s="16"/>
      <c r="D15" s="460">
        <f>D8+D9+D10+D11+D13+D14</f>
        <v>523321</v>
      </c>
      <c r="E15" s="461">
        <f>E8+E9+E10+E11+E13+E14</f>
        <v>390189</v>
      </c>
      <c r="F15" s="461">
        <f>F8+F9+F10+F11+F13+F14</f>
        <v>439974</v>
      </c>
    </row>
    <row r="16" spans="2:6" s="5" customFormat="1" ht="15" customHeight="1">
      <c r="B16" s="17" t="s">
        <v>9</v>
      </c>
      <c r="C16" s="18"/>
      <c r="D16" s="462">
        <v>0</v>
      </c>
      <c r="E16" s="454">
        <v>2706</v>
      </c>
      <c r="F16" s="454">
        <v>0</v>
      </c>
    </row>
    <row r="17" spans="2:6" s="5" customFormat="1" ht="15" customHeight="1">
      <c r="B17" s="10" t="s">
        <v>10</v>
      </c>
      <c r="C17" s="9"/>
      <c r="D17" s="455">
        <v>6105</v>
      </c>
      <c r="E17" s="456">
        <v>0</v>
      </c>
      <c r="F17" s="456">
        <v>0</v>
      </c>
    </row>
    <row r="18" spans="2:6" s="5" customFormat="1" ht="15" customHeight="1">
      <c r="B18" s="10" t="s">
        <v>11</v>
      </c>
      <c r="C18" s="11"/>
      <c r="D18" s="455">
        <v>166418</v>
      </c>
      <c r="E18" s="457">
        <v>40079</v>
      </c>
      <c r="F18" s="457">
        <v>0</v>
      </c>
    </row>
    <row r="19" spans="2:6" s="5" customFormat="1" ht="15" customHeight="1">
      <c r="B19" s="10" t="s">
        <v>12</v>
      </c>
      <c r="C19" s="11"/>
      <c r="D19" s="455">
        <v>1420</v>
      </c>
      <c r="E19" s="457">
        <v>0</v>
      </c>
      <c r="F19" s="457">
        <v>0</v>
      </c>
    </row>
    <row r="20" spans="2:6" s="5" customFormat="1" ht="15" customHeight="1">
      <c r="B20" s="10" t="s">
        <v>13</v>
      </c>
      <c r="C20" s="11"/>
      <c r="D20" s="455">
        <v>278</v>
      </c>
      <c r="E20" s="457">
        <v>720</v>
      </c>
      <c r="F20" s="457">
        <v>700</v>
      </c>
    </row>
    <row r="21" spans="2:6" s="5" customFormat="1" ht="15" customHeight="1">
      <c r="B21" s="10" t="s">
        <v>14</v>
      </c>
      <c r="C21" s="11"/>
      <c r="D21" s="455">
        <v>0</v>
      </c>
      <c r="E21" s="457">
        <v>0</v>
      </c>
      <c r="F21" s="457">
        <v>0</v>
      </c>
    </row>
    <row r="22" spans="2:6" s="5" customFormat="1" ht="15" customHeight="1" thickBot="1">
      <c r="B22" s="12" t="s">
        <v>15</v>
      </c>
      <c r="C22" s="13"/>
      <c r="D22" s="459">
        <v>0</v>
      </c>
      <c r="E22" s="458">
        <v>0</v>
      </c>
      <c r="F22" s="458">
        <v>91476</v>
      </c>
    </row>
    <row r="23" spans="2:7" s="14" customFormat="1" ht="15" customHeight="1" thickBot="1">
      <c r="B23" s="15" t="s">
        <v>16</v>
      </c>
      <c r="C23" s="16"/>
      <c r="D23" s="460">
        <f>SUM(D16:D22)</f>
        <v>174221</v>
      </c>
      <c r="E23" s="463">
        <f>SUM(E16:E22)</f>
        <v>43505</v>
      </c>
      <c r="F23" s="461">
        <f>SUM(F16:F22)</f>
        <v>92176</v>
      </c>
      <c r="G23" s="47"/>
    </row>
    <row r="24" spans="2:6" s="14" customFormat="1" ht="15" customHeight="1" thickBot="1">
      <c r="B24" s="19" t="s">
        <v>17</v>
      </c>
      <c r="C24" s="20"/>
      <c r="D24" s="464">
        <f>SUM(D15,D23)</f>
        <v>697542</v>
      </c>
      <c r="E24" s="464">
        <f>SUM(E15,E23)</f>
        <v>433694</v>
      </c>
      <c r="F24" s="464">
        <f>SUM(F15,F23)</f>
        <v>532150</v>
      </c>
    </row>
    <row r="25" spans="2:6" s="14" customFormat="1" ht="15" customHeight="1">
      <c r="B25" s="493"/>
      <c r="C25" s="493"/>
      <c r="D25" s="494"/>
      <c r="E25" s="494"/>
      <c r="F25" s="494"/>
    </row>
    <row r="26" s="4" customFormat="1" ht="15" customHeight="1"/>
    <row r="27" spans="4:6" s="4" customFormat="1" ht="15" customHeight="1" thickBot="1">
      <c r="D27" s="541" t="s">
        <v>478</v>
      </c>
      <c r="E27" s="541"/>
      <c r="F27" s="541"/>
    </row>
    <row r="28" spans="2:7" s="4" customFormat="1" ht="21" customHeight="1" thickBot="1">
      <c r="B28" s="537" t="s">
        <v>18</v>
      </c>
      <c r="C28" s="538"/>
      <c r="D28" s="538"/>
      <c r="E28" s="538"/>
      <c r="F28" s="539"/>
      <c r="G28" s="501"/>
    </row>
    <row r="29" spans="2:6" s="4" customFormat="1" ht="39" thickBot="1">
      <c r="B29" s="497" t="s">
        <v>1</v>
      </c>
      <c r="C29" s="498"/>
      <c r="D29" s="499" t="s">
        <v>425</v>
      </c>
      <c r="E29" s="500" t="s">
        <v>349</v>
      </c>
      <c r="F29" s="499" t="s">
        <v>350</v>
      </c>
    </row>
    <row r="30" spans="2:6" s="4" customFormat="1" ht="15" customHeight="1">
      <c r="B30" s="21" t="s">
        <v>19</v>
      </c>
      <c r="C30" s="22"/>
      <c r="D30" s="465">
        <v>161346</v>
      </c>
      <c r="E30" s="465">
        <v>130359</v>
      </c>
      <c r="F30" s="465">
        <v>174534</v>
      </c>
    </row>
    <row r="31" spans="2:6" s="4" customFormat="1" ht="15" customHeight="1">
      <c r="B31" s="23" t="s">
        <v>20</v>
      </c>
      <c r="C31" s="24"/>
      <c r="D31" s="466">
        <v>37869</v>
      </c>
      <c r="E31" s="466">
        <v>32632</v>
      </c>
      <c r="F31" s="466">
        <v>41100</v>
      </c>
    </row>
    <row r="32" spans="2:6" s="4" customFormat="1" ht="15" customHeight="1">
      <c r="B32" s="23" t="s">
        <v>21</v>
      </c>
      <c r="C32" s="24"/>
      <c r="D32" s="466">
        <v>109663</v>
      </c>
      <c r="E32" s="466">
        <v>107722</v>
      </c>
      <c r="F32" s="466">
        <v>136780</v>
      </c>
    </row>
    <row r="33" spans="2:6" s="4" customFormat="1" ht="15" customHeight="1">
      <c r="B33" s="23" t="s">
        <v>22</v>
      </c>
      <c r="C33" s="24"/>
      <c r="D33" s="466">
        <v>120559</v>
      </c>
      <c r="E33" s="466">
        <v>93823</v>
      </c>
      <c r="F33" s="466">
        <v>75660</v>
      </c>
    </row>
    <row r="34" spans="2:6" s="4" customFormat="1" ht="15" customHeight="1">
      <c r="B34" s="25" t="s">
        <v>23</v>
      </c>
      <c r="C34" s="26"/>
      <c r="D34" s="466">
        <v>65213</v>
      </c>
      <c r="E34" s="466">
        <v>24153</v>
      </c>
      <c r="F34" s="466">
        <v>6900</v>
      </c>
    </row>
    <row r="35" spans="2:6" s="4" customFormat="1" ht="15" customHeight="1">
      <c r="B35" s="25" t="s">
        <v>24</v>
      </c>
      <c r="C35" s="26"/>
      <c r="D35" s="467">
        <v>0</v>
      </c>
      <c r="E35" s="467">
        <v>1000</v>
      </c>
      <c r="F35" s="467">
        <v>2500</v>
      </c>
    </row>
    <row r="36" spans="2:6" s="4" customFormat="1" ht="15" customHeight="1" thickBot="1">
      <c r="B36" s="25" t="s">
        <v>25</v>
      </c>
      <c r="C36" s="26"/>
      <c r="D36" s="468">
        <v>0</v>
      </c>
      <c r="E36" s="468">
        <v>500</v>
      </c>
      <c r="F36" s="468">
        <v>2500</v>
      </c>
    </row>
    <row r="37" spans="2:6" s="4" customFormat="1" ht="15" customHeight="1" thickBot="1">
      <c r="B37" s="27" t="s">
        <v>26</v>
      </c>
      <c r="C37" s="28"/>
      <c r="D37" s="469">
        <f>SUM(D30:D36)</f>
        <v>494650</v>
      </c>
      <c r="E37" s="469">
        <f>SUM(E30:E36)</f>
        <v>390189</v>
      </c>
      <c r="F37" s="469">
        <f>SUM(F30:F36)</f>
        <v>439974</v>
      </c>
    </row>
    <row r="38" spans="2:6" s="4" customFormat="1" ht="15" customHeight="1">
      <c r="B38" s="21" t="s">
        <v>27</v>
      </c>
      <c r="C38" s="22"/>
      <c r="D38" s="465">
        <v>0</v>
      </c>
      <c r="E38" s="465"/>
      <c r="F38" s="465">
        <v>41974</v>
      </c>
    </row>
    <row r="39" spans="2:6" s="4" customFormat="1" ht="15" customHeight="1">
      <c r="B39" s="23" t="s">
        <v>427</v>
      </c>
      <c r="C39" s="24"/>
      <c r="D39" s="466">
        <v>173219</v>
      </c>
      <c r="E39" s="466">
        <v>43505</v>
      </c>
      <c r="F39" s="466">
        <v>4186</v>
      </c>
    </row>
    <row r="40" spans="2:6" s="4" customFormat="1" ht="15" customHeight="1" thickBot="1">
      <c r="B40" s="25" t="s">
        <v>426</v>
      </c>
      <c r="C40" s="26"/>
      <c r="D40" s="467">
        <v>1002</v>
      </c>
      <c r="E40" s="467">
        <v>0</v>
      </c>
      <c r="F40" s="467">
        <v>46016</v>
      </c>
    </row>
    <row r="41" spans="2:6" s="4" customFormat="1" ht="15" customHeight="1" thickBot="1">
      <c r="B41" s="27" t="s">
        <v>28</v>
      </c>
      <c r="C41" s="28"/>
      <c r="D41" s="469">
        <f>SUM(D38:D40)</f>
        <v>174221</v>
      </c>
      <c r="E41" s="469">
        <f>SUM(E38:E40)</f>
        <v>43505</v>
      </c>
      <c r="F41" s="469">
        <f>SUM(F38:F40)</f>
        <v>92176</v>
      </c>
    </row>
    <row r="42" spans="2:6" s="31" customFormat="1" ht="18.75" customHeight="1" thickBot="1">
      <c r="B42" s="29" t="s">
        <v>29</v>
      </c>
      <c r="C42" s="30"/>
      <c r="D42" s="470">
        <f>SUM(D37,D41)</f>
        <v>668871</v>
      </c>
      <c r="E42" s="470">
        <f>SUM(E37,E41)</f>
        <v>433694</v>
      </c>
      <c r="F42" s="470">
        <f>SUM(F37,F41)</f>
        <v>532150</v>
      </c>
    </row>
  </sheetData>
  <sheetProtection/>
  <mergeCells count="7">
    <mergeCell ref="A1:F1"/>
    <mergeCell ref="B28:F28"/>
    <mergeCell ref="B4:F4"/>
    <mergeCell ref="D5:F5"/>
    <mergeCell ref="B6:F6"/>
    <mergeCell ref="D27:F27"/>
    <mergeCell ref="A3:F3"/>
  </mergeCells>
  <printOptions horizontalCentered="1"/>
  <pageMargins left="0.4330708661417323" right="0.15748031496062992" top="0.5118110236220472" bottom="0.3937007874015748" header="0.551181102362204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8"/>
  <sheetViews>
    <sheetView view="pageBreakPreview" zoomScaleSheetLayoutView="100" zoomScalePageLayoutView="0" workbookViewId="0" topLeftCell="A1">
      <selection activeCell="A1" sqref="A1:P1"/>
    </sheetView>
  </sheetViews>
  <sheetFormatPr defaultColWidth="9.140625" defaultRowHeight="15"/>
  <cols>
    <col min="1" max="1" width="4.140625" style="46" bestFit="1" customWidth="1"/>
    <col min="2" max="2" width="40.00390625" style="46" customWidth="1"/>
    <col min="3" max="8" width="10.7109375" style="39" customWidth="1"/>
    <col min="9" max="9" width="19.00390625" style="39" customWidth="1"/>
    <col min="10" max="10" width="20.8515625" style="39" customWidth="1"/>
    <col min="11" max="14" width="10.7109375" style="39" customWidth="1"/>
    <col min="15" max="15" width="23.00390625" style="39" customWidth="1"/>
    <col min="16" max="16" width="11.8515625" style="39" customWidth="1"/>
    <col min="17" max="17" width="32.57421875" style="39" customWidth="1"/>
    <col min="18" max="19" width="8.421875" style="39" bestFit="1" customWidth="1"/>
    <col min="20" max="20" width="8.8515625" style="39" bestFit="1" customWidth="1"/>
    <col min="21" max="22" width="10.421875" style="39" bestFit="1" customWidth="1"/>
    <col min="23" max="23" width="8.421875" style="39" bestFit="1" customWidth="1"/>
    <col min="24" max="25" width="8.421875" style="39" customWidth="1"/>
    <col min="26" max="26" width="8.8515625" style="39" bestFit="1" customWidth="1"/>
    <col min="27" max="28" width="8.421875" style="39" customWidth="1"/>
    <col min="29" max="29" width="8.8515625" style="39" bestFit="1" customWidth="1"/>
    <col min="30" max="31" width="8.421875" style="39" customWidth="1"/>
    <col min="32" max="32" width="8.421875" style="39" bestFit="1" customWidth="1"/>
    <col min="33" max="34" width="8.421875" style="39" customWidth="1"/>
    <col min="35" max="35" width="8.421875" style="39" bestFit="1" customWidth="1"/>
    <col min="36" max="37" width="8.421875" style="39" customWidth="1"/>
    <col min="38" max="38" width="8.8515625" style="39" bestFit="1" customWidth="1"/>
    <col min="39" max="16384" width="9.140625" style="33" customWidth="1"/>
  </cols>
  <sheetData>
    <row r="1" spans="1:38" ht="15" customHeight="1">
      <c r="A1" s="512" t="s">
        <v>485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48"/>
      <c r="Q1" s="48"/>
      <c r="R1" s="48"/>
      <c r="S1" s="48"/>
      <c r="T1" s="48"/>
      <c r="U1" s="48"/>
      <c r="V1" s="48"/>
      <c r="W1" s="48"/>
      <c r="X1" s="48"/>
      <c r="Y1" s="48"/>
      <c r="Z1" s="48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43" ht="30.75" customHeight="1">
      <c r="A2" s="563" t="s">
        <v>294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179"/>
      <c r="R2" s="179"/>
      <c r="S2" s="179"/>
      <c r="T2" s="34"/>
      <c r="U2" s="34"/>
      <c r="V2" s="34"/>
      <c r="W2" s="34"/>
      <c r="X2" s="34"/>
      <c r="Y2" s="34"/>
      <c r="Z2" s="34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ht="15.75" thickBot="1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06" t="s">
        <v>395</v>
      </c>
      <c r="R3" s="38"/>
      <c r="S3" s="38"/>
      <c r="T3" s="38"/>
      <c r="U3" s="38"/>
      <c r="V3" s="38"/>
      <c r="W3" s="38"/>
      <c r="X3" s="38"/>
      <c r="AM3" s="39"/>
      <c r="AN3" s="39"/>
      <c r="AO3" s="39"/>
      <c r="AP3" s="39"/>
      <c r="AQ3" s="39"/>
    </row>
    <row r="4" spans="1:45" ht="24" customHeight="1" thickBot="1">
      <c r="A4" s="560" t="s">
        <v>30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  <c r="U4" s="40"/>
      <c r="V4" s="40"/>
      <c r="W4" s="40"/>
      <c r="X4" s="40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38" ht="102.75" customHeight="1" thickBot="1">
      <c r="A5" s="550" t="s">
        <v>32</v>
      </c>
      <c r="B5" s="550"/>
      <c r="C5" s="547" t="s">
        <v>33</v>
      </c>
      <c r="D5" s="547"/>
      <c r="E5" s="547" t="s">
        <v>34</v>
      </c>
      <c r="F5" s="547"/>
      <c r="G5" s="547" t="s">
        <v>35</v>
      </c>
      <c r="H5" s="547"/>
      <c r="I5" s="386" t="s">
        <v>36</v>
      </c>
      <c r="J5" s="412" t="s">
        <v>322</v>
      </c>
      <c r="K5" s="547" t="s">
        <v>293</v>
      </c>
      <c r="L5" s="547"/>
      <c r="M5" s="547" t="s">
        <v>37</v>
      </c>
      <c r="N5" s="547"/>
      <c r="O5" s="390" t="s">
        <v>325</v>
      </c>
      <c r="U5" s="41"/>
      <c r="V5" s="41"/>
      <c r="W5" s="41"/>
      <c r="X5" s="41"/>
      <c r="Y5" s="41"/>
      <c r="Z5" s="41"/>
      <c r="AA5" s="41"/>
      <c r="AB5" s="41"/>
      <c r="AC5" s="41"/>
      <c r="AD5" s="545"/>
      <c r="AE5" s="545"/>
      <c r="AF5" s="545"/>
      <c r="AG5" s="42"/>
      <c r="AH5" s="42"/>
      <c r="AI5" s="42"/>
      <c r="AJ5" s="33"/>
      <c r="AK5" s="33"/>
      <c r="AL5" s="33"/>
    </row>
    <row r="6" spans="1:38" ht="36" customHeight="1" thickBot="1">
      <c r="A6" s="330" t="s">
        <v>43</v>
      </c>
      <c r="B6" s="331"/>
      <c r="C6" s="546" t="s">
        <v>44</v>
      </c>
      <c r="D6" s="546"/>
      <c r="E6" s="546" t="s">
        <v>44</v>
      </c>
      <c r="F6" s="546"/>
      <c r="G6" s="546" t="s">
        <v>44</v>
      </c>
      <c r="H6" s="546"/>
      <c r="I6" s="388" t="s">
        <v>44</v>
      </c>
      <c r="J6" s="413" t="s">
        <v>324</v>
      </c>
      <c r="K6" s="546" t="s">
        <v>44</v>
      </c>
      <c r="L6" s="546"/>
      <c r="M6" s="546" t="s">
        <v>44</v>
      </c>
      <c r="N6" s="546"/>
      <c r="O6" s="389" t="s">
        <v>326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33"/>
      <c r="AJ6" s="33"/>
      <c r="AK6" s="33"/>
      <c r="AL6" s="33"/>
    </row>
    <row r="7" spans="1:38" ht="30" customHeight="1" thickBot="1">
      <c r="A7" s="332" t="s">
        <v>45</v>
      </c>
      <c r="B7" s="333" t="s">
        <v>46</v>
      </c>
      <c r="C7" s="543">
        <v>31905</v>
      </c>
      <c r="D7" s="543"/>
      <c r="E7" s="543">
        <v>30350</v>
      </c>
      <c r="F7" s="543"/>
      <c r="G7" s="543">
        <v>325465</v>
      </c>
      <c r="H7" s="543"/>
      <c r="I7" s="471">
        <v>0</v>
      </c>
      <c r="J7" s="472">
        <v>0</v>
      </c>
      <c r="K7" s="543">
        <v>33524</v>
      </c>
      <c r="L7" s="543"/>
      <c r="M7" s="551">
        <f aca="true" t="shared" si="0" ref="M7:M12">SUM(C7:L7)</f>
        <v>421244</v>
      </c>
      <c r="N7" s="551"/>
      <c r="O7" s="473">
        <f aca="true" t="shared" si="1" ref="O7:O12">SUM(C7:I7,K7)</f>
        <v>421244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3"/>
      <c r="AG7" s="43"/>
      <c r="AH7" s="43"/>
      <c r="AI7" s="33"/>
      <c r="AJ7" s="33"/>
      <c r="AK7" s="33"/>
      <c r="AL7" s="33"/>
    </row>
    <row r="8" spans="1:38" ht="30" customHeight="1" thickBot="1">
      <c r="A8" s="332" t="s">
        <v>47</v>
      </c>
      <c r="B8" s="333" t="s">
        <v>48</v>
      </c>
      <c r="C8" s="543">
        <v>400</v>
      </c>
      <c r="D8" s="543"/>
      <c r="E8" s="543">
        <v>50</v>
      </c>
      <c r="F8" s="543"/>
      <c r="G8" s="543">
        <v>534</v>
      </c>
      <c r="H8" s="543"/>
      <c r="I8" s="471">
        <v>0</v>
      </c>
      <c r="J8" s="472">
        <v>77906</v>
      </c>
      <c r="K8" s="543">
        <v>0</v>
      </c>
      <c r="L8" s="543"/>
      <c r="M8" s="551">
        <f t="shared" si="0"/>
        <v>78890</v>
      </c>
      <c r="N8" s="551"/>
      <c r="O8" s="473">
        <f t="shared" si="1"/>
        <v>984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3"/>
      <c r="AG8" s="43"/>
      <c r="AH8" s="43"/>
      <c r="AI8" s="33"/>
      <c r="AJ8" s="33"/>
      <c r="AK8" s="33"/>
      <c r="AL8" s="33"/>
    </row>
    <row r="9" spans="1:38" ht="30" customHeight="1" thickBot="1">
      <c r="A9" s="332" t="s">
        <v>49</v>
      </c>
      <c r="B9" s="333" t="s">
        <v>289</v>
      </c>
      <c r="C9" s="543">
        <v>1100</v>
      </c>
      <c r="D9" s="543"/>
      <c r="E9" s="543">
        <v>0</v>
      </c>
      <c r="F9" s="543"/>
      <c r="G9" s="543">
        <v>0</v>
      </c>
      <c r="H9" s="543"/>
      <c r="I9" s="471">
        <v>0</v>
      </c>
      <c r="J9" s="472">
        <v>8478</v>
      </c>
      <c r="K9" s="543">
        <v>55</v>
      </c>
      <c r="L9" s="543"/>
      <c r="M9" s="551">
        <f t="shared" si="0"/>
        <v>9633</v>
      </c>
      <c r="N9" s="551"/>
      <c r="O9" s="473">
        <f t="shared" si="1"/>
        <v>1155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3"/>
      <c r="AG9" s="43"/>
      <c r="AH9" s="43"/>
      <c r="AI9" s="33"/>
      <c r="AJ9" s="33"/>
      <c r="AK9" s="33"/>
      <c r="AL9" s="33"/>
    </row>
    <row r="10" spans="1:38" ht="30" customHeight="1" thickBot="1">
      <c r="A10" s="332" t="s">
        <v>51</v>
      </c>
      <c r="B10" s="333" t="s">
        <v>290</v>
      </c>
      <c r="C10" s="543">
        <v>95</v>
      </c>
      <c r="D10" s="543"/>
      <c r="E10" s="543">
        <v>0</v>
      </c>
      <c r="F10" s="543"/>
      <c r="G10" s="543">
        <v>3500</v>
      </c>
      <c r="H10" s="543"/>
      <c r="I10" s="471">
        <v>0</v>
      </c>
      <c r="J10" s="472">
        <v>3440</v>
      </c>
      <c r="K10" s="543">
        <v>61</v>
      </c>
      <c r="L10" s="543"/>
      <c r="M10" s="551">
        <f t="shared" si="0"/>
        <v>7096</v>
      </c>
      <c r="N10" s="551"/>
      <c r="O10" s="473">
        <f t="shared" si="1"/>
        <v>3656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3"/>
      <c r="AG10" s="43"/>
      <c r="AH10" s="43"/>
      <c r="AI10" s="33"/>
      <c r="AJ10" s="33"/>
      <c r="AK10" s="33"/>
      <c r="AL10" s="33"/>
    </row>
    <row r="11" spans="1:38" ht="30" customHeight="1" thickBot="1">
      <c r="A11" s="332" t="s">
        <v>274</v>
      </c>
      <c r="B11" s="334" t="s">
        <v>295</v>
      </c>
      <c r="C11" s="543">
        <v>12265</v>
      </c>
      <c r="D11" s="543"/>
      <c r="E11" s="543">
        <v>0</v>
      </c>
      <c r="F11" s="543"/>
      <c r="G11" s="543">
        <v>0</v>
      </c>
      <c r="H11" s="543"/>
      <c r="I11" s="471">
        <v>0</v>
      </c>
      <c r="J11" s="472">
        <v>30530</v>
      </c>
      <c r="K11" s="543">
        <v>670</v>
      </c>
      <c r="L11" s="543"/>
      <c r="M11" s="551">
        <f t="shared" si="0"/>
        <v>43465</v>
      </c>
      <c r="N11" s="551"/>
      <c r="O11" s="473">
        <f t="shared" si="1"/>
        <v>12935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3"/>
      <c r="AG11" s="43"/>
      <c r="AH11" s="43"/>
      <c r="AI11" s="33"/>
      <c r="AJ11" s="33"/>
      <c r="AK11" s="33"/>
      <c r="AL11" s="33"/>
    </row>
    <row r="12" spans="1:38" ht="36.75" customHeight="1" thickBot="1">
      <c r="A12" s="549" t="s">
        <v>52</v>
      </c>
      <c r="B12" s="549"/>
      <c r="C12" s="544">
        <f>SUM(C7:C11)</f>
        <v>45765</v>
      </c>
      <c r="D12" s="544"/>
      <c r="E12" s="544">
        <f>SUM(E7:E11)</f>
        <v>30400</v>
      </c>
      <c r="F12" s="544"/>
      <c r="G12" s="544">
        <f>SUM(G7:G11)</f>
        <v>329499</v>
      </c>
      <c r="H12" s="544"/>
      <c r="I12" s="471">
        <f>SUM(I7:I11)</f>
        <v>0</v>
      </c>
      <c r="J12" s="472">
        <f>SUM(J7:J11)</f>
        <v>120354</v>
      </c>
      <c r="K12" s="544">
        <f>SUM(K7:K11)</f>
        <v>34310</v>
      </c>
      <c r="L12" s="544"/>
      <c r="M12" s="551">
        <f t="shared" si="0"/>
        <v>560328</v>
      </c>
      <c r="N12" s="551"/>
      <c r="O12" s="473">
        <f t="shared" si="1"/>
        <v>439974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33"/>
      <c r="AJ12" s="33"/>
      <c r="AK12" s="33"/>
      <c r="AL12" s="33"/>
    </row>
    <row r="13" spans="39:43" ht="15">
      <c r="AM13" s="39"/>
      <c r="AN13" s="39"/>
      <c r="AO13" s="39"/>
      <c r="AP13" s="39"/>
      <c r="AQ13" s="39"/>
    </row>
    <row r="14" spans="39:43" ht="15">
      <c r="AM14" s="39"/>
      <c r="AN14" s="39"/>
      <c r="AO14" s="39"/>
      <c r="AP14" s="39"/>
      <c r="AQ14" s="39"/>
    </row>
    <row r="15" spans="39:43" ht="15">
      <c r="AM15" s="39"/>
      <c r="AN15" s="39"/>
      <c r="AO15" s="39"/>
      <c r="AP15" s="39"/>
      <c r="AQ15" s="39"/>
    </row>
    <row r="16" spans="39:43" ht="15.75" thickBot="1">
      <c r="AM16" s="39"/>
      <c r="AN16" s="39"/>
      <c r="AO16" s="39"/>
      <c r="AP16" s="39"/>
      <c r="AQ16" s="39"/>
    </row>
    <row r="17" spans="1:43" ht="15.75" customHeight="1" thickBot="1">
      <c r="A17" s="560" t="s">
        <v>31</v>
      </c>
      <c r="B17" s="561"/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2"/>
      <c r="AM17" s="39"/>
      <c r="AN17" s="39"/>
      <c r="AO17" s="39"/>
      <c r="AP17" s="39"/>
      <c r="AQ17" s="39"/>
    </row>
    <row r="18" spans="1:43" ht="99.75" customHeight="1" thickBot="1">
      <c r="A18" s="550" t="s">
        <v>32</v>
      </c>
      <c r="B18" s="550"/>
      <c r="C18" s="547" t="s">
        <v>38</v>
      </c>
      <c r="D18" s="547"/>
      <c r="E18" s="547" t="s">
        <v>291</v>
      </c>
      <c r="F18" s="547"/>
      <c r="G18" s="547" t="s">
        <v>292</v>
      </c>
      <c r="H18" s="547"/>
      <c r="I18" s="387" t="s">
        <v>39</v>
      </c>
      <c r="J18" s="412" t="s">
        <v>323</v>
      </c>
      <c r="K18" s="547" t="s">
        <v>40</v>
      </c>
      <c r="L18" s="547"/>
      <c r="M18" s="547" t="s">
        <v>41</v>
      </c>
      <c r="N18" s="547"/>
      <c r="O18" s="547" t="s">
        <v>42</v>
      </c>
      <c r="P18" s="547"/>
      <c r="Q18" s="390" t="s">
        <v>327</v>
      </c>
      <c r="AM18" s="39"/>
      <c r="AN18" s="39"/>
      <c r="AO18" s="39"/>
      <c r="AP18" s="39"/>
      <c r="AQ18" s="39"/>
    </row>
    <row r="19" spans="1:43" ht="26.25" thickBot="1">
      <c r="A19" s="330" t="s">
        <v>43</v>
      </c>
      <c r="B19" s="331"/>
      <c r="C19" s="554" t="s">
        <v>44</v>
      </c>
      <c r="D19" s="555"/>
      <c r="E19" s="554" t="s">
        <v>44</v>
      </c>
      <c r="F19" s="555"/>
      <c r="G19" s="554" t="s">
        <v>44</v>
      </c>
      <c r="H19" s="555"/>
      <c r="I19" s="388" t="s">
        <v>44</v>
      </c>
      <c r="J19" s="413" t="s">
        <v>324</v>
      </c>
      <c r="K19" s="554" t="s">
        <v>44</v>
      </c>
      <c r="L19" s="555"/>
      <c r="M19" s="554" t="s">
        <v>44</v>
      </c>
      <c r="N19" s="555"/>
      <c r="O19" s="554" t="s">
        <v>44</v>
      </c>
      <c r="P19" s="555"/>
      <c r="Q19" s="389" t="s">
        <v>324</v>
      </c>
      <c r="AM19" s="39"/>
      <c r="AN19" s="39"/>
      <c r="AO19" s="39"/>
      <c r="AP19" s="39"/>
      <c r="AQ19" s="39"/>
    </row>
    <row r="20" spans="1:43" ht="30" customHeight="1" thickBot="1">
      <c r="A20" s="332" t="s">
        <v>45</v>
      </c>
      <c r="B20" s="333" t="s">
        <v>46</v>
      </c>
      <c r="C20" s="552">
        <v>98679</v>
      </c>
      <c r="D20" s="553"/>
      <c r="E20" s="552">
        <v>20805</v>
      </c>
      <c r="F20" s="553"/>
      <c r="G20" s="552">
        <v>93906</v>
      </c>
      <c r="H20" s="553"/>
      <c r="I20" s="474">
        <v>75600</v>
      </c>
      <c r="J20" s="475">
        <v>120354</v>
      </c>
      <c r="K20" s="552">
        <v>6900</v>
      </c>
      <c r="L20" s="553"/>
      <c r="M20" s="552">
        <v>5000</v>
      </c>
      <c r="N20" s="553"/>
      <c r="O20" s="558">
        <f aca="true" t="shared" si="2" ref="O20:O25">SUM(C20:N20)</f>
        <v>421244</v>
      </c>
      <c r="P20" s="559"/>
      <c r="Q20" s="476">
        <f aca="true" t="shared" si="3" ref="Q20:Q25">SUM(C20:I20,K20:N20)</f>
        <v>300890</v>
      </c>
      <c r="AM20" s="39"/>
      <c r="AN20" s="39"/>
      <c r="AO20" s="39"/>
      <c r="AP20" s="39"/>
      <c r="AQ20" s="39"/>
    </row>
    <row r="21" spans="1:43" ht="30" customHeight="1" thickBot="1">
      <c r="A21" s="332" t="s">
        <v>47</v>
      </c>
      <c r="B21" s="333" t="s">
        <v>48</v>
      </c>
      <c r="C21" s="552">
        <v>51528</v>
      </c>
      <c r="D21" s="553"/>
      <c r="E21" s="552">
        <v>13760</v>
      </c>
      <c r="F21" s="553"/>
      <c r="G21" s="552">
        <v>13602</v>
      </c>
      <c r="H21" s="553"/>
      <c r="I21" s="474">
        <v>0</v>
      </c>
      <c r="J21" s="475">
        <v>0</v>
      </c>
      <c r="K21" s="552">
        <v>0</v>
      </c>
      <c r="L21" s="553"/>
      <c r="M21" s="552">
        <v>0</v>
      </c>
      <c r="N21" s="553"/>
      <c r="O21" s="558">
        <f t="shared" si="2"/>
        <v>78890</v>
      </c>
      <c r="P21" s="559"/>
      <c r="Q21" s="476">
        <f t="shared" si="3"/>
        <v>78890</v>
      </c>
      <c r="AM21" s="39"/>
      <c r="AN21" s="39"/>
      <c r="AO21" s="39"/>
      <c r="AP21" s="39"/>
      <c r="AQ21" s="39"/>
    </row>
    <row r="22" spans="1:43" ht="30" customHeight="1" thickBot="1">
      <c r="A22" s="332" t="s">
        <v>49</v>
      </c>
      <c r="B22" s="333" t="s">
        <v>50</v>
      </c>
      <c r="C22" s="552">
        <v>3052</v>
      </c>
      <c r="D22" s="553"/>
      <c r="E22" s="552">
        <v>824</v>
      </c>
      <c r="F22" s="553"/>
      <c r="G22" s="552">
        <v>5757</v>
      </c>
      <c r="H22" s="553"/>
      <c r="I22" s="474">
        <v>0</v>
      </c>
      <c r="J22" s="475">
        <v>0</v>
      </c>
      <c r="K22" s="552">
        <v>0</v>
      </c>
      <c r="L22" s="553"/>
      <c r="M22" s="552">
        <v>0</v>
      </c>
      <c r="N22" s="553"/>
      <c r="O22" s="558">
        <f t="shared" si="2"/>
        <v>9633</v>
      </c>
      <c r="P22" s="559"/>
      <c r="Q22" s="476">
        <f t="shared" si="3"/>
        <v>9633</v>
      </c>
      <c r="AM22" s="39"/>
      <c r="AN22" s="39"/>
      <c r="AO22" s="39"/>
      <c r="AP22" s="39"/>
      <c r="AQ22" s="39"/>
    </row>
    <row r="23" spans="1:43" ht="30" customHeight="1" thickBot="1">
      <c r="A23" s="332" t="s">
        <v>51</v>
      </c>
      <c r="B23" s="333" t="s">
        <v>290</v>
      </c>
      <c r="C23" s="552">
        <v>3887</v>
      </c>
      <c r="D23" s="553"/>
      <c r="E23" s="552">
        <v>1049</v>
      </c>
      <c r="F23" s="553"/>
      <c r="G23" s="552">
        <v>2160</v>
      </c>
      <c r="H23" s="553"/>
      <c r="I23" s="474">
        <v>0</v>
      </c>
      <c r="J23" s="475">
        <v>0</v>
      </c>
      <c r="K23" s="552">
        <v>0</v>
      </c>
      <c r="L23" s="553"/>
      <c r="M23" s="552">
        <v>0</v>
      </c>
      <c r="N23" s="553"/>
      <c r="O23" s="558">
        <f t="shared" si="2"/>
        <v>7096</v>
      </c>
      <c r="P23" s="559"/>
      <c r="Q23" s="476">
        <f t="shared" si="3"/>
        <v>7096</v>
      </c>
      <c r="AM23" s="39"/>
      <c r="AN23" s="39"/>
      <c r="AO23" s="39"/>
      <c r="AP23" s="39"/>
      <c r="AQ23" s="39"/>
    </row>
    <row r="24" spans="1:43" ht="30" customHeight="1" thickBot="1">
      <c r="A24" s="332" t="s">
        <v>274</v>
      </c>
      <c r="B24" s="334" t="s">
        <v>295</v>
      </c>
      <c r="C24" s="552">
        <v>17388</v>
      </c>
      <c r="D24" s="553"/>
      <c r="E24" s="552">
        <v>4662</v>
      </c>
      <c r="F24" s="553"/>
      <c r="G24" s="552">
        <v>21355</v>
      </c>
      <c r="H24" s="553"/>
      <c r="I24" s="474">
        <v>60</v>
      </c>
      <c r="J24" s="475">
        <v>0</v>
      </c>
      <c r="K24" s="552">
        <v>0</v>
      </c>
      <c r="L24" s="553"/>
      <c r="M24" s="552">
        <v>0</v>
      </c>
      <c r="N24" s="553"/>
      <c r="O24" s="558">
        <f t="shared" si="2"/>
        <v>43465</v>
      </c>
      <c r="P24" s="559"/>
      <c r="Q24" s="476">
        <f t="shared" si="3"/>
        <v>43465</v>
      </c>
      <c r="AM24" s="39"/>
      <c r="AN24" s="39"/>
      <c r="AO24" s="39"/>
      <c r="AP24" s="39"/>
      <c r="AQ24" s="39"/>
    </row>
    <row r="25" spans="1:43" ht="19.5" thickBot="1">
      <c r="A25" s="549" t="s">
        <v>52</v>
      </c>
      <c r="B25" s="549"/>
      <c r="C25" s="556">
        <f>SUM(C20:C24)</f>
        <v>174534</v>
      </c>
      <c r="D25" s="557"/>
      <c r="E25" s="556">
        <f>SUM(E20:E24)</f>
        <v>41100</v>
      </c>
      <c r="F25" s="557"/>
      <c r="G25" s="556">
        <f>SUM(G20:G24)</f>
        <v>136780</v>
      </c>
      <c r="H25" s="557"/>
      <c r="I25" s="477">
        <f>SUM(I20:I24)</f>
        <v>75660</v>
      </c>
      <c r="J25" s="478">
        <f>SUM(J20:J24)</f>
        <v>120354</v>
      </c>
      <c r="K25" s="556">
        <f>SUM(K20:K24)</f>
        <v>6900</v>
      </c>
      <c r="L25" s="557"/>
      <c r="M25" s="556">
        <f>SUM(M20:M24)</f>
        <v>5000</v>
      </c>
      <c r="N25" s="557"/>
      <c r="O25" s="558">
        <f t="shared" si="2"/>
        <v>560328</v>
      </c>
      <c r="P25" s="559"/>
      <c r="Q25" s="476">
        <f t="shared" si="3"/>
        <v>439974</v>
      </c>
      <c r="AM25" s="39"/>
      <c r="AN25" s="39"/>
      <c r="AO25" s="39"/>
      <c r="AP25" s="39"/>
      <c r="AQ25" s="39"/>
    </row>
    <row r="26" spans="39:43" ht="15">
      <c r="AM26" s="39"/>
      <c r="AN26" s="39"/>
      <c r="AO26" s="39"/>
      <c r="AP26" s="39"/>
      <c r="AQ26" s="39"/>
    </row>
    <row r="27" spans="39:43" ht="15">
      <c r="AM27" s="39"/>
      <c r="AN27" s="39"/>
      <c r="AO27" s="39"/>
      <c r="AP27" s="39"/>
      <c r="AQ27" s="39"/>
    </row>
    <row r="28" spans="39:43" ht="15">
      <c r="AM28" s="39"/>
      <c r="AN28" s="39"/>
      <c r="AO28" s="39"/>
      <c r="AP28" s="39"/>
      <c r="AQ28" s="39"/>
    </row>
  </sheetData>
  <sheetProtection/>
  <mergeCells count="97">
    <mergeCell ref="A2:P2"/>
    <mergeCell ref="K10:L10"/>
    <mergeCell ref="K11:L11"/>
    <mergeCell ref="K12:L12"/>
    <mergeCell ref="M6:N6"/>
    <mergeCell ref="M7:N7"/>
    <mergeCell ref="M8:N8"/>
    <mergeCell ref="M9:N9"/>
    <mergeCell ref="G9:H9"/>
    <mergeCell ref="G10:H10"/>
    <mergeCell ref="K20:L20"/>
    <mergeCell ref="K21:L21"/>
    <mergeCell ref="A4:O4"/>
    <mergeCell ref="A17:Q17"/>
    <mergeCell ref="O18:P18"/>
    <mergeCell ref="M12:N12"/>
    <mergeCell ref="O20:P20"/>
    <mergeCell ref="O21:P21"/>
    <mergeCell ref="K19:L19"/>
    <mergeCell ref="G19:H19"/>
    <mergeCell ref="O25:P25"/>
    <mergeCell ref="C6:D6"/>
    <mergeCell ref="C7:D7"/>
    <mergeCell ref="C8:D8"/>
    <mergeCell ref="C9:D9"/>
    <mergeCell ref="C10:D10"/>
    <mergeCell ref="C11:D11"/>
    <mergeCell ref="O23:P23"/>
    <mergeCell ref="O24:P24"/>
    <mergeCell ref="O19:P19"/>
    <mergeCell ref="O22:P22"/>
    <mergeCell ref="K25:L25"/>
    <mergeCell ref="M19:N19"/>
    <mergeCell ref="M20:N20"/>
    <mergeCell ref="M21:N21"/>
    <mergeCell ref="M22:N22"/>
    <mergeCell ref="M23:N23"/>
    <mergeCell ref="M24:N24"/>
    <mergeCell ref="M25:N25"/>
    <mergeCell ref="K24:L24"/>
    <mergeCell ref="G20:H20"/>
    <mergeCell ref="G21:H21"/>
    <mergeCell ref="G22:H22"/>
    <mergeCell ref="G24:H24"/>
    <mergeCell ref="G25:H25"/>
    <mergeCell ref="C25:D25"/>
    <mergeCell ref="E23:F23"/>
    <mergeCell ref="E24:F24"/>
    <mergeCell ref="E25:F25"/>
    <mergeCell ref="E19:F19"/>
    <mergeCell ref="E20:F20"/>
    <mergeCell ref="E21:F21"/>
    <mergeCell ref="E22:F22"/>
    <mergeCell ref="C20:D20"/>
    <mergeCell ref="A25:B25"/>
    <mergeCell ref="C19:D19"/>
    <mergeCell ref="C24:D24"/>
    <mergeCell ref="K5:L5"/>
    <mergeCell ref="M5:N5"/>
    <mergeCell ref="K18:L18"/>
    <mergeCell ref="M18:N18"/>
    <mergeCell ref="A18:B18"/>
    <mergeCell ref="C18:D18"/>
    <mergeCell ref="E18:F18"/>
    <mergeCell ref="G18:H18"/>
    <mergeCell ref="E6:F6"/>
    <mergeCell ref="E7:F7"/>
    <mergeCell ref="M10:N10"/>
    <mergeCell ref="M11:N11"/>
    <mergeCell ref="C12:D12"/>
    <mergeCell ref="G5:H5"/>
    <mergeCell ref="K23:L23"/>
    <mergeCell ref="C21:D21"/>
    <mergeCell ref="C22:D22"/>
    <mergeCell ref="C23:D23"/>
    <mergeCell ref="G23:H23"/>
    <mergeCell ref="K22:L22"/>
    <mergeCell ref="K9:L9"/>
    <mergeCell ref="G7:H7"/>
    <mergeCell ref="G8:H8"/>
    <mergeCell ref="E5:F5"/>
    <mergeCell ref="A1:P1"/>
    <mergeCell ref="A12:B12"/>
    <mergeCell ref="A5:B5"/>
    <mergeCell ref="C5:D5"/>
    <mergeCell ref="E12:F12"/>
    <mergeCell ref="G6:H6"/>
    <mergeCell ref="E8:F8"/>
    <mergeCell ref="E9:F9"/>
    <mergeCell ref="G11:H11"/>
    <mergeCell ref="G12:H12"/>
    <mergeCell ref="AD5:AF5"/>
    <mergeCell ref="E10:F10"/>
    <mergeCell ref="E11:F11"/>
    <mergeCell ref="K6:L6"/>
    <mergeCell ref="K7:L7"/>
    <mergeCell ref="K8:L8"/>
  </mergeCells>
  <printOptions horizontalCentered="1"/>
  <pageMargins left="0.11811023622047245" right="0.15748031496062992" top="0.7480314960629921" bottom="0.7480314960629921" header="0.31496062992125984" footer="0.31496062992125984"/>
  <pageSetup horizontalDpi="600" verticalDpi="600" orientation="landscape" paperSize="8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PageLayoutView="0" workbookViewId="0" topLeftCell="A1">
      <selection activeCell="A1" sqref="A1:N1"/>
    </sheetView>
  </sheetViews>
  <sheetFormatPr defaultColWidth="8.8515625" defaultRowHeight="15"/>
  <cols>
    <col min="1" max="1" width="8.28125" style="52" customWidth="1"/>
    <col min="2" max="2" width="9.00390625" style="52" customWidth="1"/>
    <col min="3" max="3" width="45.28125" style="52" customWidth="1"/>
    <col min="4" max="4" width="16.00390625" style="52" customWidth="1"/>
    <col min="5" max="5" width="13.00390625" style="52" customWidth="1"/>
    <col min="6" max="6" width="13.8515625" style="52" customWidth="1"/>
    <col min="7" max="7" width="13.140625" style="52" customWidth="1"/>
    <col min="8" max="8" width="16.8515625" style="52" customWidth="1"/>
    <col min="9" max="9" width="11.140625" style="52" customWidth="1"/>
    <col min="10" max="10" width="12.57421875" style="52" customWidth="1"/>
    <col min="11" max="11" width="15.00390625" style="52" customWidth="1"/>
    <col min="12" max="13" width="11.8515625" style="52" customWidth="1"/>
    <col min="14" max="14" width="7.421875" style="52" bestFit="1" customWidth="1"/>
    <col min="15" max="16" width="10.00390625" style="52" bestFit="1" customWidth="1"/>
    <col min="17" max="17" width="7.421875" style="52" bestFit="1" customWidth="1"/>
    <col min="18" max="20" width="10.57421875" style="52" bestFit="1" customWidth="1"/>
    <col min="21" max="21" width="5.140625" style="58" bestFit="1" customWidth="1"/>
    <col min="22" max="22" width="7.140625" style="52" bestFit="1" customWidth="1"/>
    <col min="23" max="16384" width="8.8515625" style="50" customWidth="1"/>
  </cols>
  <sheetData>
    <row r="1" spans="1:24" ht="15">
      <c r="A1" s="512" t="s">
        <v>486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48"/>
      <c r="P1" s="48"/>
      <c r="Q1" s="48"/>
      <c r="R1" s="48"/>
      <c r="S1" s="48"/>
      <c r="T1" s="48"/>
      <c r="U1" s="48"/>
      <c r="V1" s="49"/>
      <c r="W1" s="48" t="s">
        <v>53</v>
      </c>
      <c r="X1" s="49"/>
    </row>
    <row r="2" spans="1:31" ht="33.75" customHeight="1">
      <c r="A2" s="570" t="s">
        <v>351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51"/>
    </row>
    <row r="3" spans="2:29" ht="16.5" thickBot="1"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 t="s">
        <v>395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  <c r="Z3" s="55"/>
      <c r="AA3" s="55"/>
      <c r="AB3" s="56"/>
      <c r="AC3" s="52"/>
    </row>
    <row r="4" spans="1:22" ht="21" customHeight="1" thickBot="1">
      <c r="A4" s="571" t="s">
        <v>54</v>
      </c>
      <c r="B4" s="573" t="s">
        <v>476</v>
      </c>
      <c r="C4" s="575" t="s">
        <v>55</v>
      </c>
      <c r="D4" s="577" t="s">
        <v>419</v>
      </c>
      <c r="E4" s="578"/>
      <c r="F4" s="578"/>
      <c r="G4" s="578"/>
      <c r="H4" s="578"/>
      <c r="I4" s="578"/>
      <c r="J4" s="578"/>
      <c r="K4" s="578"/>
      <c r="L4" s="578"/>
      <c r="M4" s="579" t="s">
        <v>52</v>
      </c>
      <c r="N4" s="581" t="s">
        <v>56</v>
      </c>
      <c r="O4" s="50"/>
      <c r="P4" s="50"/>
      <c r="Q4" s="50"/>
      <c r="R4" s="50"/>
      <c r="S4" s="50"/>
      <c r="T4" s="50"/>
      <c r="U4" s="50"/>
      <c r="V4" s="50"/>
    </row>
    <row r="5" spans="1:22" ht="114" customHeight="1" thickBot="1">
      <c r="A5" s="572"/>
      <c r="B5" s="574"/>
      <c r="C5" s="576"/>
      <c r="D5" s="415" t="s">
        <v>399</v>
      </c>
      <c r="E5" s="415" t="s">
        <v>400</v>
      </c>
      <c r="F5" s="415" t="s">
        <v>401</v>
      </c>
      <c r="G5" s="415" t="s">
        <v>402</v>
      </c>
      <c r="H5" s="415" t="s">
        <v>403</v>
      </c>
      <c r="I5" s="415" t="s">
        <v>41</v>
      </c>
      <c r="J5" s="415" t="s">
        <v>396</v>
      </c>
      <c r="K5" s="426" t="s">
        <v>420</v>
      </c>
      <c r="L5" s="415" t="s">
        <v>397</v>
      </c>
      <c r="M5" s="580"/>
      <c r="N5" s="582"/>
      <c r="O5" s="50"/>
      <c r="P5" s="50"/>
      <c r="Q5" s="50"/>
      <c r="R5" s="50"/>
      <c r="S5" s="50"/>
      <c r="T5" s="50"/>
      <c r="U5" s="50"/>
      <c r="V5" s="50"/>
    </row>
    <row r="6" spans="1:22" ht="16.5" thickBot="1">
      <c r="A6" s="568" t="s">
        <v>45</v>
      </c>
      <c r="B6" s="416" t="s">
        <v>297</v>
      </c>
      <c r="C6" s="335" t="s">
        <v>375</v>
      </c>
      <c r="D6" s="448">
        <v>14126</v>
      </c>
      <c r="E6" s="448">
        <v>3823</v>
      </c>
      <c r="F6" s="448">
        <v>100</v>
      </c>
      <c r="G6" s="448">
        <v>3000</v>
      </c>
      <c r="H6" s="448">
        <v>0</v>
      </c>
      <c r="I6" s="448">
        <v>0</v>
      </c>
      <c r="J6" s="448">
        <v>0</v>
      </c>
      <c r="K6" s="448">
        <v>0</v>
      </c>
      <c r="L6" s="448">
        <v>0</v>
      </c>
      <c r="M6" s="449">
        <f>SUM(D6:L6)</f>
        <v>21049</v>
      </c>
      <c r="N6" s="336">
        <v>1</v>
      </c>
      <c r="O6" s="50"/>
      <c r="P6" s="50"/>
      <c r="Q6" s="50"/>
      <c r="R6" s="50"/>
      <c r="S6" s="50"/>
      <c r="T6" s="50"/>
      <c r="U6" s="50"/>
      <c r="V6" s="50"/>
    </row>
    <row r="7" spans="1:22" ht="16.5" thickBot="1">
      <c r="A7" s="568"/>
      <c r="B7" s="416" t="s">
        <v>352</v>
      </c>
      <c r="C7" s="335" t="s">
        <v>376</v>
      </c>
      <c r="D7" s="448">
        <v>0</v>
      </c>
      <c r="E7" s="448">
        <v>0</v>
      </c>
      <c r="F7" s="448">
        <v>525</v>
      </c>
      <c r="G7" s="448">
        <v>0</v>
      </c>
      <c r="H7" s="448">
        <v>0</v>
      </c>
      <c r="I7" s="448">
        <v>0</v>
      </c>
      <c r="J7" s="448">
        <v>0</v>
      </c>
      <c r="K7" s="448">
        <v>0</v>
      </c>
      <c r="L7" s="448">
        <v>0</v>
      </c>
      <c r="M7" s="449">
        <f aca="true" t="shared" si="0" ref="M7:M30">SUM(D7:L7)</f>
        <v>525</v>
      </c>
      <c r="N7" s="336">
        <v>0</v>
      </c>
      <c r="O7" s="50"/>
      <c r="P7" s="50"/>
      <c r="Q7" s="50"/>
      <c r="R7" s="50"/>
      <c r="S7" s="50"/>
      <c r="T7" s="50"/>
      <c r="U7" s="50"/>
      <c r="V7" s="50"/>
    </row>
    <row r="8" spans="1:22" ht="16.5" thickBot="1">
      <c r="A8" s="568"/>
      <c r="B8" s="418" t="s">
        <v>353</v>
      </c>
      <c r="C8" s="335" t="s">
        <v>377</v>
      </c>
      <c r="D8" s="448">
        <v>0</v>
      </c>
      <c r="E8" s="448">
        <v>0</v>
      </c>
      <c r="F8" s="448">
        <v>11430</v>
      </c>
      <c r="G8" s="448">
        <v>0</v>
      </c>
      <c r="H8" s="448">
        <v>0</v>
      </c>
      <c r="I8" s="448">
        <v>0</v>
      </c>
      <c r="J8" s="448">
        <v>2500</v>
      </c>
      <c r="K8" s="448">
        <v>0</v>
      </c>
      <c r="L8" s="448">
        <v>0</v>
      </c>
      <c r="M8" s="449">
        <f t="shared" si="0"/>
        <v>13930</v>
      </c>
      <c r="N8" s="336">
        <v>0</v>
      </c>
      <c r="O8" s="50"/>
      <c r="P8" s="50"/>
      <c r="Q8" s="50"/>
      <c r="R8" s="50"/>
      <c r="S8" s="50"/>
      <c r="T8" s="50"/>
      <c r="U8" s="50"/>
      <c r="V8" s="50"/>
    </row>
    <row r="9" spans="1:22" ht="16.5" thickBot="1">
      <c r="A9" s="568"/>
      <c r="B9" s="419" t="s">
        <v>355</v>
      </c>
      <c r="C9" s="337" t="s">
        <v>379</v>
      </c>
      <c r="D9" s="448">
        <v>40252</v>
      </c>
      <c r="E9" s="448">
        <v>5434</v>
      </c>
      <c r="F9" s="448">
        <v>635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9">
        <f t="shared" si="0"/>
        <v>46321</v>
      </c>
      <c r="N9" s="336">
        <v>116</v>
      </c>
      <c r="O9" s="50"/>
      <c r="P9" s="50"/>
      <c r="Q9" s="50"/>
      <c r="R9" s="50"/>
      <c r="S9" s="50"/>
      <c r="T9" s="50"/>
      <c r="U9" s="50"/>
      <c r="V9" s="50"/>
    </row>
    <row r="10" spans="1:22" ht="16.5" thickBot="1">
      <c r="A10" s="568"/>
      <c r="B10" s="420" t="s">
        <v>356</v>
      </c>
      <c r="C10" s="337" t="s">
        <v>380</v>
      </c>
      <c r="D10" s="448">
        <v>3087</v>
      </c>
      <c r="E10" s="448">
        <v>416</v>
      </c>
      <c r="F10" s="448">
        <v>1270</v>
      </c>
      <c r="G10" s="448">
        <v>0</v>
      </c>
      <c r="H10" s="448">
        <v>0</v>
      </c>
      <c r="I10" s="448">
        <v>0</v>
      </c>
      <c r="J10" s="448">
        <v>0</v>
      </c>
      <c r="K10" s="448">
        <v>0</v>
      </c>
      <c r="L10" s="448">
        <v>0</v>
      </c>
      <c r="M10" s="449">
        <f t="shared" si="0"/>
        <v>4773</v>
      </c>
      <c r="N10" s="336">
        <v>13</v>
      </c>
      <c r="O10" s="50"/>
      <c r="P10" s="50"/>
      <c r="Q10" s="50"/>
      <c r="R10" s="50"/>
      <c r="S10" s="50"/>
      <c r="T10" s="50"/>
      <c r="U10" s="50"/>
      <c r="V10" s="50"/>
    </row>
    <row r="11" spans="1:22" ht="16.5" thickBot="1">
      <c r="A11" s="568"/>
      <c r="B11" s="421" t="s">
        <v>357</v>
      </c>
      <c r="C11" s="337" t="s">
        <v>381</v>
      </c>
      <c r="D11" s="448">
        <v>0</v>
      </c>
      <c r="E11" s="448">
        <v>0</v>
      </c>
      <c r="F11" s="448">
        <v>2540</v>
      </c>
      <c r="G11" s="448">
        <v>0</v>
      </c>
      <c r="H11" s="448">
        <v>0</v>
      </c>
      <c r="I11" s="448">
        <v>0</v>
      </c>
      <c r="J11" s="448">
        <v>0</v>
      </c>
      <c r="K11" s="448">
        <v>0</v>
      </c>
      <c r="L11" s="448">
        <v>17501</v>
      </c>
      <c r="M11" s="449">
        <f t="shared" si="0"/>
        <v>20041</v>
      </c>
      <c r="N11" s="336">
        <v>0</v>
      </c>
      <c r="O11" s="50"/>
      <c r="P11" s="50"/>
      <c r="Q11" s="50"/>
      <c r="R11" s="50"/>
      <c r="S11" s="50"/>
      <c r="T11" s="50"/>
      <c r="U11" s="50"/>
      <c r="V11" s="50"/>
    </row>
    <row r="12" spans="1:22" ht="16.5" thickBot="1">
      <c r="A12" s="568"/>
      <c r="B12" s="416" t="s">
        <v>358</v>
      </c>
      <c r="C12" s="337" t="s">
        <v>398</v>
      </c>
      <c r="D12" s="448">
        <v>0</v>
      </c>
      <c r="E12" s="448">
        <v>0</v>
      </c>
      <c r="F12" s="448">
        <v>0</v>
      </c>
      <c r="G12" s="448">
        <v>130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9">
        <f t="shared" si="0"/>
        <v>130</v>
      </c>
      <c r="N12" s="336">
        <v>0</v>
      </c>
      <c r="O12" s="50"/>
      <c r="P12" s="50"/>
      <c r="Q12" s="50"/>
      <c r="R12" s="50"/>
      <c r="S12" s="50"/>
      <c r="T12" s="50"/>
      <c r="U12" s="50"/>
      <c r="V12" s="50"/>
    </row>
    <row r="13" spans="1:22" ht="16.5" thickBot="1">
      <c r="A13" s="568"/>
      <c r="B13" s="416" t="s">
        <v>359</v>
      </c>
      <c r="C13" s="337" t="s">
        <v>382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48">
        <v>46016</v>
      </c>
      <c r="L13" s="448">
        <v>0</v>
      </c>
      <c r="M13" s="449">
        <f t="shared" si="0"/>
        <v>46016</v>
      </c>
      <c r="N13" s="336">
        <v>0</v>
      </c>
      <c r="O13" s="50"/>
      <c r="P13" s="50"/>
      <c r="Q13" s="50"/>
      <c r="R13" s="50"/>
      <c r="S13" s="50"/>
      <c r="T13" s="50"/>
      <c r="U13" s="50"/>
      <c r="V13" s="50"/>
    </row>
    <row r="14" spans="1:22" ht="16.5" thickBot="1">
      <c r="A14" s="568"/>
      <c r="B14" s="416" t="s">
        <v>360</v>
      </c>
      <c r="C14" s="337" t="s">
        <v>383</v>
      </c>
      <c r="D14" s="448">
        <v>0</v>
      </c>
      <c r="E14" s="448">
        <v>0</v>
      </c>
      <c r="F14" s="448">
        <v>241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9">
        <f t="shared" si="0"/>
        <v>241</v>
      </c>
      <c r="N14" s="336">
        <v>0</v>
      </c>
      <c r="O14" s="50"/>
      <c r="P14" s="50"/>
      <c r="Q14" s="50"/>
      <c r="R14" s="50"/>
      <c r="S14" s="50"/>
      <c r="T14" s="50"/>
      <c r="U14" s="50"/>
      <c r="V14" s="50"/>
    </row>
    <row r="15" spans="1:22" ht="16.5" thickBot="1">
      <c r="A15" s="568"/>
      <c r="B15" s="416" t="s">
        <v>361</v>
      </c>
      <c r="C15" s="337" t="s">
        <v>57</v>
      </c>
      <c r="D15" s="448">
        <v>0</v>
      </c>
      <c r="E15" s="448">
        <v>0</v>
      </c>
      <c r="F15" s="448">
        <v>6400</v>
      </c>
      <c r="G15" s="448">
        <v>0</v>
      </c>
      <c r="H15" s="448">
        <v>0</v>
      </c>
      <c r="I15" s="448">
        <v>0</v>
      </c>
      <c r="J15" s="448">
        <v>0</v>
      </c>
      <c r="K15" s="448">
        <v>0</v>
      </c>
      <c r="L15" s="448">
        <v>0</v>
      </c>
      <c r="M15" s="449">
        <f t="shared" si="0"/>
        <v>6400</v>
      </c>
      <c r="N15" s="336">
        <v>0</v>
      </c>
      <c r="O15" s="50"/>
      <c r="P15" s="50"/>
      <c r="Q15" s="50"/>
      <c r="R15" s="50"/>
      <c r="S15" s="50"/>
      <c r="T15" s="50"/>
      <c r="U15" s="50"/>
      <c r="V15" s="50"/>
    </row>
    <row r="16" spans="1:22" ht="16.5" thickBot="1">
      <c r="A16" s="568"/>
      <c r="B16" s="416" t="s">
        <v>299</v>
      </c>
      <c r="C16" s="337" t="s">
        <v>298</v>
      </c>
      <c r="D16" s="448">
        <v>1156</v>
      </c>
      <c r="E16" s="448">
        <v>312</v>
      </c>
      <c r="F16" s="448">
        <v>1751</v>
      </c>
      <c r="G16" s="448">
        <v>0</v>
      </c>
      <c r="H16" s="448">
        <v>0</v>
      </c>
      <c r="I16" s="448">
        <v>0</v>
      </c>
      <c r="J16" s="448">
        <v>0</v>
      </c>
      <c r="K16" s="448">
        <v>0</v>
      </c>
      <c r="L16" s="448">
        <v>0</v>
      </c>
      <c r="M16" s="449">
        <f t="shared" si="0"/>
        <v>3219</v>
      </c>
      <c r="N16" s="336">
        <v>1</v>
      </c>
      <c r="O16" s="50"/>
      <c r="P16" s="50"/>
      <c r="Q16" s="50"/>
      <c r="R16" s="50"/>
      <c r="S16" s="50"/>
      <c r="T16" s="50"/>
      <c r="U16" s="50"/>
      <c r="V16" s="50"/>
    </row>
    <row r="17" spans="1:22" ht="16.5" thickBot="1">
      <c r="A17" s="568"/>
      <c r="B17" s="416" t="s">
        <v>300</v>
      </c>
      <c r="C17" s="337" t="s">
        <v>384</v>
      </c>
      <c r="D17" s="448">
        <v>12380</v>
      </c>
      <c r="E17" s="448">
        <v>3348</v>
      </c>
      <c r="F17" s="448">
        <v>19139</v>
      </c>
      <c r="G17" s="448">
        <v>500</v>
      </c>
      <c r="H17" s="448">
        <v>0</v>
      </c>
      <c r="I17" s="448">
        <v>0</v>
      </c>
      <c r="J17" s="448">
        <v>0</v>
      </c>
      <c r="K17" s="448">
        <v>0</v>
      </c>
      <c r="L17" s="448">
        <v>0</v>
      </c>
      <c r="M17" s="449">
        <f t="shared" si="0"/>
        <v>35367</v>
      </c>
      <c r="N17" s="336">
        <v>7</v>
      </c>
      <c r="O17" s="50"/>
      <c r="P17" s="50"/>
      <c r="Q17" s="50"/>
      <c r="R17" s="50"/>
      <c r="S17" s="50"/>
      <c r="T17" s="50"/>
      <c r="U17" s="50"/>
      <c r="V17" s="50"/>
    </row>
    <row r="18" spans="1:22" ht="16.5" thickBot="1">
      <c r="A18" s="568"/>
      <c r="B18" s="416" t="s">
        <v>362</v>
      </c>
      <c r="C18" s="337" t="s">
        <v>385</v>
      </c>
      <c r="D18" s="448">
        <v>0</v>
      </c>
      <c r="E18" s="448">
        <v>0</v>
      </c>
      <c r="F18" s="448">
        <v>950</v>
      </c>
      <c r="G18" s="448">
        <v>0</v>
      </c>
      <c r="H18" s="448">
        <v>0</v>
      </c>
      <c r="I18" s="448">
        <v>0</v>
      </c>
      <c r="J18" s="448">
        <v>0</v>
      </c>
      <c r="K18" s="448">
        <v>0</v>
      </c>
      <c r="L18" s="448">
        <v>0</v>
      </c>
      <c r="M18" s="449">
        <f t="shared" si="0"/>
        <v>950</v>
      </c>
      <c r="N18" s="336">
        <v>0</v>
      </c>
      <c r="O18" s="50"/>
      <c r="P18" s="50"/>
      <c r="Q18" s="50"/>
      <c r="R18" s="50"/>
      <c r="S18" s="50"/>
      <c r="T18" s="50"/>
      <c r="U18" s="50"/>
      <c r="V18" s="50"/>
    </row>
    <row r="19" spans="1:22" ht="16.5" thickBot="1">
      <c r="A19" s="568"/>
      <c r="B19" s="416" t="s">
        <v>363</v>
      </c>
      <c r="C19" s="337" t="s">
        <v>386</v>
      </c>
      <c r="D19" s="448">
        <v>0</v>
      </c>
      <c r="E19" s="448">
        <v>0</v>
      </c>
      <c r="F19" s="448">
        <v>635</v>
      </c>
      <c r="G19" s="448">
        <v>0</v>
      </c>
      <c r="H19" s="448">
        <v>0</v>
      </c>
      <c r="I19" s="448">
        <v>0</v>
      </c>
      <c r="J19" s="448">
        <v>0</v>
      </c>
      <c r="K19" s="448">
        <v>0</v>
      </c>
      <c r="L19" s="448">
        <v>0</v>
      </c>
      <c r="M19" s="449">
        <f t="shared" si="0"/>
        <v>635</v>
      </c>
      <c r="N19" s="336">
        <v>0</v>
      </c>
      <c r="O19" s="50"/>
      <c r="P19" s="50"/>
      <c r="Q19" s="50"/>
      <c r="R19" s="50"/>
      <c r="S19" s="50"/>
      <c r="T19" s="50"/>
      <c r="U19" s="50"/>
      <c r="V19" s="50"/>
    </row>
    <row r="20" spans="1:22" ht="16.5" thickBot="1">
      <c r="A20" s="568"/>
      <c r="B20" s="418" t="s">
        <v>302</v>
      </c>
      <c r="C20" s="335" t="s">
        <v>58</v>
      </c>
      <c r="D20" s="448">
        <v>8966</v>
      </c>
      <c r="E20" s="448">
        <v>2420</v>
      </c>
      <c r="F20" s="448">
        <v>1219</v>
      </c>
      <c r="G20" s="448">
        <v>0</v>
      </c>
      <c r="H20" s="448">
        <v>0</v>
      </c>
      <c r="I20" s="448">
        <v>0</v>
      </c>
      <c r="J20" s="448">
        <v>190</v>
      </c>
      <c r="K20" s="448">
        <v>0</v>
      </c>
      <c r="L20" s="448">
        <v>0</v>
      </c>
      <c r="M20" s="449">
        <f t="shared" si="0"/>
        <v>12795</v>
      </c>
      <c r="N20" s="336">
        <v>3</v>
      </c>
      <c r="O20" s="50"/>
      <c r="P20" s="50"/>
      <c r="Q20" s="50"/>
      <c r="R20" s="50"/>
      <c r="S20" s="50"/>
      <c r="T20" s="50"/>
      <c r="U20" s="50"/>
      <c r="V20" s="50"/>
    </row>
    <row r="21" spans="1:22" ht="16.5" thickBot="1">
      <c r="A21" s="568"/>
      <c r="B21" s="420" t="s">
        <v>365</v>
      </c>
      <c r="C21" s="335" t="s">
        <v>388</v>
      </c>
      <c r="D21" s="448">
        <v>720</v>
      </c>
      <c r="E21" s="448">
        <v>194</v>
      </c>
      <c r="F21" s="448">
        <v>1080</v>
      </c>
      <c r="G21" s="448">
        <v>800</v>
      </c>
      <c r="H21" s="448">
        <v>0</v>
      </c>
      <c r="I21" s="448">
        <v>0</v>
      </c>
      <c r="J21" s="448">
        <v>0</v>
      </c>
      <c r="K21" s="448">
        <v>0</v>
      </c>
      <c r="L21" s="448">
        <v>0</v>
      </c>
      <c r="M21" s="449">
        <f t="shared" si="0"/>
        <v>2794</v>
      </c>
      <c r="N21" s="336">
        <v>0</v>
      </c>
      <c r="O21" s="50"/>
      <c r="P21" s="50"/>
      <c r="Q21" s="50"/>
      <c r="R21" s="50"/>
      <c r="S21" s="50"/>
      <c r="T21" s="50"/>
      <c r="U21" s="50"/>
      <c r="V21" s="50"/>
    </row>
    <row r="22" spans="1:22" ht="16.5" thickBot="1">
      <c r="A22" s="568"/>
      <c r="B22" s="416" t="s">
        <v>366</v>
      </c>
      <c r="C22" s="335" t="s">
        <v>389</v>
      </c>
      <c r="D22" s="448">
        <v>0</v>
      </c>
      <c r="E22" s="448">
        <v>0</v>
      </c>
      <c r="F22" s="448">
        <v>0</v>
      </c>
      <c r="G22" s="448">
        <v>56180</v>
      </c>
      <c r="H22" s="448">
        <v>0</v>
      </c>
      <c r="I22" s="448">
        <v>0</v>
      </c>
      <c r="J22" s="448">
        <v>0</v>
      </c>
      <c r="K22" s="448">
        <v>0</v>
      </c>
      <c r="L22" s="448">
        <v>0</v>
      </c>
      <c r="M22" s="449">
        <f t="shared" si="0"/>
        <v>56180</v>
      </c>
      <c r="N22" s="336">
        <v>0</v>
      </c>
      <c r="O22" s="50"/>
      <c r="P22" s="50"/>
      <c r="Q22" s="50"/>
      <c r="R22" s="50"/>
      <c r="S22" s="50"/>
      <c r="T22" s="50"/>
      <c r="U22" s="50"/>
      <c r="V22" s="50"/>
    </row>
    <row r="23" spans="1:22" ht="16.5" thickBot="1">
      <c r="A23" s="568"/>
      <c r="B23" s="416" t="s">
        <v>303</v>
      </c>
      <c r="C23" s="335" t="s">
        <v>390</v>
      </c>
      <c r="D23" s="448">
        <v>13289</v>
      </c>
      <c r="E23" s="448">
        <v>3588</v>
      </c>
      <c r="F23" s="448">
        <v>38909</v>
      </c>
      <c r="G23" s="448">
        <v>0</v>
      </c>
      <c r="H23" s="448">
        <v>0</v>
      </c>
      <c r="I23" s="448">
        <v>0</v>
      </c>
      <c r="J23" s="448">
        <v>0</v>
      </c>
      <c r="K23" s="448">
        <v>0</v>
      </c>
      <c r="L23" s="448">
        <v>24473</v>
      </c>
      <c r="M23" s="449">
        <f t="shared" si="0"/>
        <v>80259</v>
      </c>
      <c r="N23" s="336">
        <v>9</v>
      </c>
      <c r="O23" s="50"/>
      <c r="P23" s="50"/>
      <c r="Q23" s="50"/>
      <c r="R23" s="50"/>
      <c r="S23" s="50"/>
      <c r="T23" s="50"/>
      <c r="U23" s="50"/>
      <c r="V23" s="50"/>
    </row>
    <row r="24" spans="1:22" ht="18.75" customHeight="1" thickBot="1">
      <c r="A24" s="568"/>
      <c r="B24" s="416" t="s">
        <v>367</v>
      </c>
      <c r="C24" s="335" t="s">
        <v>391</v>
      </c>
      <c r="D24" s="448">
        <v>0</v>
      </c>
      <c r="E24" s="448">
        <v>0</v>
      </c>
      <c r="F24" s="448">
        <v>1270</v>
      </c>
      <c r="G24" s="448">
        <v>0</v>
      </c>
      <c r="H24" s="448">
        <v>0</v>
      </c>
      <c r="I24" s="448">
        <v>0</v>
      </c>
      <c r="J24" s="448">
        <v>0</v>
      </c>
      <c r="K24" s="448">
        <v>0</v>
      </c>
      <c r="L24" s="448">
        <v>0</v>
      </c>
      <c r="M24" s="449">
        <f t="shared" si="0"/>
        <v>1270</v>
      </c>
      <c r="N24" s="336">
        <v>0</v>
      </c>
      <c r="O24" s="50"/>
      <c r="P24" s="50"/>
      <c r="Q24" s="50"/>
      <c r="R24" s="50"/>
      <c r="S24" s="50"/>
      <c r="T24" s="50"/>
      <c r="U24" s="50"/>
      <c r="V24" s="50"/>
    </row>
    <row r="25" spans="1:22" ht="16.5" thickBot="1">
      <c r="A25" s="568"/>
      <c r="B25" s="416" t="s">
        <v>369</v>
      </c>
      <c r="C25" s="335" t="s">
        <v>59</v>
      </c>
      <c r="D25" s="448">
        <v>0</v>
      </c>
      <c r="E25" s="448">
        <v>0</v>
      </c>
      <c r="F25" s="448">
        <v>0</v>
      </c>
      <c r="G25" s="448">
        <v>0</v>
      </c>
      <c r="H25" s="448">
        <v>750</v>
      </c>
      <c r="I25" s="448">
        <v>0</v>
      </c>
      <c r="J25" s="448">
        <v>0</v>
      </c>
      <c r="K25" s="448">
        <v>0</v>
      </c>
      <c r="L25" s="448">
        <v>0</v>
      </c>
      <c r="M25" s="449">
        <f t="shared" si="0"/>
        <v>750</v>
      </c>
      <c r="N25" s="336">
        <v>0</v>
      </c>
      <c r="O25" s="50"/>
      <c r="P25" s="50"/>
      <c r="Q25" s="50"/>
      <c r="R25" s="50"/>
      <c r="S25" s="50"/>
      <c r="T25" s="50"/>
      <c r="U25" s="50"/>
      <c r="V25" s="50"/>
    </row>
    <row r="26" spans="1:22" ht="16.5" thickBot="1">
      <c r="A26" s="568"/>
      <c r="B26" s="416" t="s">
        <v>370</v>
      </c>
      <c r="C26" s="335" t="s">
        <v>392</v>
      </c>
      <c r="D26" s="448">
        <v>0</v>
      </c>
      <c r="E26" s="448">
        <v>0</v>
      </c>
      <c r="F26" s="448">
        <v>1710</v>
      </c>
      <c r="G26" s="448">
        <v>0</v>
      </c>
      <c r="H26" s="448">
        <v>0</v>
      </c>
      <c r="I26" s="448">
        <v>0</v>
      </c>
      <c r="J26" s="448">
        <v>0</v>
      </c>
      <c r="K26" s="448">
        <v>0</v>
      </c>
      <c r="L26" s="448">
        <v>0</v>
      </c>
      <c r="M26" s="449">
        <f t="shared" si="0"/>
        <v>1710</v>
      </c>
      <c r="N26" s="336">
        <v>0</v>
      </c>
      <c r="O26" s="50"/>
      <c r="P26" s="50"/>
      <c r="Q26" s="50"/>
      <c r="R26" s="50"/>
      <c r="S26" s="50"/>
      <c r="T26" s="50"/>
      <c r="U26" s="50"/>
      <c r="V26" s="50"/>
    </row>
    <row r="27" spans="1:22" ht="16.5" thickBot="1">
      <c r="A27" s="568"/>
      <c r="B27" s="416" t="s">
        <v>371</v>
      </c>
      <c r="C27" s="335" t="s">
        <v>304</v>
      </c>
      <c r="D27" s="448">
        <v>3933</v>
      </c>
      <c r="E27" s="448">
        <v>1062</v>
      </c>
      <c r="F27" s="448">
        <v>1250</v>
      </c>
      <c r="G27" s="448">
        <v>12490</v>
      </c>
      <c r="H27" s="448">
        <v>0</v>
      </c>
      <c r="I27" s="448">
        <v>0</v>
      </c>
      <c r="J27" s="448">
        <v>0</v>
      </c>
      <c r="K27" s="448">
        <v>0</v>
      </c>
      <c r="L27" s="448">
        <v>0</v>
      </c>
      <c r="M27" s="449">
        <f t="shared" si="0"/>
        <v>18735</v>
      </c>
      <c r="N27" s="336">
        <v>2</v>
      </c>
      <c r="O27" s="50"/>
      <c r="P27" s="50"/>
      <c r="Q27" s="50"/>
      <c r="R27" s="50"/>
      <c r="S27" s="50"/>
      <c r="T27" s="50"/>
      <c r="U27" s="50"/>
      <c r="V27" s="50"/>
    </row>
    <row r="28" spans="1:22" ht="16.5" thickBot="1">
      <c r="A28" s="568"/>
      <c r="B28" s="416" t="s">
        <v>372</v>
      </c>
      <c r="C28" s="335" t="s">
        <v>393</v>
      </c>
      <c r="D28" s="448">
        <v>0</v>
      </c>
      <c r="E28" s="448">
        <v>0</v>
      </c>
      <c r="F28" s="448">
        <v>1524</v>
      </c>
      <c r="G28" s="448">
        <v>0</v>
      </c>
      <c r="H28" s="448">
        <v>0</v>
      </c>
      <c r="I28" s="448">
        <v>0</v>
      </c>
      <c r="J28" s="448">
        <v>0</v>
      </c>
      <c r="K28" s="448">
        <v>0</v>
      </c>
      <c r="L28" s="448">
        <v>0</v>
      </c>
      <c r="M28" s="449">
        <f t="shared" si="0"/>
        <v>1524</v>
      </c>
      <c r="N28" s="336">
        <v>0</v>
      </c>
      <c r="O28" s="50"/>
      <c r="P28" s="50"/>
      <c r="Q28" s="50"/>
      <c r="R28" s="50"/>
      <c r="S28" s="50"/>
      <c r="T28" s="50"/>
      <c r="U28" s="50"/>
      <c r="V28" s="50"/>
    </row>
    <row r="29" spans="1:22" ht="16.5" thickBot="1">
      <c r="A29" s="568"/>
      <c r="B29" s="416" t="s">
        <v>373</v>
      </c>
      <c r="C29" s="335" t="s">
        <v>394</v>
      </c>
      <c r="D29" s="448">
        <v>0</v>
      </c>
      <c r="E29" s="448">
        <v>0</v>
      </c>
      <c r="F29" s="448">
        <v>0</v>
      </c>
      <c r="G29" s="448">
        <v>500</v>
      </c>
      <c r="H29" s="448">
        <v>4800</v>
      </c>
      <c r="I29" s="448">
        <v>0</v>
      </c>
      <c r="J29" s="448">
        <v>0</v>
      </c>
      <c r="K29" s="448">
        <v>0</v>
      </c>
      <c r="L29" s="448">
        <v>0</v>
      </c>
      <c r="M29" s="449">
        <f t="shared" si="0"/>
        <v>5300</v>
      </c>
      <c r="N29" s="336">
        <v>0</v>
      </c>
      <c r="O29" s="50"/>
      <c r="P29" s="50"/>
      <c r="Q29" s="50"/>
      <c r="R29" s="50"/>
      <c r="S29" s="50"/>
      <c r="T29" s="50"/>
      <c r="U29" s="50"/>
      <c r="V29" s="50"/>
    </row>
    <row r="30" spans="1:22" ht="16.5" thickBot="1">
      <c r="A30" s="568"/>
      <c r="B30" s="416" t="s">
        <v>374</v>
      </c>
      <c r="C30" s="335" t="s">
        <v>24</v>
      </c>
      <c r="D30" s="448">
        <v>0</v>
      </c>
      <c r="E30" s="448">
        <v>0</v>
      </c>
      <c r="F30" s="448">
        <v>0</v>
      </c>
      <c r="G30" s="448">
        <v>0</v>
      </c>
      <c r="H30" s="448">
        <v>0</v>
      </c>
      <c r="I30" s="448">
        <v>5000</v>
      </c>
      <c r="J30" s="448">
        <v>0</v>
      </c>
      <c r="K30" s="448">
        <v>0</v>
      </c>
      <c r="L30" s="448">
        <v>0</v>
      </c>
      <c r="M30" s="449">
        <f t="shared" si="0"/>
        <v>5000</v>
      </c>
      <c r="N30" s="336">
        <v>0</v>
      </c>
      <c r="O30" s="50"/>
      <c r="P30" s="50"/>
      <c r="Q30" s="50"/>
      <c r="R30" s="50"/>
      <c r="S30" s="50"/>
      <c r="T30" s="50"/>
      <c r="U30" s="50"/>
      <c r="V30" s="50"/>
    </row>
    <row r="31" spans="1:22" ht="16.5" thickBot="1">
      <c r="A31" s="568"/>
      <c r="B31" s="338" t="s">
        <v>61</v>
      </c>
      <c r="C31" s="338"/>
      <c r="D31" s="449">
        <f aca="true" t="shared" si="1" ref="D31:N31">SUM(D6:D30)</f>
        <v>97909</v>
      </c>
      <c r="E31" s="449">
        <f t="shared" si="1"/>
        <v>20597</v>
      </c>
      <c r="F31" s="449">
        <f t="shared" si="1"/>
        <v>92578</v>
      </c>
      <c r="G31" s="449">
        <f t="shared" si="1"/>
        <v>73600</v>
      </c>
      <c r="H31" s="449">
        <f t="shared" si="1"/>
        <v>5550</v>
      </c>
      <c r="I31" s="449">
        <f t="shared" si="1"/>
        <v>5000</v>
      </c>
      <c r="J31" s="449">
        <f t="shared" si="1"/>
        <v>2690</v>
      </c>
      <c r="K31" s="449">
        <f t="shared" si="1"/>
        <v>46016</v>
      </c>
      <c r="L31" s="449">
        <f t="shared" si="1"/>
        <v>41974</v>
      </c>
      <c r="M31" s="449">
        <f t="shared" si="1"/>
        <v>385914</v>
      </c>
      <c r="N31" s="339">
        <f t="shared" si="1"/>
        <v>152</v>
      </c>
      <c r="O31" s="50"/>
      <c r="P31" s="50"/>
      <c r="Q31" s="50"/>
      <c r="R31" s="50"/>
      <c r="S31" s="50"/>
      <c r="T31" s="50"/>
      <c r="U31" s="50"/>
      <c r="V31" s="50"/>
    </row>
    <row r="32" spans="1:22" ht="16.5" thickBot="1">
      <c r="A32" s="568"/>
      <c r="B32" s="416" t="s">
        <v>364</v>
      </c>
      <c r="C32" s="335" t="s">
        <v>387</v>
      </c>
      <c r="D32" s="448">
        <v>770</v>
      </c>
      <c r="E32" s="448">
        <v>208</v>
      </c>
      <c r="F32" s="448">
        <v>343</v>
      </c>
      <c r="G32" s="448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0</v>
      </c>
      <c r="M32" s="449">
        <f>SUM(D32:L32)</f>
        <v>1321</v>
      </c>
      <c r="N32" s="336">
        <v>0</v>
      </c>
      <c r="O32" s="50"/>
      <c r="P32" s="50"/>
      <c r="Q32" s="50"/>
      <c r="R32" s="50"/>
      <c r="S32" s="50"/>
      <c r="T32" s="50"/>
      <c r="U32" s="50"/>
      <c r="V32" s="50"/>
    </row>
    <row r="33" spans="1:22" ht="16.5" thickBot="1">
      <c r="A33" s="568"/>
      <c r="B33" s="416" t="s">
        <v>368</v>
      </c>
      <c r="C33" s="335" t="s">
        <v>315</v>
      </c>
      <c r="D33" s="448">
        <v>0</v>
      </c>
      <c r="E33" s="448">
        <v>0</v>
      </c>
      <c r="F33" s="448">
        <v>0</v>
      </c>
      <c r="G33" s="448">
        <v>0</v>
      </c>
      <c r="H33" s="448">
        <v>850</v>
      </c>
      <c r="I33" s="448">
        <v>0</v>
      </c>
      <c r="J33" s="448">
        <v>0</v>
      </c>
      <c r="K33" s="448">
        <v>0</v>
      </c>
      <c r="L33" s="448">
        <v>0</v>
      </c>
      <c r="M33" s="449">
        <f>SUM(D33:L33)</f>
        <v>850</v>
      </c>
      <c r="N33" s="336">
        <v>0</v>
      </c>
      <c r="O33" s="50"/>
      <c r="P33" s="50"/>
      <c r="Q33" s="50"/>
      <c r="R33" s="50"/>
      <c r="S33" s="50"/>
      <c r="T33" s="50"/>
      <c r="U33" s="50"/>
      <c r="V33" s="50"/>
    </row>
    <row r="34" spans="1:22" ht="16.5" thickBot="1">
      <c r="A34" s="568"/>
      <c r="B34" s="416" t="s">
        <v>373</v>
      </c>
      <c r="C34" s="335" t="s">
        <v>421</v>
      </c>
      <c r="D34" s="448">
        <v>0</v>
      </c>
      <c r="E34" s="448">
        <v>0</v>
      </c>
      <c r="F34" s="448">
        <v>0</v>
      </c>
      <c r="G34" s="448"/>
      <c r="H34" s="448">
        <v>500</v>
      </c>
      <c r="I34" s="448">
        <v>0</v>
      </c>
      <c r="J34" s="448">
        <v>0</v>
      </c>
      <c r="K34" s="448">
        <v>0</v>
      </c>
      <c r="L34" s="448">
        <v>0</v>
      </c>
      <c r="M34" s="449">
        <f>SUM(D34:L34)</f>
        <v>500</v>
      </c>
      <c r="N34" s="336">
        <v>0</v>
      </c>
      <c r="O34" s="50"/>
      <c r="P34" s="50"/>
      <c r="Q34" s="50"/>
      <c r="R34" s="50"/>
      <c r="S34" s="50"/>
      <c r="T34" s="50"/>
      <c r="U34" s="50"/>
      <c r="V34" s="50"/>
    </row>
    <row r="35" spans="1:22" ht="16.5" thickBot="1">
      <c r="A35" s="568"/>
      <c r="B35" s="419" t="s">
        <v>354</v>
      </c>
      <c r="C35" s="337" t="s">
        <v>378</v>
      </c>
      <c r="D35" s="448">
        <v>0</v>
      </c>
      <c r="E35" s="448">
        <v>0</v>
      </c>
      <c r="F35" s="448">
        <v>985</v>
      </c>
      <c r="G35" s="448">
        <v>0</v>
      </c>
      <c r="H35" s="448">
        <v>0</v>
      </c>
      <c r="I35" s="448">
        <v>0</v>
      </c>
      <c r="J35" s="448">
        <v>0</v>
      </c>
      <c r="K35" s="448">
        <v>0</v>
      </c>
      <c r="L35" s="448">
        <v>0</v>
      </c>
      <c r="M35" s="449">
        <f>SUM(D35:L35)</f>
        <v>985</v>
      </c>
      <c r="N35" s="336">
        <v>0</v>
      </c>
      <c r="O35" s="50"/>
      <c r="P35" s="50"/>
      <c r="Q35" s="50"/>
      <c r="R35" s="50"/>
      <c r="S35" s="50"/>
      <c r="T35" s="50"/>
      <c r="U35" s="50"/>
      <c r="V35" s="50"/>
    </row>
    <row r="36" spans="1:22" ht="16.5" thickBot="1">
      <c r="A36" s="568"/>
      <c r="B36" s="416" t="s">
        <v>300</v>
      </c>
      <c r="C36" s="337" t="s">
        <v>422</v>
      </c>
      <c r="D36" s="448">
        <v>0</v>
      </c>
      <c r="E36" s="448">
        <v>0</v>
      </c>
      <c r="F36" s="448">
        <v>0</v>
      </c>
      <c r="G36" s="448">
        <v>2000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9">
        <f>SUM(D36:L36)</f>
        <v>2000</v>
      </c>
      <c r="N36" s="336">
        <v>0</v>
      </c>
      <c r="O36" s="50"/>
      <c r="P36" s="50"/>
      <c r="Q36" s="50"/>
      <c r="R36" s="50"/>
      <c r="S36" s="50"/>
      <c r="T36" s="50"/>
      <c r="U36" s="50"/>
      <c r="V36" s="50"/>
    </row>
    <row r="37" spans="1:22" ht="16.5" thickBot="1">
      <c r="A37" s="568"/>
      <c r="B37" s="338" t="s">
        <v>62</v>
      </c>
      <c r="C37" s="338"/>
      <c r="D37" s="449">
        <f>SUM(D32:D36)</f>
        <v>770</v>
      </c>
      <c r="E37" s="449">
        <f aca="true" t="shared" si="2" ref="E37:M37">SUM(E32:E36)</f>
        <v>208</v>
      </c>
      <c r="F37" s="449">
        <f t="shared" si="2"/>
        <v>1328</v>
      </c>
      <c r="G37" s="449">
        <f t="shared" si="2"/>
        <v>2000</v>
      </c>
      <c r="H37" s="449">
        <f t="shared" si="2"/>
        <v>1350</v>
      </c>
      <c r="I37" s="449">
        <f t="shared" si="2"/>
        <v>0</v>
      </c>
      <c r="J37" s="449">
        <f t="shared" si="2"/>
        <v>0</v>
      </c>
      <c r="K37" s="449">
        <f t="shared" si="2"/>
        <v>0</v>
      </c>
      <c r="L37" s="449">
        <f t="shared" si="2"/>
        <v>0</v>
      </c>
      <c r="M37" s="449">
        <f t="shared" si="2"/>
        <v>5656</v>
      </c>
      <c r="N37" s="341">
        <v>0</v>
      </c>
      <c r="O37" s="50"/>
      <c r="P37" s="50"/>
      <c r="Q37" s="50"/>
      <c r="R37" s="50"/>
      <c r="S37" s="50"/>
      <c r="T37" s="50"/>
      <c r="U37" s="50"/>
      <c r="V37" s="50"/>
    </row>
    <row r="38" spans="1:22" ht="16.5" thickBot="1">
      <c r="A38" s="568"/>
      <c r="B38" s="564" t="s">
        <v>63</v>
      </c>
      <c r="C38" s="565"/>
      <c r="D38" s="449">
        <f aca="true" t="shared" si="3" ref="D38:M38">D31+D37</f>
        <v>98679</v>
      </c>
      <c r="E38" s="449">
        <f t="shared" si="3"/>
        <v>20805</v>
      </c>
      <c r="F38" s="449">
        <f t="shared" si="3"/>
        <v>93906</v>
      </c>
      <c r="G38" s="449">
        <f t="shared" si="3"/>
        <v>75600</v>
      </c>
      <c r="H38" s="449">
        <f t="shared" si="3"/>
        <v>6900</v>
      </c>
      <c r="I38" s="449">
        <f t="shared" si="3"/>
        <v>5000</v>
      </c>
      <c r="J38" s="449"/>
      <c r="K38" s="449"/>
      <c r="L38" s="449">
        <f t="shared" si="3"/>
        <v>41974</v>
      </c>
      <c r="M38" s="449">
        <f t="shared" si="3"/>
        <v>391570</v>
      </c>
      <c r="N38" s="341">
        <f>SUM(N31,N37)</f>
        <v>152</v>
      </c>
      <c r="O38" s="50"/>
      <c r="P38" s="50"/>
      <c r="Q38" s="50"/>
      <c r="R38" s="50"/>
      <c r="S38" s="50"/>
      <c r="T38" s="50"/>
      <c r="U38" s="50"/>
      <c r="V38" s="50"/>
    </row>
    <row r="39" spans="1:22" ht="37.5" customHeight="1" thickBot="1">
      <c r="A39" s="568" t="s">
        <v>47</v>
      </c>
      <c r="B39" s="417" t="s">
        <v>297</v>
      </c>
      <c r="C39" s="335" t="s">
        <v>375</v>
      </c>
      <c r="D39" s="448">
        <v>51528</v>
      </c>
      <c r="E39" s="448">
        <v>13760</v>
      </c>
      <c r="F39" s="448">
        <v>13602</v>
      </c>
      <c r="G39" s="448">
        <v>0</v>
      </c>
      <c r="H39" s="448">
        <v>0</v>
      </c>
      <c r="I39" s="448">
        <v>0</v>
      </c>
      <c r="J39" s="448">
        <v>381</v>
      </c>
      <c r="K39" s="448">
        <v>0</v>
      </c>
      <c r="L39" s="448">
        <v>0</v>
      </c>
      <c r="M39" s="450">
        <f>SUM(D39:L39)</f>
        <v>79271</v>
      </c>
      <c r="N39" s="340">
        <v>17</v>
      </c>
      <c r="O39" s="50"/>
      <c r="P39" s="50"/>
      <c r="Q39" s="50"/>
      <c r="R39" s="50"/>
      <c r="S39" s="50"/>
      <c r="T39" s="50"/>
      <c r="U39" s="50"/>
      <c r="V39" s="50"/>
    </row>
    <row r="40" spans="1:22" ht="16.5" thickBot="1">
      <c r="A40" s="568"/>
      <c r="B40" s="583" t="s">
        <v>64</v>
      </c>
      <c r="C40" s="584"/>
      <c r="D40" s="449">
        <f aca="true" t="shared" si="4" ref="D40:J40">D39</f>
        <v>51528</v>
      </c>
      <c r="E40" s="449">
        <f t="shared" si="4"/>
        <v>13760</v>
      </c>
      <c r="F40" s="449">
        <f t="shared" si="4"/>
        <v>13602</v>
      </c>
      <c r="G40" s="449">
        <f t="shared" si="4"/>
        <v>0</v>
      </c>
      <c r="H40" s="449">
        <f t="shared" si="4"/>
        <v>0</v>
      </c>
      <c r="I40" s="449">
        <f t="shared" si="4"/>
        <v>0</v>
      </c>
      <c r="J40" s="449">
        <f t="shared" si="4"/>
        <v>381</v>
      </c>
      <c r="K40" s="449">
        <v>0</v>
      </c>
      <c r="L40" s="449">
        <f>L39</f>
        <v>0</v>
      </c>
      <c r="M40" s="449">
        <f>M39</f>
        <v>79271</v>
      </c>
      <c r="N40" s="341">
        <v>17</v>
      </c>
      <c r="O40" s="50"/>
      <c r="P40" s="50"/>
      <c r="Q40" s="50"/>
      <c r="R40" s="50"/>
      <c r="S40" s="50"/>
      <c r="T40" s="50"/>
      <c r="U40" s="50"/>
      <c r="V40" s="50"/>
    </row>
    <row r="41" spans="1:22" ht="18.75" customHeight="1" thickBot="1">
      <c r="A41" s="568" t="s">
        <v>49</v>
      </c>
      <c r="B41" s="416" t="s">
        <v>408</v>
      </c>
      <c r="C41" s="335" t="s">
        <v>410</v>
      </c>
      <c r="D41" s="448">
        <v>3052</v>
      </c>
      <c r="E41" s="448">
        <v>824</v>
      </c>
      <c r="F41" s="448">
        <v>5757</v>
      </c>
      <c r="G41" s="448">
        <v>0</v>
      </c>
      <c r="H41" s="448">
        <v>0</v>
      </c>
      <c r="I41" s="448">
        <v>0</v>
      </c>
      <c r="J41" s="448">
        <v>1115</v>
      </c>
      <c r="K41" s="448">
        <v>0</v>
      </c>
      <c r="L41" s="448">
        <v>0</v>
      </c>
      <c r="M41" s="449">
        <f>SUM(D41:L41)</f>
        <v>10748</v>
      </c>
      <c r="N41" s="340">
        <v>1</v>
      </c>
      <c r="O41" s="50"/>
      <c r="P41" s="50"/>
      <c r="Q41" s="50"/>
      <c r="R41" s="50"/>
      <c r="S41" s="50"/>
      <c r="T41" s="50"/>
      <c r="U41" s="50"/>
      <c r="V41" s="50"/>
    </row>
    <row r="42" spans="1:22" ht="22.5" customHeight="1" thickBot="1">
      <c r="A42" s="568"/>
      <c r="B42" s="564" t="s">
        <v>409</v>
      </c>
      <c r="C42" s="565"/>
      <c r="D42" s="449">
        <f aca="true" t="shared" si="5" ref="D42:L42">SUM(D41)</f>
        <v>3052</v>
      </c>
      <c r="E42" s="449">
        <f t="shared" si="5"/>
        <v>824</v>
      </c>
      <c r="F42" s="449">
        <f t="shared" si="5"/>
        <v>5757</v>
      </c>
      <c r="G42" s="449">
        <f t="shared" si="5"/>
        <v>0</v>
      </c>
      <c r="H42" s="449">
        <f t="shared" si="5"/>
        <v>0</v>
      </c>
      <c r="I42" s="449">
        <f t="shared" si="5"/>
        <v>0</v>
      </c>
      <c r="J42" s="449">
        <f t="shared" si="5"/>
        <v>1115</v>
      </c>
      <c r="K42" s="449">
        <f t="shared" si="5"/>
        <v>0</v>
      </c>
      <c r="L42" s="449">
        <f t="shared" si="5"/>
        <v>0</v>
      </c>
      <c r="M42" s="450">
        <v>10748</v>
      </c>
      <c r="N42" s="341">
        <v>1</v>
      </c>
      <c r="O42" s="50"/>
      <c r="P42" s="50"/>
      <c r="Q42" s="50"/>
      <c r="R42" s="50"/>
      <c r="S42" s="50"/>
      <c r="T42" s="50"/>
      <c r="U42" s="50"/>
      <c r="V42" s="50"/>
    </row>
    <row r="43" spans="1:22" ht="15.75" customHeight="1" thickBot="1">
      <c r="A43" s="568" t="s">
        <v>51</v>
      </c>
      <c r="B43" s="417" t="s">
        <v>413</v>
      </c>
      <c r="C43" s="335" t="s">
        <v>411</v>
      </c>
      <c r="D43" s="448">
        <v>3887</v>
      </c>
      <c r="E43" s="448">
        <v>1049</v>
      </c>
      <c r="F43" s="448">
        <v>2160</v>
      </c>
      <c r="G43" s="448">
        <v>0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449">
        <f>D43+E43+F43+G43+H43+I43+L43</f>
        <v>7096</v>
      </c>
      <c r="N43" s="340">
        <v>2</v>
      </c>
      <c r="O43" s="50"/>
      <c r="P43" s="50"/>
      <c r="Q43" s="50"/>
      <c r="R43" s="50"/>
      <c r="S43" s="50"/>
      <c r="T43" s="50"/>
      <c r="U43" s="50"/>
      <c r="V43" s="50"/>
    </row>
    <row r="44" spans="1:22" ht="21" customHeight="1" thickBot="1">
      <c r="A44" s="568"/>
      <c r="B44" s="564" t="s">
        <v>412</v>
      </c>
      <c r="C44" s="565"/>
      <c r="D44" s="449">
        <f>SUM(D43)</f>
        <v>3887</v>
      </c>
      <c r="E44" s="449">
        <f>SUM(E43)</f>
        <v>1049</v>
      </c>
      <c r="F44" s="449">
        <f>SUM(F43:F43)</f>
        <v>2160</v>
      </c>
      <c r="G44" s="449">
        <f aca="true" t="shared" si="6" ref="G44:L44">SUM(G43:G43)</f>
        <v>0</v>
      </c>
      <c r="H44" s="449">
        <f t="shared" si="6"/>
        <v>0</v>
      </c>
      <c r="I44" s="449">
        <f t="shared" si="6"/>
        <v>0</v>
      </c>
      <c r="J44" s="449">
        <f t="shared" si="6"/>
        <v>0</v>
      </c>
      <c r="K44" s="449">
        <f t="shared" si="6"/>
        <v>0</v>
      </c>
      <c r="L44" s="449">
        <f t="shared" si="6"/>
        <v>0</v>
      </c>
      <c r="M44" s="449">
        <f>M43</f>
        <v>7096</v>
      </c>
      <c r="N44" s="341">
        <v>2</v>
      </c>
      <c r="O44" s="50"/>
      <c r="P44" s="50"/>
      <c r="Q44" s="50"/>
      <c r="R44" s="50"/>
      <c r="S44" s="50"/>
      <c r="T44" s="50"/>
      <c r="U44" s="50"/>
      <c r="V44" s="50"/>
    </row>
    <row r="45" spans="1:22" ht="21" customHeight="1" thickBot="1">
      <c r="A45" s="414"/>
      <c r="B45" s="423" t="s">
        <v>414</v>
      </c>
      <c r="C45" s="424" t="s">
        <v>404</v>
      </c>
      <c r="D45" s="451">
        <v>7682</v>
      </c>
      <c r="E45" s="451">
        <v>2074</v>
      </c>
      <c r="F45" s="451">
        <v>436</v>
      </c>
      <c r="G45" s="451">
        <v>0</v>
      </c>
      <c r="H45" s="451">
        <v>0</v>
      </c>
      <c r="I45" s="451">
        <v>0</v>
      </c>
      <c r="J45" s="451">
        <v>0</v>
      </c>
      <c r="K45" s="451">
        <v>0</v>
      </c>
      <c r="L45" s="451">
        <v>0</v>
      </c>
      <c r="M45" s="452">
        <f>SUM(D45:L45)</f>
        <v>10192</v>
      </c>
      <c r="N45" s="425">
        <v>5</v>
      </c>
      <c r="O45" s="50"/>
      <c r="P45" s="50"/>
      <c r="Q45" s="50"/>
      <c r="R45" s="50"/>
      <c r="S45" s="50"/>
      <c r="T45" s="50"/>
      <c r="U45" s="50"/>
      <c r="V45" s="50"/>
    </row>
    <row r="46" spans="1:22" ht="21" customHeight="1" thickBot="1">
      <c r="A46" s="414"/>
      <c r="B46" s="423" t="s">
        <v>415</v>
      </c>
      <c r="C46" s="424" t="s">
        <v>405</v>
      </c>
      <c r="D46" s="451">
        <v>6412</v>
      </c>
      <c r="E46" s="451">
        <v>1699</v>
      </c>
      <c r="F46" s="451">
        <v>1149</v>
      </c>
      <c r="G46" s="451">
        <v>0</v>
      </c>
      <c r="H46" s="451">
        <v>0</v>
      </c>
      <c r="I46" s="451">
        <v>0</v>
      </c>
      <c r="J46" s="451">
        <v>0</v>
      </c>
      <c r="K46" s="451">
        <v>0</v>
      </c>
      <c r="L46" s="451">
        <v>0</v>
      </c>
      <c r="M46" s="452">
        <f>SUM(D46:L46)</f>
        <v>9260</v>
      </c>
      <c r="N46" s="425">
        <v>3</v>
      </c>
      <c r="O46" s="50"/>
      <c r="P46" s="50"/>
      <c r="Q46" s="50"/>
      <c r="R46" s="50"/>
      <c r="S46" s="50"/>
      <c r="T46" s="50"/>
      <c r="U46" s="50"/>
      <c r="V46" s="50"/>
    </row>
    <row r="47" spans="1:22" ht="21" customHeight="1" thickBot="1">
      <c r="A47" s="414"/>
      <c r="B47" s="423" t="s">
        <v>416</v>
      </c>
      <c r="C47" s="424" t="s">
        <v>406</v>
      </c>
      <c r="D47" s="451">
        <v>1653</v>
      </c>
      <c r="E47" s="451">
        <v>446</v>
      </c>
      <c r="F47" s="451">
        <v>1309</v>
      </c>
      <c r="G47" s="451">
        <v>60</v>
      </c>
      <c r="H47" s="451">
        <v>0</v>
      </c>
      <c r="I47" s="451">
        <v>0</v>
      </c>
      <c r="J47" s="451">
        <v>0</v>
      </c>
      <c r="K47" s="451">
        <v>0</v>
      </c>
      <c r="L47" s="451">
        <v>0</v>
      </c>
      <c r="M47" s="452">
        <f>SUM(D47:L47)</f>
        <v>3468</v>
      </c>
      <c r="N47" s="425">
        <v>1</v>
      </c>
      <c r="O47" s="50"/>
      <c r="P47" s="50"/>
      <c r="Q47" s="50"/>
      <c r="R47" s="50"/>
      <c r="S47" s="50"/>
      <c r="T47" s="50"/>
      <c r="U47" s="50"/>
      <c r="V47" s="50"/>
    </row>
    <row r="48" spans="1:22" ht="21" customHeight="1" thickBot="1">
      <c r="A48" s="414"/>
      <c r="B48" s="423" t="s">
        <v>417</v>
      </c>
      <c r="C48" s="424" t="s">
        <v>407</v>
      </c>
      <c r="D48" s="451">
        <v>1641</v>
      </c>
      <c r="E48" s="451">
        <v>443</v>
      </c>
      <c r="F48" s="451">
        <v>18461</v>
      </c>
      <c r="G48" s="451">
        <v>0</v>
      </c>
      <c r="H48" s="451">
        <v>0</v>
      </c>
      <c r="I48" s="451">
        <v>0</v>
      </c>
      <c r="J48" s="451">
        <v>0</v>
      </c>
      <c r="K48" s="451">
        <v>0</v>
      </c>
      <c r="L48" s="451">
        <v>0</v>
      </c>
      <c r="M48" s="452">
        <f>SUM(D48:L48)</f>
        <v>20545</v>
      </c>
      <c r="N48" s="425">
        <v>1</v>
      </c>
      <c r="O48" s="50"/>
      <c r="P48" s="50"/>
      <c r="Q48" s="50"/>
      <c r="R48" s="50"/>
      <c r="S48" s="50"/>
      <c r="T48" s="50"/>
      <c r="U48" s="50"/>
      <c r="V48" s="50"/>
    </row>
    <row r="49" spans="1:22" ht="33" customHeight="1" thickBot="1">
      <c r="A49" s="495" t="s">
        <v>274</v>
      </c>
      <c r="B49" s="566" t="s">
        <v>418</v>
      </c>
      <c r="C49" s="567"/>
      <c r="D49" s="450">
        <f>SUM(D45:D48)</f>
        <v>17388</v>
      </c>
      <c r="E49" s="450">
        <f aca="true" t="shared" si="7" ref="E49:M49">SUM(E45:E48)</f>
        <v>4662</v>
      </c>
      <c r="F49" s="450">
        <f t="shared" si="7"/>
        <v>21355</v>
      </c>
      <c r="G49" s="450">
        <f t="shared" si="7"/>
        <v>60</v>
      </c>
      <c r="H49" s="450">
        <f t="shared" si="7"/>
        <v>0</v>
      </c>
      <c r="I49" s="450">
        <f t="shared" si="7"/>
        <v>0</v>
      </c>
      <c r="J49" s="450">
        <f t="shared" si="7"/>
        <v>0</v>
      </c>
      <c r="K49" s="450">
        <f t="shared" si="7"/>
        <v>0</v>
      </c>
      <c r="L49" s="450">
        <f t="shared" si="7"/>
        <v>0</v>
      </c>
      <c r="M49" s="450">
        <f t="shared" si="7"/>
        <v>43465</v>
      </c>
      <c r="N49" s="422">
        <v>10</v>
      </c>
      <c r="O49" s="50"/>
      <c r="P49" s="50"/>
      <c r="Q49" s="50"/>
      <c r="R49" s="50"/>
      <c r="S49" s="50"/>
      <c r="T49" s="50"/>
      <c r="U49" s="50"/>
      <c r="V49" s="50"/>
    </row>
    <row r="50" spans="1:22" ht="26.25" customHeight="1" thickBot="1">
      <c r="A50" s="569" t="s">
        <v>65</v>
      </c>
      <c r="B50" s="569"/>
      <c r="C50" s="569"/>
      <c r="D50" s="449">
        <f>SUM(D38,D40,D42,D44,D49)</f>
        <v>174534</v>
      </c>
      <c r="E50" s="449">
        <f aca="true" t="shared" si="8" ref="E50:M50">SUM(E38,E40,E42,E44,E49)</f>
        <v>41100</v>
      </c>
      <c r="F50" s="449">
        <f t="shared" si="8"/>
        <v>136780</v>
      </c>
      <c r="G50" s="449">
        <f t="shared" si="8"/>
        <v>75660</v>
      </c>
      <c r="H50" s="449">
        <f t="shared" si="8"/>
        <v>6900</v>
      </c>
      <c r="I50" s="449">
        <f t="shared" si="8"/>
        <v>5000</v>
      </c>
      <c r="J50" s="449">
        <f t="shared" si="8"/>
        <v>1496</v>
      </c>
      <c r="K50" s="449">
        <f t="shared" si="8"/>
        <v>0</v>
      </c>
      <c r="L50" s="449">
        <f t="shared" si="8"/>
        <v>41974</v>
      </c>
      <c r="M50" s="449">
        <f t="shared" si="8"/>
        <v>532150</v>
      </c>
      <c r="N50" s="341">
        <f>SUM(N38,N40,N42,N44,N49)</f>
        <v>182</v>
      </c>
      <c r="O50" s="50"/>
      <c r="P50" s="50"/>
      <c r="Q50" s="50"/>
      <c r="R50" s="50"/>
      <c r="S50" s="50"/>
      <c r="T50" s="50"/>
      <c r="U50" s="50"/>
      <c r="V50" s="50"/>
    </row>
  </sheetData>
  <sheetProtection/>
  <mergeCells count="18">
    <mergeCell ref="A50:C50"/>
    <mergeCell ref="A2:N2"/>
    <mergeCell ref="A4:A5"/>
    <mergeCell ref="B4:B5"/>
    <mergeCell ref="C4:C5"/>
    <mergeCell ref="D4:L4"/>
    <mergeCell ref="M4:M5"/>
    <mergeCell ref="N4:N5"/>
    <mergeCell ref="B44:C44"/>
    <mergeCell ref="B40:C40"/>
    <mergeCell ref="B42:C42"/>
    <mergeCell ref="B38:C38"/>
    <mergeCell ref="B49:C49"/>
    <mergeCell ref="A1:N1"/>
    <mergeCell ref="A6:A38"/>
    <mergeCell ref="A39:A40"/>
    <mergeCell ref="A41:A42"/>
    <mergeCell ref="A43:A44"/>
  </mergeCells>
  <printOptions horizontalCentered="1"/>
  <pageMargins left="0.31496062992125984" right="0.2755905511811024" top="0.2362204724409449" bottom="0.15748031496062992" header="0.4330708661417323" footer="0.1968503937007874"/>
  <pageSetup fitToHeight="1" fitToWidth="1" horizontalDpi="600" verticalDpi="600" orientation="landscape" paperSize="8" scale="82" r:id="rId3"/>
  <colBreaks count="1" manualBreakCount="1">
    <brk id="1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0" zoomScaleSheetLayoutView="90" zoomScalePageLayoutView="0" workbookViewId="0" topLeftCell="A1">
      <selection activeCell="I5" sqref="I5"/>
    </sheetView>
  </sheetViews>
  <sheetFormatPr defaultColWidth="8.8515625" defaultRowHeight="15"/>
  <cols>
    <col min="1" max="1" width="4.421875" style="50" customWidth="1"/>
    <col min="2" max="2" width="7.57421875" style="52" customWidth="1"/>
    <col min="3" max="3" width="93.140625" style="52" bestFit="1" customWidth="1"/>
    <col min="4" max="4" width="8.8515625" style="52" customWidth="1"/>
    <col min="5" max="5" width="15.57421875" style="52" customWidth="1"/>
    <col min="6" max="6" width="4.421875" style="52" customWidth="1"/>
    <col min="7" max="16384" width="8.8515625" style="50" customWidth="1"/>
  </cols>
  <sheetData>
    <row r="1" spans="1:6" ht="15.75">
      <c r="A1" s="522" t="s">
        <v>487</v>
      </c>
      <c r="B1" s="522"/>
      <c r="C1" s="522"/>
      <c r="D1" s="522"/>
      <c r="E1" s="522"/>
      <c r="F1" s="522"/>
    </row>
    <row r="2" spans="1:10" s="52" customFormat="1" ht="27.75" customHeight="1">
      <c r="A2" s="586" t="s">
        <v>277</v>
      </c>
      <c r="B2" s="586"/>
      <c r="C2" s="586"/>
      <c r="D2" s="586"/>
      <c r="E2" s="586"/>
      <c r="F2" s="586"/>
      <c r="G2" s="228"/>
      <c r="H2" s="228"/>
      <c r="I2" s="228"/>
      <c r="J2" s="228"/>
    </row>
    <row r="3" spans="1:10" ht="29.25" customHeight="1">
      <c r="A3" s="587" t="s">
        <v>172</v>
      </c>
      <c r="B3" s="587"/>
      <c r="C3" s="587"/>
      <c r="D3" s="587"/>
      <c r="E3" s="587"/>
      <c r="F3" s="587"/>
      <c r="G3" s="228"/>
      <c r="H3" s="228"/>
      <c r="I3" s="228"/>
      <c r="J3" s="228"/>
    </row>
    <row r="4" spans="2:10" ht="12.75" customHeight="1">
      <c r="B4" s="229"/>
      <c r="C4" s="230"/>
      <c r="D4" s="231"/>
      <c r="E4" s="232" t="s">
        <v>173</v>
      </c>
      <c r="G4" s="228"/>
      <c r="H4" s="228"/>
      <c r="I4" s="228"/>
      <c r="J4" s="228"/>
    </row>
    <row r="5" spans="1:10" ht="12.75" customHeight="1">
      <c r="A5" s="585" t="s">
        <v>174</v>
      </c>
      <c r="B5" s="585"/>
      <c r="C5" s="585"/>
      <c r="D5" s="233"/>
      <c r="E5" s="234">
        <v>1426453</v>
      </c>
      <c r="G5" s="228"/>
      <c r="H5" s="228"/>
      <c r="I5" s="228"/>
      <c r="J5" s="228"/>
    </row>
    <row r="6" spans="1:10" ht="12.75" customHeight="1">
      <c r="A6" s="235"/>
      <c r="B6" s="236"/>
      <c r="C6" s="236"/>
      <c r="D6" s="236"/>
      <c r="E6" s="237"/>
      <c r="G6" s="228"/>
      <c r="H6" s="228"/>
      <c r="I6" s="228"/>
      <c r="J6" s="228"/>
    </row>
    <row r="7" spans="1:10" ht="15.75" customHeight="1">
      <c r="A7" s="585" t="s">
        <v>175</v>
      </c>
      <c r="B7" s="585"/>
      <c r="C7" s="585"/>
      <c r="D7" s="238"/>
      <c r="E7" s="239"/>
      <c r="G7" s="228"/>
      <c r="H7" s="228"/>
      <c r="I7" s="228"/>
      <c r="J7" s="228"/>
    </row>
    <row r="8" spans="2:10" ht="12.75" customHeight="1">
      <c r="B8" s="229"/>
      <c r="C8" s="240"/>
      <c r="D8" s="241"/>
      <c r="E8" s="237" t="s">
        <v>429</v>
      </c>
      <c r="G8" s="228"/>
      <c r="H8" s="228"/>
      <c r="I8" s="228"/>
      <c r="J8" s="228"/>
    </row>
    <row r="9" spans="2:10" ht="12.75" customHeight="1">
      <c r="B9" s="229"/>
      <c r="C9" s="241"/>
      <c r="D9" s="238"/>
      <c r="E9" s="234">
        <v>2533</v>
      </c>
      <c r="G9" s="228"/>
      <c r="H9" s="228"/>
      <c r="I9" s="228"/>
      <c r="J9" s="228"/>
    </row>
    <row r="10" spans="2:10" ht="12.75" customHeight="1">
      <c r="B10" s="229"/>
      <c r="C10" s="242" t="s">
        <v>176</v>
      </c>
      <c r="D10" s="243"/>
      <c r="E10" s="244"/>
      <c r="G10" s="228"/>
      <c r="H10" s="228"/>
      <c r="I10" s="228"/>
      <c r="J10" s="228"/>
    </row>
    <row r="11" spans="2:10" ht="12.75" customHeight="1">
      <c r="B11" s="245"/>
      <c r="C11" s="246" t="s">
        <v>177</v>
      </c>
      <c r="D11" s="247"/>
      <c r="E11" s="247" t="s">
        <v>178</v>
      </c>
      <c r="G11" s="228"/>
      <c r="H11" s="228"/>
      <c r="I11" s="228"/>
      <c r="J11" s="228"/>
    </row>
    <row r="12" spans="2:10" ht="12.75" customHeight="1">
      <c r="B12" s="234" t="s">
        <v>179</v>
      </c>
      <c r="C12" s="248" t="s">
        <v>76</v>
      </c>
      <c r="D12" s="249"/>
      <c r="E12" s="250" t="s">
        <v>180</v>
      </c>
      <c r="G12" s="228"/>
      <c r="H12" s="228"/>
      <c r="I12" s="228"/>
      <c r="J12" s="228"/>
    </row>
    <row r="13" spans="2:10" ht="12.75" customHeight="1">
      <c r="B13" s="251" t="s">
        <v>181</v>
      </c>
      <c r="C13" s="252" t="s">
        <v>428</v>
      </c>
      <c r="D13" s="239"/>
      <c r="E13" s="442">
        <v>71127400</v>
      </c>
      <c r="G13" s="228"/>
      <c r="H13" s="228"/>
      <c r="I13" s="228"/>
      <c r="J13" s="228"/>
    </row>
    <row r="14" spans="2:10" ht="12.75" customHeight="1">
      <c r="B14" s="251" t="s">
        <v>182</v>
      </c>
      <c r="C14" s="252" t="s">
        <v>183</v>
      </c>
      <c r="D14" s="239"/>
      <c r="E14" s="442">
        <v>18852533</v>
      </c>
      <c r="G14" s="228"/>
      <c r="H14" s="228"/>
      <c r="I14" s="228"/>
      <c r="J14" s="228"/>
    </row>
    <row r="15" spans="2:10" ht="12.75" customHeight="1">
      <c r="B15" s="251" t="s">
        <v>184</v>
      </c>
      <c r="C15" s="252" t="s">
        <v>185</v>
      </c>
      <c r="D15" s="239"/>
      <c r="E15" s="442">
        <v>9024810</v>
      </c>
      <c r="G15" s="228"/>
      <c r="H15" s="228"/>
      <c r="I15" s="228"/>
      <c r="J15" s="228"/>
    </row>
    <row r="16" spans="2:10" ht="12.75" customHeight="1">
      <c r="B16" s="251" t="s">
        <v>186</v>
      </c>
      <c r="C16" s="252" t="s">
        <v>187</v>
      </c>
      <c r="D16" s="239"/>
      <c r="E16" s="442">
        <v>6400000</v>
      </c>
      <c r="G16" s="228"/>
      <c r="H16" s="228"/>
      <c r="I16" s="228"/>
      <c r="J16" s="228"/>
    </row>
    <row r="17" spans="2:10" ht="12.75" customHeight="1">
      <c r="B17" s="251" t="s">
        <v>188</v>
      </c>
      <c r="C17" s="252" t="s">
        <v>189</v>
      </c>
      <c r="D17" s="239"/>
      <c r="E17" s="442">
        <v>522123</v>
      </c>
      <c r="G17" s="228"/>
      <c r="H17" s="228"/>
      <c r="I17" s="228"/>
      <c r="J17" s="228"/>
    </row>
    <row r="18" spans="2:10" ht="12.75" customHeight="1">
      <c r="B18" s="251" t="s">
        <v>190</v>
      </c>
      <c r="C18" s="252" t="s">
        <v>191</v>
      </c>
      <c r="D18" s="239"/>
      <c r="E18" s="442">
        <v>2905600</v>
      </c>
      <c r="G18" s="228"/>
      <c r="H18" s="228"/>
      <c r="I18" s="228"/>
      <c r="J18" s="228"/>
    </row>
    <row r="19" spans="2:10" ht="12.75" customHeight="1">
      <c r="B19" s="251" t="s">
        <v>192</v>
      </c>
      <c r="C19" s="252" t="s">
        <v>193</v>
      </c>
      <c r="D19" s="239"/>
      <c r="E19" s="442">
        <v>6839100</v>
      </c>
      <c r="G19" s="228"/>
      <c r="H19" s="228"/>
      <c r="I19" s="228"/>
      <c r="J19" s="228"/>
    </row>
    <row r="20" spans="2:10" ht="12.75" customHeight="1">
      <c r="B20" s="251" t="s">
        <v>194</v>
      </c>
      <c r="C20" s="252" t="s">
        <v>195</v>
      </c>
      <c r="D20" s="239"/>
      <c r="E20" s="442">
        <v>84150</v>
      </c>
      <c r="G20" s="228"/>
      <c r="H20" s="228"/>
      <c r="I20" s="228"/>
      <c r="J20" s="228"/>
    </row>
    <row r="21" spans="2:10" ht="12.75" customHeight="1">
      <c r="B21" s="251"/>
      <c r="C21" s="252" t="s">
        <v>196</v>
      </c>
      <c r="D21" s="239"/>
      <c r="E21" s="442">
        <v>14535477</v>
      </c>
      <c r="G21" s="228"/>
      <c r="H21" s="228"/>
      <c r="I21" s="228"/>
      <c r="J21" s="228"/>
    </row>
    <row r="22" spans="2:10" ht="12.75" customHeight="1">
      <c r="B22" s="429"/>
      <c r="C22" s="430" t="s">
        <v>430</v>
      </c>
      <c r="D22" s="431"/>
      <c r="E22" s="443">
        <v>304292</v>
      </c>
      <c r="G22" s="228"/>
      <c r="H22" s="228"/>
      <c r="I22" s="228"/>
      <c r="J22" s="228"/>
    </row>
    <row r="23" spans="2:10" ht="12.75" customHeight="1">
      <c r="B23" s="251" t="s">
        <v>45</v>
      </c>
      <c r="C23" s="253" t="s">
        <v>197</v>
      </c>
      <c r="D23" s="254"/>
      <c r="E23" s="444">
        <f>SUM(E13:E14,E19,E20,E21,E22)</f>
        <v>111742952</v>
      </c>
      <c r="G23" s="228"/>
      <c r="H23" s="228"/>
      <c r="I23" s="228"/>
      <c r="J23" s="228"/>
    </row>
    <row r="24" spans="2:5" ht="12.75">
      <c r="B24" s="251"/>
      <c r="C24" s="252" t="s">
        <v>431</v>
      </c>
      <c r="D24" s="239"/>
      <c r="E24" s="445">
        <v>23550400</v>
      </c>
    </row>
    <row r="25" spans="2:5" ht="12.75">
      <c r="B25" s="251"/>
      <c r="C25" s="252" t="s">
        <v>432</v>
      </c>
      <c r="D25" s="239"/>
      <c r="E25" s="445">
        <v>10482800</v>
      </c>
    </row>
    <row r="26" spans="2:5" ht="12.75">
      <c r="B26" s="251"/>
      <c r="C26" s="252" t="s">
        <v>437</v>
      </c>
      <c r="D26" s="239"/>
      <c r="E26" s="445">
        <v>255500</v>
      </c>
    </row>
    <row r="27" spans="2:5" ht="12.75">
      <c r="B27" s="251"/>
      <c r="C27" s="252" t="s">
        <v>438</v>
      </c>
      <c r="D27" s="239"/>
      <c r="E27" s="445">
        <v>352000</v>
      </c>
    </row>
    <row r="28" spans="2:5" ht="12.75">
      <c r="B28" s="251"/>
      <c r="C28" s="252" t="s">
        <v>433</v>
      </c>
      <c r="D28" s="239"/>
      <c r="E28" s="445">
        <v>4800000</v>
      </c>
    </row>
    <row r="29" spans="2:5" ht="12.75">
      <c r="B29" s="251"/>
      <c r="C29" s="255" t="s">
        <v>434</v>
      </c>
      <c r="D29" s="256"/>
      <c r="E29" s="445">
        <v>2400000</v>
      </c>
    </row>
    <row r="30" spans="2:5" ht="12.75">
      <c r="B30" s="251"/>
      <c r="C30" s="252" t="s">
        <v>435</v>
      </c>
      <c r="D30" s="239"/>
      <c r="E30" s="445">
        <v>4480000</v>
      </c>
    </row>
    <row r="31" spans="2:5" ht="12.75">
      <c r="B31" s="251"/>
      <c r="C31" s="252" t="s">
        <v>436</v>
      </c>
      <c r="D31" s="239"/>
      <c r="E31" s="445">
        <v>2000000</v>
      </c>
    </row>
    <row r="32" spans="2:5" ht="12.75">
      <c r="B32" s="251" t="s">
        <v>47</v>
      </c>
      <c r="C32" s="257" t="s">
        <v>439</v>
      </c>
      <c r="D32" s="258"/>
      <c r="E32" s="446">
        <f>SUM(E24:E31)</f>
        <v>48320700</v>
      </c>
    </row>
    <row r="33" spans="2:5" ht="12.75">
      <c r="B33" s="251"/>
      <c r="C33" s="252" t="s">
        <v>440</v>
      </c>
      <c r="D33" s="239"/>
      <c r="E33" s="445">
        <v>25268214</v>
      </c>
    </row>
    <row r="34" spans="2:5" ht="12.75">
      <c r="B34" s="251"/>
      <c r="C34" s="252" t="s">
        <v>445</v>
      </c>
      <c r="D34" s="239"/>
      <c r="E34" s="445">
        <v>20138880</v>
      </c>
    </row>
    <row r="35" spans="2:5" ht="12.75">
      <c r="B35" s="251"/>
      <c r="C35" s="252" t="s">
        <v>198</v>
      </c>
      <c r="D35" s="239"/>
      <c r="E35" s="445">
        <v>16201261</v>
      </c>
    </row>
    <row r="36" spans="2:5" ht="12.75">
      <c r="B36" s="251"/>
      <c r="C36" s="252" t="s">
        <v>338</v>
      </c>
      <c r="D36" s="239"/>
      <c r="E36" s="447">
        <v>1710000</v>
      </c>
    </row>
    <row r="37" spans="2:5" ht="12.75">
      <c r="B37" s="251"/>
      <c r="C37" s="252" t="s">
        <v>441</v>
      </c>
      <c r="D37" s="239"/>
      <c r="E37" s="445">
        <v>3000000</v>
      </c>
    </row>
    <row r="38" spans="2:5" ht="12.75">
      <c r="B38" s="251"/>
      <c r="C38" s="252" t="s">
        <v>442</v>
      </c>
      <c r="D38" s="239"/>
      <c r="E38" s="445">
        <v>6089600</v>
      </c>
    </row>
    <row r="39" spans="2:5" ht="12.75">
      <c r="B39" s="251"/>
      <c r="C39" s="252" t="s">
        <v>443</v>
      </c>
      <c r="D39" s="239"/>
      <c r="E39" s="445">
        <v>5075000</v>
      </c>
    </row>
    <row r="40" spans="2:5" ht="12.75">
      <c r="B40" s="251"/>
      <c r="C40" s="252" t="s">
        <v>444</v>
      </c>
      <c r="D40" s="239"/>
      <c r="E40" s="445">
        <v>1962000</v>
      </c>
    </row>
    <row r="41" spans="2:5" ht="12.75">
      <c r="B41" s="429"/>
      <c r="C41" s="430" t="s">
        <v>446</v>
      </c>
      <c r="D41" s="431"/>
      <c r="E41" s="447">
        <v>2181000</v>
      </c>
    </row>
    <row r="42" spans="2:5" ht="12.75">
      <c r="B42" s="429"/>
      <c r="C42" s="430" t="s">
        <v>447</v>
      </c>
      <c r="D42" s="431"/>
      <c r="E42" s="447">
        <v>18735345</v>
      </c>
    </row>
    <row r="43" spans="2:5" ht="12.75">
      <c r="B43" s="251" t="s">
        <v>199</v>
      </c>
      <c r="C43" s="253" t="s">
        <v>200</v>
      </c>
      <c r="D43" s="254"/>
      <c r="E43" s="446">
        <f>SUM(E33:E42)</f>
        <v>100361300</v>
      </c>
    </row>
    <row r="44" spans="2:5" ht="12.75">
      <c r="B44" s="251"/>
      <c r="C44" s="252" t="s">
        <v>201</v>
      </c>
      <c r="D44" s="239"/>
      <c r="E44" s="447">
        <v>2887620</v>
      </c>
    </row>
    <row r="45" spans="2:5" ht="12.75">
      <c r="B45" s="251" t="s">
        <v>51</v>
      </c>
      <c r="C45" s="253" t="s">
        <v>202</v>
      </c>
      <c r="D45" s="254"/>
      <c r="E45" s="446">
        <f>E44</f>
        <v>2887620</v>
      </c>
    </row>
    <row r="46" spans="2:5" ht="12.75">
      <c r="B46" s="251"/>
      <c r="C46" s="253" t="s">
        <v>339</v>
      </c>
      <c r="D46" s="254"/>
      <c r="E46" s="446">
        <v>641000</v>
      </c>
    </row>
    <row r="47" spans="2:5" ht="12.75">
      <c r="B47" s="251"/>
      <c r="C47" s="253" t="s">
        <v>341</v>
      </c>
      <c r="D47" s="254"/>
      <c r="E47" s="446">
        <v>18176428</v>
      </c>
    </row>
    <row r="48" spans="2:5" ht="12.75">
      <c r="B48" s="251" t="s">
        <v>274</v>
      </c>
      <c r="C48" s="253" t="s">
        <v>448</v>
      </c>
      <c r="D48" s="254"/>
      <c r="E48" s="446">
        <f>SUM(E46:E47)</f>
        <v>18817428</v>
      </c>
    </row>
    <row r="49" spans="2:5" ht="25.5">
      <c r="B49" s="251"/>
      <c r="C49" s="259" t="s">
        <v>203</v>
      </c>
      <c r="D49" s="260"/>
      <c r="E49" s="446">
        <f>SUM(E23,E32,E43,E45,E48)</f>
        <v>282130000</v>
      </c>
    </row>
  </sheetData>
  <sheetProtection/>
  <mergeCells count="5">
    <mergeCell ref="A7:C7"/>
    <mergeCell ref="A1:F1"/>
    <mergeCell ref="A2:F2"/>
    <mergeCell ref="A3:F3"/>
    <mergeCell ref="A5:C5"/>
  </mergeCells>
  <printOptions horizontalCentered="1"/>
  <pageMargins left="0.15748031496062992" right="0.15748031496062992" top="0.31496062992125984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0.28125" style="59" customWidth="1"/>
    <col min="2" max="2" width="55.00390625" style="59" customWidth="1"/>
    <col min="3" max="3" width="12.8515625" style="59" bestFit="1" customWidth="1"/>
    <col min="4" max="16384" width="9.140625" style="59" customWidth="1"/>
  </cols>
  <sheetData>
    <row r="1" spans="1:6" ht="22.5" customHeight="1">
      <c r="A1" s="589" t="s">
        <v>488</v>
      </c>
      <c r="B1" s="589"/>
      <c r="C1" s="589"/>
      <c r="D1" s="589"/>
      <c r="E1" s="433"/>
      <c r="F1" s="433"/>
    </row>
    <row r="2" spans="1:6" ht="22.5" customHeight="1">
      <c r="A2" s="428"/>
      <c r="B2" s="428"/>
      <c r="C2" s="428"/>
      <c r="D2" s="428"/>
      <c r="E2" s="433"/>
      <c r="F2" s="433"/>
    </row>
    <row r="3" spans="1:6" ht="39" customHeight="1">
      <c r="A3" s="588" t="s">
        <v>449</v>
      </c>
      <c r="B3" s="588"/>
      <c r="C3" s="588"/>
      <c r="D3" s="588"/>
      <c r="E3" s="432"/>
      <c r="F3" s="432"/>
    </row>
    <row r="4" spans="2:3" ht="12.75">
      <c r="B4" s="60"/>
      <c r="C4" s="60"/>
    </row>
    <row r="5" spans="2:3" ht="12.75">
      <c r="B5" s="61"/>
      <c r="C5" s="61"/>
    </row>
    <row r="6" spans="2:3" ht="12.75">
      <c r="B6" s="61"/>
      <c r="C6" s="353" t="s">
        <v>286</v>
      </c>
    </row>
    <row r="7" spans="2:3" s="68" customFormat="1" ht="15" customHeight="1">
      <c r="B7" s="63" t="s">
        <v>68</v>
      </c>
      <c r="C7" s="439">
        <v>700</v>
      </c>
    </row>
    <row r="8" spans="2:3" s="64" customFormat="1" ht="15" customHeight="1">
      <c r="B8" s="62" t="s">
        <v>67</v>
      </c>
      <c r="C8" s="441">
        <f>SUM(C7)</f>
        <v>700</v>
      </c>
    </row>
    <row r="9" spans="2:3" s="64" customFormat="1" ht="15" customHeight="1">
      <c r="B9" s="67" t="s">
        <v>450</v>
      </c>
      <c r="C9" s="439">
        <v>91476</v>
      </c>
    </row>
    <row r="10" spans="2:3" ht="15" customHeight="1">
      <c r="B10" s="62" t="s">
        <v>67</v>
      </c>
      <c r="C10" s="441">
        <v>91476</v>
      </c>
    </row>
    <row r="11" spans="2:3" ht="15" customHeight="1">
      <c r="B11" s="70" t="s">
        <v>69</v>
      </c>
      <c r="C11" s="441">
        <f>SUM(C8,C10)</f>
        <v>92176</v>
      </c>
    </row>
  </sheetData>
  <sheetProtection/>
  <mergeCells count="2">
    <mergeCell ref="A3:D3"/>
    <mergeCell ref="A1:D1"/>
  </mergeCells>
  <printOptions horizontalCentered="1"/>
  <pageMargins left="0.35433070866141736" right="0.35433070866141736" top="0.551181102362204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C1">
      <selection activeCell="P21" sqref="P21"/>
    </sheetView>
  </sheetViews>
  <sheetFormatPr defaultColWidth="9.140625" defaultRowHeight="15"/>
  <cols>
    <col min="1" max="1" width="7.57421875" style="59" customWidth="1"/>
    <col min="2" max="2" width="53.7109375" style="77" customWidth="1"/>
    <col min="3" max="3" width="30.8515625" style="77" customWidth="1"/>
    <col min="4" max="4" width="12.140625" style="83" customWidth="1"/>
    <col min="5" max="5" width="8.57421875" style="59" customWidth="1"/>
    <col min="6" max="16384" width="9.140625" style="59" customWidth="1"/>
  </cols>
  <sheetData>
    <row r="1" spans="1:5" ht="30" customHeight="1">
      <c r="A1" s="512" t="s">
        <v>489</v>
      </c>
      <c r="B1" s="512"/>
      <c r="C1" s="512"/>
      <c r="D1" s="512"/>
      <c r="E1" s="512"/>
    </row>
    <row r="2" spans="1:5" ht="30" customHeight="1">
      <c r="A2" s="427"/>
      <c r="B2" s="427"/>
      <c r="C2" s="427"/>
      <c r="D2" s="427"/>
      <c r="E2" s="427"/>
    </row>
    <row r="3" spans="1:5" ht="49.5" customHeight="1">
      <c r="A3" s="590" t="s">
        <v>278</v>
      </c>
      <c r="B3" s="590"/>
      <c r="C3" s="590"/>
      <c r="D3" s="590"/>
      <c r="E3" s="590"/>
    </row>
    <row r="4" spans="2:4" ht="15.75">
      <c r="B4" s="71"/>
      <c r="C4" s="71"/>
      <c r="D4" s="72"/>
    </row>
    <row r="5" spans="2:4" ht="19.5" customHeight="1" thickBot="1">
      <c r="B5" s="71"/>
      <c r="C5" s="71"/>
      <c r="D5" s="72" t="s">
        <v>286</v>
      </c>
    </row>
    <row r="6" spans="2:4" s="64" customFormat="1" ht="39" customHeight="1" thickBot="1">
      <c r="B6" s="435" t="s">
        <v>474</v>
      </c>
      <c r="C6" s="436" t="s">
        <v>454</v>
      </c>
      <c r="D6" s="434" t="s">
        <v>451</v>
      </c>
    </row>
    <row r="7" spans="2:4" ht="15.75">
      <c r="B7" s="73" t="s">
        <v>71</v>
      </c>
      <c r="C7" s="73"/>
      <c r="D7" s="438">
        <v>0</v>
      </c>
    </row>
    <row r="8" spans="2:4" ht="15.75">
      <c r="B8" s="69" t="s">
        <v>73</v>
      </c>
      <c r="C8" s="437" t="s">
        <v>455</v>
      </c>
      <c r="D8" s="439">
        <v>190</v>
      </c>
    </row>
    <row r="9" spans="2:4" ht="15.75">
      <c r="B9" s="69" t="s">
        <v>452</v>
      </c>
      <c r="C9" s="437" t="s">
        <v>455</v>
      </c>
      <c r="D9" s="439">
        <v>381</v>
      </c>
    </row>
    <row r="10" spans="2:4" ht="15.75">
      <c r="B10" s="69" t="s">
        <v>475</v>
      </c>
      <c r="C10" s="437" t="s">
        <v>455</v>
      </c>
      <c r="D10" s="439">
        <v>1115</v>
      </c>
    </row>
    <row r="11" spans="2:4" ht="15.75">
      <c r="B11" s="69" t="s">
        <v>479</v>
      </c>
      <c r="C11" s="437" t="s">
        <v>455</v>
      </c>
      <c r="D11" s="439">
        <v>500</v>
      </c>
    </row>
    <row r="12" spans="2:4" ht="15.75">
      <c r="B12" s="69" t="s">
        <v>453</v>
      </c>
      <c r="C12" s="437" t="s">
        <v>455</v>
      </c>
      <c r="D12" s="439">
        <v>2000</v>
      </c>
    </row>
    <row r="13" spans="2:4" ht="15.75">
      <c r="B13" s="69" t="s">
        <v>456</v>
      </c>
      <c r="C13" s="437" t="s">
        <v>457</v>
      </c>
      <c r="D13" s="439">
        <v>17501</v>
      </c>
    </row>
    <row r="14" spans="2:4" ht="15.75">
      <c r="B14" s="69" t="s">
        <v>458</v>
      </c>
      <c r="C14" s="437" t="s">
        <v>457</v>
      </c>
      <c r="D14" s="439">
        <v>24473</v>
      </c>
    </row>
    <row r="15" spans="2:4" ht="15.75">
      <c r="B15" s="69" t="s">
        <v>459</v>
      </c>
      <c r="C15" s="69" t="s">
        <v>460</v>
      </c>
      <c r="D15" s="439">
        <v>46016</v>
      </c>
    </row>
    <row r="16" spans="2:4" ht="15.75">
      <c r="B16" s="74" t="s">
        <v>72</v>
      </c>
      <c r="C16" s="74"/>
      <c r="D16" s="440">
        <f>SUM(D8:D15)</f>
        <v>92176</v>
      </c>
    </row>
    <row r="17" spans="2:4" ht="15.75">
      <c r="B17" s="70" t="s">
        <v>67</v>
      </c>
      <c r="C17" s="70"/>
      <c r="D17" s="441">
        <f>SUM(D7,D16)</f>
        <v>92176</v>
      </c>
    </row>
    <row r="18" spans="2:4" s="64" customFormat="1" ht="15.75">
      <c r="B18" s="75"/>
      <c r="C18" s="75"/>
      <c r="D18" s="76"/>
    </row>
    <row r="19" spans="2:4" ht="11.25" customHeight="1">
      <c r="B19" s="75"/>
      <c r="C19" s="75"/>
      <c r="D19" s="76"/>
    </row>
    <row r="20" spans="2:4" ht="11.25" customHeight="1">
      <c r="B20" s="75"/>
      <c r="C20" s="75"/>
      <c r="D20" s="76"/>
    </row>
    <row r="21" spans="2:16" s="64" customFormat="1" ht="15.75">
      <c r="B21" s="75"/>
      <c r="C21" s="75"/>
      <c r="D21" s="75"/>
      <c r="P21" s="64" t="s">
        <v>490</v>
      </c>
    </row>
    <row r="22" spans="2:4" s="64" customFormat="1" ht="15.75">
      <c r="B22" s="77"/>
      <c r="C22" s="77"/>
      <c r="D22" s="77"/>
    </row>
    <row r="23" ht="15.75">
      <c r="D23" s="77"/>
    </row>
    <row r="24" spans="2:4" s="64" customFormat="1" ht="15.75">
      <c r="B24" s="77"/>
      <c r="C24" s="77"/>
      <c r="D24" s="77"/>
    </row>
    <row r="25" ht="15.75">
      <c r="D25" s="77"/>
    </row>
    <row r="26" ht="15.75">
      <c r="D26" s="77"/>
    </row>
    <row r="27" ht="15.75">
      <c r="D27" s="77"/>
    </row>
    <row r="28" ht="15.75">
      <c r="D28" s="77"/>
    </row>
    <row r="29" ht="15.75">
      <c r="D29" s="77"/>
    </row>
    <row r="30" ht="15.75">
      <c r="D30" s="77"/>
    </row>
    <row r="31" ht="15.75">
      <c r="D31" s="77"/>
    </row>
    <row r="32" ht="15.75">
      <c r="D32" s="77"/>
    </row>
    <row r="33" ht="15.75">
      <c r="D33" s="77"/>
    </row>
    <row r="34" ht="15.75">
      <c r="D34" s="77"/>
    </row>
    <row r="35" spans="2:4" ht="15.75">
      <c r="B35" s="78"/>
      <c r="C35" s="78"/>
      <c r="D35" s="79"/>
    </row>
    <row r="36" spans="2:4" ht="15.75">
      <c r="B36" s="78"/>
      <c r="C36" s="78"/>
      <c r="D36" s="79"/>
    </row>
    <row r="37" spans="2:4" ht="15.75">
      <c r="B37" s="78"/>
      <c r="C37" s="78"/>
      <c r="D37" s="79"/>
    </row>
    <row r="38" spans="2:4" ht="15.75">
      <c r="B38" s="78"/>
      <c r="C38" s="78"/>
      <c r="D38" s="79"/>
    </row>
    <row r="39" spans="2:4" s="68" customFormat="1" ht="15.75">
      <c r="B39" s="78"/>
      <c r="C39" s="78"/>
      <c r="D39" s="79"/>
    </row>
    <row r="40" spans="2:4" s="64" customFormat="1" ht="15.75">
      <c r="B40" s="78"/>
      <c r="C40" s="78"/>
      <c r="D40" s="79"/>
    </row>
    <row r="41" spans="2:4" s="80" customFormat="1" ht="15.75">
      <c r="B41" s="78"/>
      <c r="C41" s="78"/>
      <c r="D41" s="79"/>
    </row>
    <row r="42" spans="2:4" ht="15.75">
      <c r="B42" s="78"/>
      <c r="C42" s="78"/>
      <c r="D42" s="79"/>
    </row>
    <row r="43" spans="2:4" ht="15.75">
      <c r="B43" s="78"/>
      <c r="C43" s="78"/>
      <c r="D43" s="79"/>
    </row>
    <row r="44" spans="2:4" ht="15.75">
      <c r="B44" s="78"/>
      <c r="C44" s="78"/>
      <c r="D44" s="79"/>
    </row>
    <row r="45" spans="2:4" ht="15.75">
      <c r="B45" s="78"/>
      <c r="C45" s="78"/>
      <c r="D45" s="79"/>
    </row>
    <row r="46" spans="2:4" ht="15.75">
      <c r="B46" s="78"/>
      <c r="C46" s="78"/>
      <c r="D46" s="79"/>
    </row>
    <row r="47" spans="2:4" ht="15.75">
      <c r="B47" s="78"/>
      <c r="C47" s="78"/>
      <c r="D47" s="79"/>
    </row>
    <row r="48" spans="2:4" ht="15.75">
      <c r="B48" s="78"/>
      <c r="C48" s="78"/>
      <c r="D48" s="79"/>
    </row>
    <row r="49" spans="2:4" ht="15.75">
      <c r="B49" s="78"/>
      <c r="C49" s="78"/>
      <c r="D49" s="79"/>
    </row>
    <row r="50" spans="2:4" ht="15.75">
      <c r="B50" s="78"/>
      <c r="C50" s="78"/>
      <c r="D50" s="79"/>
    </row>
    <row r="51" spans="2:4" ht="15.75">
      <c r="B51" s="78"/>
      <c r="C51" s="78"/>
      <c r="D51" s="79"/>
    </row>
    <row r="52" spans="2:4" ht="15.75">
      <c r="B52" s="78"/>
      <c r="C52" s="78"/>
      <c r="D52" s="79"/>
    </row>
    <row r="53" spans="2:4" ht="15.75">
      <c r="B53" s="75"/>
      <c r="C53" s="75"/>
      <c r="D53" s="81"/>
    </row>
    <row r="54" ht="15.75">
      <c r="D54" s="77"/>
    </row>
    <row r="55" ht="15.75">
      <c r="D55" s="77"/>
    </row>
    <row r="56" spans="2:4" s="64" customFormat="1" ht="15.75">
      <c r="B56" s="75"/>
      <c r="C56" s="75"/>
      <c r="D56" s="75"/>
    </row>
    <row r="57" ht="15.75">
      <c r="D57" s="77"/>
    </row>
    <row r="58" ht="15.75">
      <c r="D58" s="77"/>
    </row>
    <row r="59" spans="2:4" s="64" customFormat="1" ht="15.75">
      <c r="B59" s="75"/>
      <c r="C59" s="75"/>
      <c r="D59" s="77"/>
    </row>
    <row r="60" spans="2:4" ht="15.75">
      <c r="B60" s="78"/>
      <c r="C60" s="78"/>
      <c r="D60" s="82"/>
    </row>
    <row r="61" spans="2:4" ht="15.75">
      <c r="B61" s="78"/>
      <c r="C61" s="78"/>
      <c r="D61" s="82"/>
    </row>
    <row r="62" spans="2:4" ht="15.75">
      <c r="B62" s="78"/>
      <c r="C62" s="78"/>
      <c r="D62" s="82"/>
    </row>
    <row r="63" spans="2:4" ht="15.75">
      <c r="B63" s="78"/>
      <c r="C63" s="78"/>
      <c r="D63" s="82"/>
    </row>
    <row r="64" spans="2:4" ht="15.75">
      <c r="B64" s="78"/>
      <c r="C64" s="78"/>
      <c r="D64" s="82"/>
    </row>
    <row r="65" spans="2:4" ht="15.75">
      <c r="B65" s="78"/>
      <c r="C65" s="78"/>
      <c r="D65" s="82"/>
    </row>
    <row r="66" spans="2:4" ht="15.75">
      <c r="B66" s="78"/>
      <c r="C66" s="78"/>
      <c r="D66" s="82"/>
    </row>
    <row r="67" spans="2:4" ht="15.75">
      <c r="B67" s="78"/>
      <c r="C67" s="78"/>
      <c r="D67" s="82"/>
    </row>
    <row r="68" spans="2:4" ht="15.75">
      <c r="B68" s="75"/>
      <c r="C68" s="75"/>
      <c r="D68" s="76"/>
    </row>
    <row r="69" spans="2:3" ht="15.75">
      <c r="B69" s="75"/>
      <c r="C69" s="75"/>
    </row>
    <row r="70" ht="15.75">
      <c r="D70" s="76"/>
    </row>
    <row r="71" spans="2:3" ht="15.75">
      <c r="B71" s="75"/>
      <c r="C71" s="75"/>
    </row>
    <row r="73" ht="15.75">
      <c r="D73" s="76"/>
    </row>
    <row r="74" spans="2:4" ht="15.75">
      <c r="B74" s="75"/>
      <c r="C74" s="75"/>
      <c r="D74" s="76"/>
    </row>
    <row r="75" spans="2:3" ht="15.75">
      <c r="B75" s="75"/>
      <c r="C75" s="75"/>
    </row>
    <row r="76" ht="15.75">
      <c r="D76" s="76"/>
    </row>
    <row r="77" spans="2:4" ht="15.75">
      <c r="B77" s="75"/>
      <c r="C77" s="75"/>
      <c r="D77" s="82"/>
    </row>
    <row r="78" spans="2:4" ht="15.75">
      <c r="B78" s="84"/>
      <c r="C78" s="84"/>
      <c r="D78" s="82"/>
    </row>
    <row r="79" spans="2:4" ht="15.75">
      <c r="B79" s="84"/>
      <c r="C79" s="84"/>
      <c r="D79" s="82"/>
    </row>
    <row r="80" spans="2:4" ht="15.75">
      <c r="B80" s="84"/>
      <c r="C80" s="84"/>
      <c r="D80" s="82"/>
    </row>
    <row r="81" spans="2:4" ht="15.75">
      <c r="B81" s="84"/>
      <c r="C81" s="84"/>
      <c r="D81" s="82"/>
    </row>
    <row r="82" spans="2:4" ht="15.75">
      <c r="B82" s="84"/>
      <c r="C82" s="84"/>
      <c r="D82" s="82"/>
    </row>
    <row r="83" spans="2:4" ht="15.75">
      <c r="B83" s="84"/>
      <c r="C83" s="84"/>
      <c r="D83" s="82"/>
    </row>
    <row r="84" spans="2:4" ht="15.75">
      <c r="B84" s="84"/>
      <c r="C84" s="84"/>
      <c r="D84" s="82"/>
    </row>
    <row r="85" spans="2:4" ht="15.75">
      <c r="B85" s="84"/>
      <c r="C85" s="84"/>
      <c r="D85" s="82"/>
    </row>
    <row r="86" spans="2:3" ht="15.75">
      <c r="B86" s="84"/>
      <c r="C86" s="84"/>
    </row>
    <row r="93" ht="15.75">
      <c r="D93" s="76"/>
    </row>
    <row r="94" spans="2:3" ht="15.75">
      <c r="B94" s="75"/>
      <c r="C94" s="75"/>
    </row>
    <row r="95" ht="15.75">
      <c r="D95" s="76"/>
    </row>
    <row r="96" spans="2:3" ht="15.75">
      <c r="B96" s="75"/>
      <c r="C96" s="75"/>
    </row>
    <row r="99" ht="15.75">
      <c r="D99" s="76"/>
    </row>
    <row r="100" ht="15.75">
      <c r="D100" s="77"/>
    </row>
    <row r="101" ht="15.75">
      <c r="D101" s="76"/>
    </row>
    <row r="102" spans="2:4" ht="15.75">
      <c r="B102" s="75"/>
      <c r="C102" s="75"/>
      <c r="D102" s="82"/>
    </row>
    <row r="103" spans="2:3" ht="15.75">
      <c r="B103" s="84"/>
      <c r="C103" s="84"/>
    </row>
    <row r="104" ht="15.75">
      <c r="D104" s="76"/>
    </row>
    <row r="105" spans="2:3" ht="15.75">
      <c r="B105" s="75"/>
      <c r="C105" s="75"/>
    </row>
    <row r="106" ht="15.75">
      <c r="D106" s="76"/>
    </row>
    <row r="107" spans="2:3" ht="15.75">
      <c r="B107" s="75"/>
      <c r="C107" s="75"/>
    </row>
  </sheetData>
  <sheetProtection/>
  <mergeCells count="2">
    <mergeCell ref="A3:E3"/>
    <mergeCell ref="A1:E1"/>
  </mergeCells>
  <printOptions horizontalCentered="1"/>
  <pageMargins left="0.3937007874015748" right="0.3937007874015748" top="0.35433070866141736" bottom="0.6692913385826772" header="0.35433070866141736" footer="0.2755905511811024"/>
  <pageSetup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5" sqref="J5"/>
    </sheetView>
  </sheetViews>
  <sheetFormatPr defaultColWidth="8.8515625" defaultRowHeight="15"/>
  <cols>
    <col min="1" max="2" width="5.28125" style="50" customWidth="1"/>
    <col min="3" max="3" width="3.8515625" style="86" bestFit="1" customWidth="1"/>
    <col min="4" max="4" width="12.140625" style="87" bestFit="1" customWidth="1"/>
    <col min="5" max="5" width="43.421875" style="91" customWidth="1"/>
    <col min="6" max="6" width="18.7109375" style="91" customWidth="1"/>
    <col min="7" max="7" width="9.8515625" style="91" customWidth="1"/>
    <col min="8" max="8" width="9.7109375" style="91" customWidth="1"/>
    <col min="9" max="12" width="8.8515625" style="91" customWidth="1"/>
    <col min="13" max="16384" width="8.8515625" style="50" customWidth="1"/>
  </cols>
  <sheetData>
    <row r="1" spans="1:12" s="106" customFormat="1" ht="15.75">
      <c r="A1" s="589" t="s">
        <v>491</v>
      </c>
      <c r="B1" s="589"/>
      <c r="C1" s="589"/>
      <c r="D1" s="589"/>
      <c r="E1" s="589"/>
      <c r="F1" s="589"/>
      <c r="G1" s="589"/>
      <c r="H1" s="589"/>
      <c r="I1" s="589"/>
      <c r="J1" s="87"/>
      <c r="K1" s="87"/>
      <c r="L1" s="87"/>
    </row>
    <row r="2" spans="5:7" ht="15.75">
      <c r="E2" s="88"/>
      <c r="F2" s="88"/>
      <c r="G2" s="90"/>
    </row>
    <row r="3" spans="5:7" ht="15.75">
      <c r="E3" s="88"/>
      <c r="F3" s="89"/>
      <c r="G3" s="90"/>
    </row>
    <row r="4" spans="1:12" ht="27.75" customHeight="1">
      <c r="A4" s="594" t="s">
        <v>74</v>
      </c>
      <c r="B4" s="594"/>
      <c r="C4" s="594"/>
      <c r="D4" s="594"/>
      <c r="E4" s="594"/>
      <c r="F4" s="594"/>
      <c r="G4" s="594"/>
      <c r="H4" s="594"/>
      <c r="I4" s="92"/>
      <c r="J4" s="92"/>
      <c r="K4" s="92"/>
      <c r="L4" s="92"/>
    </row>
    <row r="5" spans="1:12" ht="39" customHeight="1">
      <c r="A5" s="594" t="s">
        <v>296</v>
      </c>
      <c r="B5" s="594"/>
      <c r="C5" s="594"/>
      <c r="D5" s="594"/>
      <c r="E5" s="594"/>
      <c r="F5" s="594"/>
      <c r="G5" s="594"/>
      <c r="H5" s="594"/>
      <c r="I5" s="92"/>
      <c r="J5" s="92" t="s">
        <v>492</v>
      </c>
      <c r="K5" s="92"/>
      <c r="L5" s="92"/>
    </row>
    <row r="6" spans="4:12" ht="16.5" customHeight="1">
      <c r="D6" s="93"/>
      <c r="E6" s="93"/>
      <c r="F6" s="93"/>
      <c r="G6" s="93"/>
      <c r="H6" s="93"/>
      <c r="I6" s="93"/>
      <c r="J6" s="93"/>
      <c r="K6" s="92"/>
      <c r="L6" s="92"/>
    </row>
    <row r="7" spans="3:10" s="94" customFormat="1" ht="63.75" customHeight="1">
      <c r="C7" s="365" t="s">
        <v>287</v>
      </c>
      <c r="D7" s="95" t="s">
        <v>75</v>
      </c>
      <c r="E7" s="95" t="s">
        <v>76</v>
      </c>
      <c r="F7" s="354" t="s">
        <v>477</v>
      </c>
      <c r="G7" s="96"/>
      <c r="H7" s="96"/>
      <c r="I7" s="96"/>
      <c r="J7" s="96"/>
    </row>
    <row r="8" spans="3:10" s="94" customFormat="1" ht="15.75">
      <c r="C8" s="362"/>
      <c r="D8" s="359" t="s">
        <v>297</v>
      </c>
      <c r="E8" s="99" t="s">
        <v>77</v>
      </c>
      <c r="F8" s="98">
        <v>1</v>
      </c>
      <c r="G8" s="96"/>
      <c r="H8" s="96"/>
      <c r="I8" s="96"/>
      <c r="J8" s="96"/>
    </row>
    <row r="9" spans="3:10" s="94" customFormat="1" ht="15.75">
      <c r="C9" s="357"/>
      <c r="D9" s="359" t="s">
        <v>299</v>
      </c>
      <c r="E9" s="99" t="s">
        <v>298</v>
      </c>
      <c r="F9" s="98">
        <v>1</v>
      </c>
      <c r="G9" s="96"/>
      <c r="H9" s="96"/>
      <c r="I9" s="96"/>
      <c r="J9" s="96"/>
    </row>
    <row r="10" spans="3:10" s="94" customFormat="1" ht="15.75">
      <c r="C10" s="357"/>
      <c r="D10" s="360" t="s">
        <v>300</v>
      </c>
      <c r="E10" s="99" t="s">
        <v>301</v>
      </c>
      <c r="F10" s="98">
        <v>7</v>
      </c>
      <c r="G10" s="96"/>
      <c r="H10" s="96"/>
      <c r="I10" s="96"/>
      <c r="J10" s="96"/>
    </row>
    <row r="11" spans="3:10" s="94" customFormat="1" ht="15.75">
      <c r="C11" s="357"/>
      <c r="D11" s="360" t="s">
        <v>302</v>
      </c>
      <c r="E11" s="99" t="s">
        <v>58</v>
      </c>
      <c r="F11" s="98">
        <v>3</v>
      </c>
      <c r="G11" s="96"/>
      <c r="H11" s="96"/>
      <c r="I11" s="96"/>
      <c r="J11" s="96"/>
    </row>
    <row r="12" spans="3:10" s="94" customFormat="1" ht="15.75">
      <c r="C12" s="357"/>
      <c r="D12" s="360" t="s">
        <v>303</v>
      </c>
      <c r="E12" s="99" t="s">
        <v>78</v>
      </c>
      <c r="F12" s="98">
        <v>9</v>
      </c>
      <c r="G12" s="96"/>
      <c r="H12" s="96"/>
      <c r="I12" s="96"/>
      <c r="J12" s="96"/>
    </row>
    <row r="13" spans="3:10" s="94" customFormat="1" ht="15.75">
      <c r="C13" s="358"/>
      <c r="D13" s="100">
        <v>104044</v>
      </c>
      <c r="E13" s="99" t="s">
        <v>304</v>
      </c>
      <c r="F13" s="98">
        <v>2</v>
      </c>
      <c r="G13" s="96"/>
      <c r="H13" s="96"/>
      <c r="I13" s="96"/>
      <c r="J13" s="96"/>
    </row>
    <row r="14" spans="3:10" s="94" customFormat="1" ht="15.75">
      <c r="C14" s="328" t="s">
        <v>45</v>
      </c>
      <c r="D14" s="102" t="s">
        <v>308</v>
      </c>
      <c r="E14" s="504"/>
      <c r="F14" s="354">
        <f>SUM(F8:F13)</f>
        <v>23</v>
      </c>
      <c r="G14" s="96"/>
      <c r="H14" s="96"/>
      <c r="I14" s="96"/>
      <c r="J14" s="96"/>
    </row>
    <row r="15" spans="3:10" s="94" customFormat="1" ht="19.5" customHeight="1">
      <c r="C15" s="328"/>
      <c r="D15" s="361" t="s">
        <v>297</v>
      </c>
      <c r="E15" s="101" t="s">
        <v>319</v>
      </c>
      <c r="F15" s="97">
        <v>17</v>
      </c>
      <c r="G15" s="96"/>
      <c r="H15" s="96"/>
      <c r="I15" s="96"/>
      <c r="J15" s="96"/>
    </row>
    <row r="16" spans="3:12" ht="15.75">
      <c r="C16" s="363" t="s">
        <v>47</v>
      </c>
      <c r="D16" s="102" t="s">
        <v>307</v>
      </c>
      <c r="E16" s="103"/>
      <c r="F16" s="104">
        <f>F15</f>
        <v>17</v>
      </c>
      <c r="K16" s="50"/>
      <c r="L16" s="50"/>
    </row>
    <row r="17" spans="3:12" ht="15.75">
      <c r="C17" s="357"/>
      <c r="D17" s="359" t="s">
        <v>408</v>
      </c>
      <c r="E17" s="99" t="s">
        <v>472</v>
      </c>
      <c r="F17" s="98">
        <v>1</v>
      </c>
      <c r="K17" s="50"/>
      <c r="L17" s="50"/>
    </row>
    <row r="18" spans="3:12" ht="18" customHeight="1">
      <c r="C18" s="364" t="s">
        <v>49</v>
      </c>
      <c r="D18" s="102" t="s">
        <v>305</v>
      </c>
      <c r="E18" s="103"/>
      <c r="F18" s="104">
        <f>SUM(F17)</f>
        <v>1</v>
      </c>
      <c r="K18" s="50"/>
      <c r="L18" s="50"/>
    </row>
    <row r="19" spans="3:12" ht="15.75">
      <c r="C19" s="357"/>
      <c r="D19" s="359" t="s">
        <v>413</v>
      </c>
      <c r="E19" s="99" t="s">
        <v>290</v>
      </c>
      <c r="F19" s="98">
        <v>2</v>
      </c>
      <c r="K19" s="50"/>
      <c r="L19" s="50"/>
    </row>
    <row r="20" spans="3:12" ht="15.75">
      <c r="C20" s="364" t="s">
        <v>51</v>
      </c>
      <c r="D20" s="102" t="s">
        <v>306</v>
      </c>
      <c r="E20" s="103"/>
      <c r="F20" s="104">
        <v>2</v>
      </c>
      <c r="K20" s="50"/>
      <c r="L20" s="50"/>
    </row>
    <row r="21" spans="3:12" ht="15.75">
      <c r="C21" s="357"/>
      <c r="D21" s="100">
        <v>107052</v>
      </c>
      <c r="E21" s="99" t="s">
        <v>404</v>
      </c>
      <c r="F21" s="98">
        <v>5</v>
      </c>
      <c r="K21" s="50"/>
      <c r="L21" s="50"/>
    </row>
    <row r="22" spans="3:12" ht="15.75">
      <c r="C22" s="357"/>
      <c r="D22" s="100">
        <v>104042</v>
      </c>
      <c r="E22" s="99" t="s">
        <v>405</v>
      </c>
      <c r="F22" s="98">
        <v>3</v>
      </c>
      <c r="K22" s="50"/>
      <c r="L22" s="50"/>
    </row>
    <row r="23" spans="3:12" ht="15.75">
      <c r="C23" s="357"/>
      <c r="D23" s="100">
        <v>102031</v>
      </c>
      <c r="E23" s="99" t="s">
        <v>406</v>
      </c>
      <c r="F23" s="98">
        <v>1</v>
      </c>
      <c r="K23" s="50"/>
      <c r="L23" s="50"/>
    </row>
    <row r="24" spans="3:12" ht="15.75">
      <c r="C24" s="357"/>
      <c r="D24" s="100">
        <v>107051</v>
      </c>
      <c r="E24" s="99" t="s">
        <v>407</v>
      </c>
      <c r="F24" s="98">
        <v>1</v>
      </c>
      <c r="K24" s="50"/>
      <c r="L24" s="50"/>
    </row>
    <row r="25" spans="3:12" ht="19.5" customHeight="1">
      <c r="C25" s="364" t="s">
        <v>274</v>
      </c>
      <c r="D25" s="102" t="s">
        <v>473</v>
      </c>
      <c r="E25" s="103"/>
      <c r="F25" s="104">
        <f>SUM(F21:F24)</f>
        <v>10</v>
      </c>
      <c r="K25" s="50"/>
      <c r="L25" s="50"/>
    </row>
    <row r="26" spans="3:12" ht="36" customHeight="1">
      <c r="C26" s="591" t="s">
        <v>79</v>
      </c>
      <c r="D26" s="592"/>
      <c r="E26" s="593"/>
      <c r="F26" s="105">
        <f>SUM(F14,F16,F18,F20,F25)</f>
        <v>53</v>
      </c>
      <c r="K26" s="50"/>
      <c r="L26" s="50"/>
    </row>
  </sheetData>
  <sheetProtection/>
  <mergeCells count="4">
    <mergeCell ref="A1:I1"/>
    <mergeCell ref="C26:E26"/>
    <mergeCell ref="A4:H4"/>
    <mergeCell ref="A5:H5"/>
  </mergeCells>
  <printOptions horizontalCentered="1"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Iroda48</cp:lastModifiedBy>
  <cp:lastPrinted>2016-02-10T12:56:00Z</cp:lastPrinted>
  <dcterms:created xsi:type="dcterms:W3CDTF">2015-02-02T07:42:02Z</dcterms:created>
  <dcterms:modified xsi:type="dcterms:W3CDTF">2016-02-10T12:56:13Z</dcterms:modified>
  <cp:category/>
  <cp:version/>
  <cp:contentType/>
  <cp:contentStatus/>
</cp:coreProperties>
</file>