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-a" sheetId="16" r:id="rId9"/>
    <sheet name="6-b" sheetId="17" r:id="rId10"/>
    <sheet name="Munka3" sheetId="18" r:id="rId11"/>
  </sheets>
  <calcPr calcId="125725"/>
</workbook>
</file>

<file path=xl/calcChain.xml><?xml version="1.0" encoding="utf-8"?>
<calcChain xmlns="http://schemas.openxmlformats.org/spreadsheetml/2006/main">
  <c r="D24" i="11"/>
  <c r="D15"/>
  <c r="D33" s="1"/>
  <c r="D13"/>
  <c r="D14" s="1"/>
  <c r="D22" i="10"/>
  <c r="D16"/>
  <c r="D15"/>
  <c r="G28"/>
  <c r="G15"/>
  <c r="G29" s="1"/>
  <c r="D22" i="9"/>
  <c r="D27" s="1"/>
  <c r="D16"/>
  <c r="K28" i="17"/>
  <c r="K27"/>
  <c r="K26"/>
  <c r="K25"/>
  <c r="K24"/>
  <c r="K31" s="1"/>
  <c r="I15"/>
  <c r="G15"/>
  <c r="E15"/>
  <c r="K15" l="1"/>
  <c r="K20" s="1"/>
  <c r="D28" i="9"/>
  <c r="D28" i="10"/>
  <c r="D34" i="11"/>
  <c r="D29" i="10"/>
  <c r="K28" i="16"/>
  <c r="K27"/>
  <c r="K26"/>
  <c r="K25"/>
  <c r="K24"/>
  <c r="K31" s="1"/>
  <c r="K15"/>
  <c r="K20" s="1"/>
  <c r="D148" i="12"/>
  <c r="D142"/>
  <c r="D135"/>
  <c r="D131"/>
  <c r="D116"/>
  <c r="D95"/>
  <c r="D84"/>
  <c r="D80"/>
  <c r="D77"/>
  <c r="D72"/>
  <c r="D68"/>
  <c r="D91" s="1"/>
  <c r="D62"/>
  <c r="D57"/>
  <c r="D51"/>
  <c r="D39"/>
  <c r="D32"/>
  <c r="D31" s="1"/>
  <c r="D24"/>
  <c r="D17"/>
  <c r="D10"/>
  <c r="D67" s="1"/>
  <c r="D92" s="1"/>
  <c r="D148" i="13"/>
  <c r="D142"/>
  <c r="D135"/>
  <c r="D131"/>
  <c r="D156" s="1"/>
  <c r="D116"/>
  <c r="D95"/>
  <c r="D130" s="1"/>
  <c r="D157" s="1"/>
  <c r="D84"/>
  <c r="D80"/>
  <c r="D77"/>
  <c r="D72"/>
  <c r="D68"/>
  <c r="D62"/>
  <c r="D57"/>
  <c r="D51"/>
  <c r="D39"/>
  <c r="D32"/>
  <c r="D31" s="1"/>
  <c r="D24"/>
  <c r="D17"/>
  <c r="D10"/>
  <c r="D148" i="14"/>
  <c r="D142"/>
  <c r="D135"/>
  <c r="D131"/>
  <c r="D116"/>
  <c r="D95"/>
  <c r="D84"/>
  <c r="D80"/>
  <c r="D77"/>
  <c r="D72"/>
  <c r="D68"/>
  <c r="D91" s="1"/>
  <c r="D62"/>
  <c r="D57"/>
  <c r="D51"/>
  <c r="D39"/>
  <c r="D31"/>
  <c r="D24"/>
  <c r="D17"/>
  <c r="D10"/>
  <c r="D67" s="1"/>
  <c r="D92" s="1"/>
  <c r="D148" i="1"/>
  <c r="D142"/>
  <c r="D135"/>
  <c r="D131"/>
  <c r="D156" s="1"/>
  <c r="D116"/>
  <c r="D95"/>
  <c r="D84"/>
  <c r="D80"/>
  <c r="D77"/>
  <c r="D72"/>
  <c r="D68"/>
  <c r="D62"/>
  <c r="D57"/>
  <c r="D51"/>
  <c r="D39"/>
  <c r="D31"/>
  <c r="D24"/>
  <c r="D17"/>
  <c r="D10"/>
  <c r="D147" i="15"/>
  <c r="D141"/>
  <c r="D134"/>
  <c r="D130"/>
  <c r="D115"/>
  <c r="D94"/>
  <c r="D81"/>
  <c r="D77"/>
  <c r="D74"/>
  <c r="D69"/>
  <c r="D65"/>
  <c r="D59"/>
  <c r="D54"/>
  <c r="D48"/>
  <c r="D37"/>
  <c r="D29"/>
  <c r="D15"/>
  <c r="D8"/>
  <c r="C148" i="14"/>
  <c r="C142"/>
  <c r="C135"/>
  <c r="C131"/>
  <c r="C116"/>
  <c r="C95"/>
  <c r="C84"/>
  <c r="C80"/>
  <c r="C77"/>
  <c r="C72"/>
  <c r="C68"/>
  <c r="C62"/>
  <c r="C57"/>
  <c r="C51"/>
  <c r="C39"/>
  <c r="C31"/>
  <c r="C24"/>
  <c r="C17"/>
  <c r="C10"/>
  <c r="C148" i="1"/>
  <c r="C142"/>
  <c r="C135"/>
  <c r="C131"/>
  <c r="C156" s="1"/>
  <c r="C116"/>
  <c r="C95"/>
  <c r="C130" s="1"/>
  <c r="C84"/>
  <c r="C80"/>
  <c r="C77"/>
  <c r="C72"/>
  <c r="C68"/>
  <c r="C62"/>
  <c r="C57"/>
  <c r="C51"/>
  <c r="C39"/>
  <c r="C31"/>
  <c r="C24"/>
  <c r="C17"/>
  <c r="C10"/>
  <c r="C147" i="15"/>
  <c r="C141"/>
  <c r="C134"/>
  <c r="C130"/>
  <c r="C115"/>
  <c r="C94"/>
  <c r="C81"/>
  <c r="C77"/>
  <c r="C74"/>
  <c r="C69"/>
  <c r="C65"/>
  <c r="C59"/>
  <c r="C54"/>
  <c r="C48"/>
  <c r="C37"/>
  <c r="C30"/>
  <c r="C29" s="1"/>
  <c r="C22"/>
  <c r="C15"/>
  <c r="C8"/>
  <c r="F28" i="10"/>
  <c r="F15"/>
  <c r="C22"/>
  <c r="C15"/>
  <c r="G16" i="9"/>
  <c r="C22"/>
  <c r="C16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 s="1"/>
  <c r="C24"/>
  <c r="C17"/>
  <c r="C10"/>
  <c r="C91" i="12" l="1"/>
  <c r="C130"/>
  <c r="C157" s="1"/>
  <c r="C156"/>
  <c r="C130" i="14"/>
  <c r="C156"/>
  <c r="D67" i="1"/>
  <c r="D92" s="1"/>
  <c r="D91"/>
  <c r="D156" i="14"/>
  <c r="D67" i="13"/>
  <c r="D91"/>
  <c r="D130" i="12"/>
  <c r="D156"/>
  <c r="F29" i="10"/>
  <c r="D155" i="15"/>
  <c r="D130" i="14"/>
  <c r="D130" i="1"/>
  <c r="D157" s="1"/>
  <c r="D129" i="15"/>
  <c r="D64"/>
  <c r="D89" s="1"/>
  <c r="C91" i="14"/>
  <c r="C67"/>
  <c r="C92" s="1"/>
  <c r="C91" i="1"/>
  <c r="C67"/>
  <c r="C28" i="10"/>
  <c r="C157" i="14"/>
  <c r="C157" i="1"/>
  <c r="C67" i="13"/>
  <c r="C67" i="12"/>
  <c r="C27" i="9"/>
  <c r="C29" i="10"/>
  <c r="G28" i="9"/>
  <c r="C64" i="15"/>
  <c r="C88"/>
  <c r="C129"/>
  <c r="C155"/>
  <c r="C92" i="12"/>
  <c r="C92" i="13"/>
  <c r="C24" i="11"/>
  <c r="C15"/>
  <c r="C13"/>
  <c r="C14" s="1"/>
  <c r="D157" i="14" l="1"/>
  <c r="D157" i="12"/>
  <c r="D92" i="13"/>
  <c r="D156" i="15"/>
  <c r="C92" i="1"/>
  <c r="C89" i="15"/>
  <c r="C156"/>
  <c r="C33" i="11"/>
  <c r="C34" s="1"/>
  <c r="C28" i="9"/>
</calcChain>
</file>

<file path=xl/sharedStrings.xml><?xml version="1.0" encoding="utf-8"?>
<sst xmlns="http://schemas.openxmlformats.org/spreadsheetml/2006/main" count="1818" uniqueCount="427">
  <si>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</si>
  <si>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</si>
  <si>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</si>
  <si>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</si>
  <si>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</si>
  <si>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</si>
  <si>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</si>
  <si>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</si>
  <si>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</si>
  <si>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</si>
  <si>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</si>
  <si>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</si>
  <si>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</si>
  <si>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</si>
  <si>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</si>
  <si>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</si>
  <si>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</si>
  <si>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</si>
  <si>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</si>
  <si>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</si>
  <si>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</si>
  <si>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</si>
  <si>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</si>
  <si>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</si>
  <si>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</si>
  <si>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</si>
  <si>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</si>
  <si>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</si>
  <si>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</si>
  <si>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</si>
  <si>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</si>
  <si>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</si>
  <si>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</si>
  <si>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</si>
  <si>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</si>
  <si>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</si>
  <si>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</si>
  <si>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</si>
  <si>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</si>
  <si>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</si>
  <si>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</si>
  <si>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</si>
  <si>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</si>
  <si>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</si>
  <si>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</si>
  <si>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</si>
  <si>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</si>
  <si>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</si>
  <si>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</si>
  <si>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</si>
  <si>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</si>
  <si>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</si>
  <si>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</si>
  <si>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</si>
  <si>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</si>
  <si>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</si>
  <si>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</si>
  <si>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</si>
  <si>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</si>
  <si>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</si>
  <si>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</si>
  <si>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</si>
  <si>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</si>
  <si>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</si>
  <si>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</si>
  <si>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</si>
  <si>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</si>
  <si>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</si>
  <si>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</si>
  <si>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</si>
  <si>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</si>
  <si>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</si>
  <si>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</si>
  <si>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</si>
  <si>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</si>
  <si>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</si>
  <si>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</si>
  <si>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</si>
  <si>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</si>
  <si>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</si>
  <si>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</si>
  <si>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</si>
  <si>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</si>
  <si>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</si>
  <si>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</si>
  <si>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</si>
  <si>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</si>
  <si>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</si>
  <si>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</si>
  <si>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</si>
  <si>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</si>
  <si>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</si>
  <si>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</si>
  <si>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</si>
  <si>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</si>
  <si>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</si>
  <si>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</si>
  <si>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</si>
  <si>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</si>
  <si>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</si>
  <si>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</si>
  <si>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</si>
  <si>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</si>
  <si>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</si>
  <si>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</si>
  <si>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</si>
  <si>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</si>
  <si>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</si>
  <si>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</si>
  <si>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</si>
  <si>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</si>
  <si>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</si>
  <si>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</si>
  <si>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</si>
  <si>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</si>
  <si>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</si>
  <si>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</si>
  <si>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</si>
  <si>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</si>
  <si>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</si>
  <si>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</si>
  <si>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</si>
  <si>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</si>
  <si>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</si>
  <si>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</si>
  <si>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</si>
  <si>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</si>
  <si>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</si>
  <si>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</si>
  <si>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</si>
  <si>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</si>
  <si>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</si>
  <si>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</si>
  <si>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</si>
  <si>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</si>
  <si>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</si>
  <si>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</si>
  <si>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</si>
  <si>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</si>
  <si>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</si>
  <si>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</si>
  <si>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</si>
  <si>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</si>
  <si>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</si>
  <si>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</si>
  <si>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</si>
  <si>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</si>
  <si>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</si>
  <si>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</si>
  <si>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</si>
  <si>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</si>
  <si>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</si>
  <si>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</si>
  <si>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</si>
  <si>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</si>
  <si>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</si>
  <si>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</si>
  <si>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</si>
  <si>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</si>
  <si>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</si>
  <si>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</si>
  <si>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</si>
  <si>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</si>
  <si>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</si>
  <si>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</si>
  <si>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</si>
  <si>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</si>
  <si>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</si>
  <si>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</si>
  <si>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</si>
  <si>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</si>
  <si>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</si>
  <si>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</si>
  <si>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</si>
  <si>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</si>
  <si>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</si>
  <si>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</si>
  <si>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</si>
  <si>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</si>
  <si>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</si>
  <si>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</si>
  <si>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</si>
  <si>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</si>
  <si>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</si>
  <si>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</si>
  <si>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</si>
  <si>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</si>
  <si>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</si>
  <si>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</si>
  <si>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</si>
  <si>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</si>
  <si>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</si>
  <si>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</si>
  <si>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</si>
  <si>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</si>
  <si>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</si>
  <si>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</si>
  <si>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</si>
  <si>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</si>
  <si>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</si>
  <si>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</si>
  <si>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</si>
  <si>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</si>
  <si>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</si>
  <si>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</si>
  <si>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</si>
  <si>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</si>
  <si>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</si>
  <si>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</si>
  <si>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</si>
  <si>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</si>
  <si>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</si>
  <si>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</si>
  <si>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</si>
  <si>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</si>
  <si>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</si>
  <si>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</si>
  <si>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</si>
  <si>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</si>
  <si>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</si>
  <si>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</si>
  <si>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</si>
  <si>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</si>
  <si>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</si>
  <si>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</si>
  <si>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</si>
  <si>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</si>
  <si>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</si>
  <si>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</si>
  <si>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</si>
  <si>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</si>
  <si>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</si>
  <si>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</si>
  <si>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</si>
  <si>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</si>
  <si>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</si>
  <si>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</si>
  <si>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</si>
  <si>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</si>
  <si>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</si>
  <si>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</si>
  <si>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</si>
  <si>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</si>
  <si>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</si>
  <si>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</si>
  <si>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</si>
  <si>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</si>
  <si>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</si>
  <si>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</si>
  <si>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</si>
  <si>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</si>
  <si>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</si>
  <si>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</si>
  <si>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</si>
  <si>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</si>
  <si>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</si>
  <si>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</si>
  <si>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</si>
  <si>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</si>
  <si>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</si>
  <si>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</si>
  <si>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</si>
  <si>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</si>
  <si>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</si>
  <si>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</si>
  <si>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</si>
  <si>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</si>
  <si>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</si>
  <si>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</si>
  <si>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</si>
  <si>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</si>
  <si>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</si>
  <si>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</si>
  <si>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</si>
  <si>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</si>
  <si>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</si>
  <si>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</si>
  <si>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</si>
  <si>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</si>
  <si>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</si>
  <si>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</si>
  <si>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</si>
  <si>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</si>
  <si>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</si>
  <si>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</si>
  <si>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</si>
  <si>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</si>
  <si>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</si>
  <si>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</si>
  <si>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</si>
  <si>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</si>
  <si>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</si>
  <si>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</si>
  <si>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</si>
  <si>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</si>
  <si>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</si>
  <si>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</si>
  <si>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</si>
  <si>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</si>
  <si>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</si>
  <si>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</si>
  <si>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</si>
  <si>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</si>
  <si>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</si>
  <si>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</si>
  <si>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</si>
  <si>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</si>
  <si>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</si>
  <si>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</si>
  <si>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</si>
  <si>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</si>
  <si>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</si>
  <si>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</si>
  <si>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</si>
  <si>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</si>
  <si>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</si>
  <si>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</si>
  <si>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</si>
  <si>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</si>
  <si>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</si>
  <si>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</si>
  <si>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</si>
  <si>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</si>
  <si>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</si>
  <si>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</si>
  <si>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</si>
  <si>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</si>
  <si>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</si>
  <si>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</si>
  <si>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</si>
  <si>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</si>
  <si>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</si>
  <si>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</si>
  <si>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</si>
  <si>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</si>
  <si>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</si>
  <si>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</si>
  <si>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</si>
  <si>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</si>
  <si>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</si>
  <si>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</si>
  <si>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</si>
  <si>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</si>
  <si>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</si>
  <si>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</si>
  <si>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</si>
  <si>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</si>
  <si>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</si>
  <si>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</si>
  <si>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</si>
  <si>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</si>
  <si>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</si>
  <si>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</si>
  <si>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</si>
  <si>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</si>
  <si>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</si>
  <si>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</si>
  <si>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</si>
  <si>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</si>
  <si>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</si>
  <si>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</si>
  <si>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</si>
  <si>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</si>
  <si>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</si>
  <si>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</si>
  <si>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</si>
  <si>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</si>
  <si>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</si>
  <si>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</si>
  <si>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</si>
  <si>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</si>
  <si>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</si>
  <si>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</si>
  <si>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</si>
  <si>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</si>
  <si>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</si>
  <si>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</si>
  <si>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</si>
  <si>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</si>
  <si>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</si>
  <si>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</si>
  <si>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Államháztartáson belüli megelőlegezés</t>
  </si>
  <si>
    <t>Eredeti előírányzat</t>
  </si>
  <si>
    <t>Módosított előírányzat</t>
  </si>
  <si>
    <t>Eredeti előirányzat</t>
  </si>
  <si>
    <t>2018. évi módosított előirányzat</t>
  </si>
  <si>
    <t>2018. évi módosított  előirányzat</t>
  </si>
  <si>
    <t>Európai uniós támogatással megvalósuló projektek</t>
  </si>
  <si>
    <t>bevételi, kiadási, hozzájárulások</t>
  </si>
  <si>
    <t>EU-s projekt neve , azonosítója:</t>
  </si>
  <si>
    <t>Gyöngyfa Községi Önkormányzat - konzorciumi partner EFOP-1.5.3-17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</si>
  <si>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</si>
  <si>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</si>
  <si>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</si>
  <si>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</si>
  <si>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</si>
  <si>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</si>
  <si>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</si>
  <si>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</si>
  <si>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</si>
  <si>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</si>
  <si>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</si>
  <si>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</si>
  <si>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</si>
  <si>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</si>
  <si>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</si>
  <si>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</si>
  <si>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</si>
  <si>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</si>
  <si>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</si>
  <si>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</si>
  <si>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</si>
  <si>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</si>
  <si>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</si>
  <si>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</si>
  <si>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</si>
  <si>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</si>
  <si>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</si>
  <si>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>6/a. számú melléklet</t>
  </si>
  <si>
    <t>Gyöngyfa Községi Önkormányzat</t>
  </si>
  <si>
    <t xml:space="preserve">Jó kis hely – Biztos Kezdet Gyerekházak és kistelepülési komplex gyermekprogramok támogatása </t>
  </si>
  <si>
    <t>Jó kis hely - komplex gyermekprogramok megvalósítása Gyöngyfán</t>
  </si>
  <si>
    <t>EFOP-1.4.3-16-2017-00057</t>
  </si>
  <si>
    <t>6/b. számú melléklet</t>
  </si>
  <si>
    <t>2018. évi eredeti  előirányzat</t>
  </si>
  <si>
    <t>2018. évi eredeti előirányzat</t>
  </si>
  <si>
    <t>10/2018. (XII.3.) költségvetési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</si>
</sst>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1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0" fillId="0" borderId="50" xfId="0" applyBorder="1"/>
    <xf numFmtId="0" fontId="7" fillId="0" borderId="31" xfId="0" applyFont="1" applyFill="1" applyBorder="1" applyAlignment="1" applyProtection="1">
      <alignment horizontal="center" vertical="center"/>
    </xf>
    <xf numFmtId="0" fontId="7" fillId="0" borderId="21" xfId="0" quotePrefix="1" applyFont="1" applyFill="1" applyBorder="1" applyAlignment="1" applyProtection="1">
      <alignment horizontal="right" vertical="center" indent="1"/>
    </xf>
    <xf numFmtId="0" fontId="0" fillId="0" borderId="31" xfId="0" applyBorder="1"/>
    <xf numFmtId="0" fontId="3" fillId="0" borderId="31" xfId="0" applyFont="1" applyFill="1" applyBorder="1" applyAlignment="1" applyProtection="1">
      <alignment horizontal="center" vertical="center"/>
    </xf>
    <xf numFmtId="49" fontId="7" fillId="0" borderId="35" xfId="0" applyNumberFormat="1" applyFont="1" applyFill="1" applyBorder="1" applyAlignment="1" applyProtection="1">
      <alignment horizontal="right" vertical="center" inden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49" fontId="8" fillId="0" borderId="10" xfId="2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2" applyFont="1" applyFill="1" applyBorder="1" applyAlignment="1" applyProtection="1">
      <alignment horizontal="left" vertical="center" wrapText="1" indent="1"/>
    </xf>
    <xf numFmtId="164" fontId="8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9" xfId="0" applyFont="1" applyFill="1" applyBorder="1" applyAlignment="1" applyProtection="1">
      <alignment horizontal="center" vertical="center"/>
    </xf>
    <xf numFmtId="49" fontId="7" fillId="0" borderId="49" xfId="0" applyNumberFormat="1" applyFont="1" applyFill="1" applyBorder="1" applyAlignment="1" applyProtection="1">
      <alignment horizontal="right" vertical="center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left" vertical="center" wrapText="1" indent="1"/>
    </xf>
    <xf numFmtId="164" fontId="8" fillId="0" borderId="55" xfId="0" applyNumberFormat="1" applyFont="1" applyFill="1" applyBorder="1" applyAlignment="1" applyProtection="1">
      <alignment horizontal="left" vertical="center" wrapText="1" indent="1"/>
    </xf>
    <xf numFmtId="164" fontId="8" fillId="0" borderId="5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0" borderId="20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0" borderId="18" xfId="0" applyNumberFormat="1" applyBorder="1" applyAlignment="1">
      <alignment horizontal="center"/>
    </xf>
    <xf numFmtId="0" fontId="10" fillId="0" borderId="51" xfId="0" applyFont="1" applyBorder="1" applyAlignment="1">
      <alignment horizontal="left"/>
    </xf>
    <xf numFmtId="166" fontId="0" fillId="0" borderId="51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3" xfId="0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6" fontId="0" fillId="0" borderId="5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7"/>
  <sheetViews>
    <sheetView tabSelected="1" workbookViewId="0">
      <selection activeCell="A2" sqref="A2:C2"/>
    </sheetView>
  </sheetViews>
  <sheetFormatPr defaultRowHeight="15"/>
  <cols>
    <col min="1" max="1" width="9.28515625" customWidth="1"/>
    <col min="2" max="2" width="62.5703125" customWidth="1"/>
    <col min="3" max="3" width="13.28515625" customWidth="1"/>
    <col min="4" max="4" width="12.7109375" customWidth="1"/>
  </cols>
  <sheetData>
    <row r="1" spans="1:4" ht="15.75">
      <c r="A1" s="174" t="s">
        <v>346</v>
      </c>
      <c r="B1" s="174"/>
      <c r="C1" s="174"/>
    </row>
    <row r="2" spans="1:4" ht="15.75">
      <c r="A2" s="175" t="s">
        <v>426</v>
      </c>
      <c r="B2" s="175"/>
      <c r="C2" s="175"/>
    </row>
    <row r="3" spans="1:4" ht="15.75">
      <c r="A3" s="90"/>
      <c r="B3" s="90"/>
      <c r="C3" s="90"/>
    </row>
    <row r="4" spans="1:4" ht="15.75">
      <c r="A4" s="135"/>
      <c r="B4" s="13"/>
      <c r="C4" s="87" t="s">
        <v>379</v>
      </c>
    </row>
    <row r="5" spans="1:4" ht="16.5" thickBot="1">
      <c r="A5" s="176" t="s">
        <v>369</v>
      </c>
      <c r="B5" s="176"/>
      <c r="C5" s="176"/>
    </row>
    <row r="6" spans="1:4" ht="32.25" thickBot="1">
      <c r="A6" s="14" t="s">
        <v>367</v>
      </c>
      <c r="B6" s="15" t="s">
        <v>368</v>
      </c>
      <c r="C6" s="92" t="s">
        <v>382</v>
      </c>
      <c r="D6" s="92" t="s">
        <v>383</v>
      </c>
    </row>
    <row r="7" spans="1:4" ht="16.5" thickBot="1">
      <c r="A7" s="16" t="s">
        <v>7</v>
      </c>
      <c r="B7" s="17" t="s">
        <v>8</v>
      </c>
      <c r="C7" s="18" t="s">
        <v>9</v>
      </c>
      <c r="D7" s="18" t="s">
        <v>9</v>
      </c>
    </row>
    <row r="8" spans="1:4" ht="16.5" thickBot="1">
      <c r="A8" s="22" t="s">
        <v>11</v>
      </c>
      <c r="B8" s="23" t="s">
        <v>12</v>
      </c>
      <c r="C8" s="24">
        <f>C9+C10+C11+C12+C13+C14</f>
        <v>21411369</v>
      </c>
      <c r="D8" s="24">
        <f>D9+D10+D11+D12+D13+D14</f>
        <v>24382669</v>
      </c>
    </row>
    <row r="9" spans="1:4" ht="15.75">
      <c r="A9" s="25" t="s">
        <v>13</v>
      </c>
      <c r="B9" s="26" t="s">
        <v>14</v>
      </c>
      <c r="C9" s="27">
        <v>11588289</v>
      </c>
      <c r="D9" s="27">
        <v>11588289</v>
      </c>
    </row>
    <row r="10" spans="1:4" ht="15.75">
      <c r="A10" s="28" t="s">
        <v>15</v>
      </c>
      <c r="B10" s="29" t="s">
        <v>16</v>
      </c>
      <c r="C10" s="30"/>
      <c r="D10" s="30"/>
    </row>
    <row r="11" spans="1:4" ht="15.75">
      <c r="A11" s="28" t="s">
        <v>17</v>
      </c>
      <c r="B11" s="29" t="s">
        <v>18</v>
      </c>
      <c r="C11" s="30">
        <v>8023080</v>
      </c>
      <c r="D11" s="30">
        <v>8023080</v>
      </c>
    </row>
    <row r="12" spans="1:4" ht="15.75">
      <c r="A12" s="28" t="s">
        <v>19</v>
      </c>
      <c r="B12" s="29" t="s">
        <v>20</v>
      </c>
      <c r="C12" s="30">
        <v>1800000</v>
      </c>
      <c r="D12" s="30">
        <v>1800000</v>
      </c>
    </row>
    <row r="13" spans="1:4" ht="15.75">
      <c r="A13" s="28" t="s">
        <v>21</v>
      </c>
      <c r="B13" s="29" t="s">
        <v>22</v>
      </c>
      <c r="C13" s="30"/>
      <c r="D13" s="30">
        <v>2971300</v>
      </c>
    </row>
    <row r="14" spans="1:4" ht="16.5" thickBot="1">
      <c r="A14" s="31" t="s">
        <v>23</v>
      </c>
      <c r="B14" s="32" t="s">
        <v>24</v>
      </c>
      <c r="C14" s="30"/>
      <c r="D14" s="30"/>
    </row>
    <row r="15" spans="1:4" ht="32.25" thickBot="1">
      <c r="A15" s="22" t="s">
        <v>25</v>
      </c>
      <c r="B15" s="33" t="s">
        <v>26</v>
      </c>
      <c r="C15" s="24">
        <f>C16+C17+C18+C19+C20</f>
        <v>17269399</v>
      </c>
      <c r="D15" s="24">
        <f>D16+D17+D18+D19+D20</f>
        <v>35545439</v>
      </c>
    </row>
    <row r="16" spans="1:4" ht="15.75">
      <c r="A16" s="25" t="s">
        <v>27</v>
      </c>
      <c r="B16" s="26" t="s">
        <v>28</v>
      </c>
      <c r="C16" s="27"/>
      <c r="D16" s="27"/>
    </row>
    <row r="17" spans="1:4" ht="15.75">
      <c r="A17" s="28" t="s">
        <v>29</v>
      </c>
      <c r="B17" s="29" t="s">
        <v>30</v>
      </c>
      <c r="C17" s="30"/>
      <c r="D17" s="30"/>
    </row>
    <row r="18" spans="1:4" ht="17.25" customHeight="1">
      <c r="A18" s="28" t="s">
        <v>31</v>
      </c>
      <c r="B18" s="29" t="s">
        <v>32</v>
      </c>
      <c r="C18" s="30"/>
      <c r="D18" s="30"/>
    </row>
    <row r="19" spans="1:4" ht="16.5" customHeight="1">
      <c r="A19" s="28" t="s">
        <v>33</v>
      </c>
      <c r="B19" s="29" t="s">
        <v>34</v>
      </c>
      <c r="C19" s="30"/>
      <c r="D19" s="30"/>
    </row>
    <row r="20" spans="1:4" ht="15.75">
      <c r="A20" s="28" t="s">
        <v>35</v>
      </c>
      <c r="B20" s="29" t="s">
        <v>36</v>
      </c>
      <c r="C20" s="30">
        <v>17269399</v>
      </c>
      <c r="D20" s="30">
        <v>35545439</v>
      </c>
    </row>
    <row r="21" spans="1:4" ht="16.5" thickBot="1">
      <c r="A21" s="31" t="s">
        <v>37</v>
      </c>
      <c r="B21" s="32" t="s">
        <v>38</v>
      </c>
      <c r="C21" s="34"/>
      <c r="D21" s="34">
        <v>6973200</v>
      </c>
    </row>
    <row r="22" spans="1:4" ht="32.25" thickBot="1">
      <c r="A22" s="22" t="s">
        <v>39</v>
      </c>
      <c r="B22" s="23" t="s">
        <v>40</v>
      </c>
      <c r="C22" s="24">
        <f>C23+C24+C25+C26+C27</f>
        <v>0</v>
      </c>
      <c r="D22" s="24"/>
    </row>
    <row r="23" spans="1:4" ht="15.75">
      <c r="A23" s="25" t="s">
        <v>41</v>
      </c>
      <c r="B23" s="26" t="s">
        <v>42</v>
      </c>
      <c r="C23" s="27"/>
      <c r="D23" s="27"/>
    </row>
    <row r="24" spans="1:4" ht="15.75">
      <c r="A24" s="28" t="s">
        <v>43</v>
      </c>
      <c r="B24" s="29" t="s">
        <v>44</v>
      </c>
      <c r="C24" s="30"/>
      <c r="D24" s="30"/>
    </row>
    <row r="25" spans="1:4" ht="31.5">
      <c r="A25" s="28" t="s">
        <v>45</v>
      </c>
      <c r="B25" s="29" t="s">
        <v>46</v>
      </c>
      <c r="C25" s="30"/>
      <c r="D25" s="30"/>
    </row>
    <row r="26" spans="1:4" ht="31.5">
      <c r="A26" s="28" t="s">
        <v>47</v>
      </c>
      <c r="B26" s="29" t="s">
        <v>48</v>
      </c>
      <c r="C26" s="30"/>
      <c r="D26" s="30"/>
    </row>
    <row r="27" spans="1:4" ht="15.75">
      <c r="A27" s="28" t="s">
        <v>49</v>
      </c>
      <c r="B27" s="29" t="s">
        <v>50</v>
      </c>
      <c r="C27" s="30"/>
      <c r="D27" s="30"/>
    </row>
    <row r="28" spans="1:4" ht="16.5" thickBot="1">
      <c r="A28" s="31" t="s">
        <v>51</v>
      </c>
      <c r="B28" s="32" t="s">
        <v>52</v>
      </c>
      <c r="C28" s="34"/>
      <c r="D28" s="34"/>
    </row>
    <row r="29" spans="1:4" ht="16.5" thickBot="1">
      <c r="A29" s="22" t="s">
        <v>53</v>
      </c>
      <c r="B29" s="23" t="s">
        <v>54</v>
      </c>
      <c r="C29" s="24">
        <f>C30+C34+C35+C36</f>
        <v>900000</v>
      </c>
      <c r="D29" s="24">
        <f>D30+D34+D35+D36</f>
        <v>2602000</v>
      </c>
    </row>
    <row r="30" spans="1:4" ht="15.75">
      <c r="A30" s="25" t="s">
        <v>55</v>
      </c>
      <c r="B30" s="26" t="s">
        <v>56</v>
      </c>
      <c r="C30" s="35">
        <f>+C31+C32+C33</f>
        <v>740000</v>
      </c>
      <c r="D30" s="35">
        <v>2370000</v>
      </c>
    </row>
    <row r="31" spans="1:4" ht="15.75">
      <c r="A31" s="28" t="s">
        <v>57</v>
      </c>
      <c r="B31" s="29" t="s">
        <v>58</v>
      </c>
      <c r="C31" s="30">
        <v>240000</v>
      </c>
      <c r="D31" s="30">
        <v>350000</v>
      </c>
    </row>
    <row r="32" spans="1:4" ht="15.75">
      <c r="A32" s="28" t="s">
        <v>59</v>
      </c>
      <c r="B32" s="29" t="s">
        <v>60</v>
      </c>
      <c r="C32" s="30"/>
      <c r="D32" s="30"/>
    </row>
    <row r="33" spans="1:4" ht="15.75">
      <c r="A33" s="28" t="s">
        <v>61</v>
      </c>
      <c r="B33" s="36" t="s">
        <v>62</v>
      </c>
      <c r="C33" s="30">
        <v>500000</v>
      </c>
      <c r="D33" s="30">
        <v>2020000</v>
      </c>
    </row>
    <row r="34" spans="1:4" ht="15.75">
      <c r="A34" s="28" t="s">
        <v>63</v>
      </c>
      <c r="B34" s="29" t="s">
        <v>64</v>
      </c>
      <c r="C34" s="30">
        <v>100000</v>
      </c>
      <c r="D34" s="30">
        <v>200000</v>
      </c>
    </row>
    <row r="35" spans="1:4" ht="15.75">
      <c r="A35" s="28" t="s">
        <v>65</v>
      </c>
      <c r="B35" s="29" t="s">
        <v>66</v>
      </c>
      <c r="C35" s="30">
        <v>0</v>
      </c>
      <c r="D35" s="30">
        <v>0</v>
      </c>
    </row>
    <row r="36" spans="1:4" ht="16.5" thickBot="1">
      <c r="A36" s="31" t="s">
        <v>67</v>
      </c>
      <c r="B36" s="32" t="s">
        <v>68</v>
      </c>
      <c r="C36" s="34">
        <v>60000</v>
      </c>
      <c r="D36" s="34">
        <v>32000</v>
      </c>
    </row>
    <row r="37" spans="1:4" ht="16.5" thickBot="1">
      <c r="A37" s="22" t="s">
        <v>69</v>
      </c>
      <c r="B37" s="23" t="s">
        <v>70</v>
      </c>
      <c r="C37" s="24">
        <f>SUM(C38:C47)</f>
        <v>1764682</v>
      </c>
      <c r="D37" s="24">
        <f>SUM(D38:D47)</f>
        <v>372966</v>
      </c>
    </row>
    <row r="38" spans="1:4" ht="15.75">
      <c r="A38" s="28" t="s">
        <v>73</v>
      </c>
      <c r="B38" s="29" t="s">
        <v>74</v>
      </c>
      <c r="C38" s="30"/>
      <c r="D38" s="30"/>
    </row>
    <row r="39" spans="1:4" ht="15.75">
      <c r="A39" s="28" t="s">
        <v>75</v>
      </c>
      <c r="B39" s="29" t="s">
        <v>76</v>
      </c>
      <c r="C39" s="30"/>
      <c r="D39" s="30"/>
    </row>
    <row r="40" spans="1:4" ht="15.75">
      <c r="A40" s="28" t="s">
        <v>77</v>
      </c>
      <c r="B40" s="29" t="s">
        <v>78</v>
      </c>
      <c r="C40" s="30">
        <v>10000</v>
      </c>
      <c r="D40" s="30">
        <v>0</v>
      </c>
    </row>
    <row r="41" spans="1:4" ht="15.75">
      <c r="A41" s="28" t="s">
        <v>79</v>
      </c>
      <c r="B41" s="29" t="s">
        <v>80</v>
      </c>
      <c r="C41" s="30">
        <v>372960</v>
      </c>
      <c r="D41" s="30">
        <v>372960</v>
      </c>
    </row>
    <row r="42" spans="1:4" ht="15.75">
      <c r="A42" s="28" t="s">
        <v>81</v>
      </c>
      <c r="B42" s="29" t="s">
        <v>82</v>
      </c>
      <c r="C42" s="30"/>
      <c r="D42" s="30"/>
    </row>
    <row r="43" spans="1:4" ht="15.75">
      <c r="A43" s="28" t="s">
        <v>83</v>
      </c>
      <c r="B43" s="29" t="s">
        <v>84</v>
      </c>
      <c r="C43" s="30"/>
      <c r="D43" s="30"/>
    </row>
    <row r="44" spans="1:4" ht="15.75">
      <c r="A44" s="28" t="s">
        <v>85</v>
      </c>
      <c r="B44" s="29" t="s">
        <v>86</v>
      </c>
      <c r="C44" s="30">
        <v>20000</v>
      </c>
      <c r="D44" s="30">
        <v>6</v>
      </c>
    </row>
    <row r="45" spans="1:4" ht="15.75">
      <c r="A45" s="28" t="s">
        <v>87</v>
      </c>
      <c r="B45" s="29" t="s">
        <v>88</v>
      </c>
      <c r="C45" s="30"/>
      <c r="D45" s="30"/>
    </row>
    <row r="46" spans="1:4" ht="15.75">
      <c r="A46" s="31" t="s">
        <v>89</v>
      </c>
      <c r="B46" s="32" t="s">
        <v>90</v>
      </c>
      <c r="C46" s="34"/>
      <c r="D46" s="34"/>
    </row>
    <row r="47" spans="1:4" ht="16.5" thickBot="1">
      <c r="A47" s="31" t="s">
        <v>91</v>
      </c>
      <c r="B47" s="32" t="s">
        <v>92</v>
      </c>
      <c r="C47" s="34">
        <v>1361722</v>
      </c>
      <c r="D47" s="34"/>
    </row>
    <row r="48" spans="1:4" ht="16.5" thickBot="1">
      <c r="A48" s="22" t="s">
        <v>93</v>
      </c>
      <c r="B48" s="23" t="s">
        <v>94</v>
      </c>
      <c r="C48" s="24">
        <f>SUM(C49:C53)</f>
        <v>0</v>
      </c>
      <c r="D48" s="24">
        <f>SUM(D49:D53)</f>
        <v>0</v>
      </c>
    </row>
    <row r="49" spans="1:4" ht="15.75">
      <c r="A49" s="25" t="s">
        <v>95</v>
      </c>
      <c r="B49" s="26" t="s">
        <v>96</v>
      </c>
      <c r="C49" s="27"/>
      <c r="D49" s="27"/>
    </row>
    <row r="50" spans="1:4" ht="15.75">
      <c r="A50" s="28" t="s">
        <v>97</v>
      </c>
      <c r="B50" s="29" t="s">
        <v>98</v>
      </c>
      <c r="C50" s="30"/>
      <c r="D50" s="30"/>
    </row>
    <row r="51" spans="1:4" ht="15.75">
      <c r="A51" s="28" t="s">
        <v>99</v>
      </c>
      <c r="B51" s="29" t="s">
        <v>100</v>
      </c>
      <c r="C51" s="30"/>
      <c r="D51" s="30"/>
    </row>
    <row r="52" spans="1:4" ht="15.75">
      <c r="A52" s="28" t="s">
        <v>101</v>
      </c>
      <c r="B52" s="29" t="s">
        <v>102</v>
      </c>
      <c r="C52" s="30"/>
      <c r="D52" s="30"/>
    </row>
    <row r="53" spans="1:4" ht="16.5" thickBot="1">
      <c r="A53" s="31" t="s">
        <v>103</v>
      </c>
      <c r="B53" s="32" t="s">
        <v>104</v>
      </c>
      <c r="C53" s="34"/>
      <c r="D53" s="34"/>
    </row>
    <row r="54" spans="1:4" ht="16.5" thickBot="1">
      <c r="A54" s="22" t="s">
        <v>105</v>
      </c>
      <c r="B54" s="23" t="s">
        <v>106</v>
      </c>
      <c r="C54" s="24">
        <f>SUM(C55:C57)</f>
        <v>0</v>
      </c>
      <c r="D54" s="24">
        <f>SUM(D55:D57)</f>
        <v>0</v>
      </c>
    </row>
    <row r="55" spans="1:4" ht="31.5">
      <c r="A55" s="25" t="s">
        <v>107</v>
      </c>
      <c r="B55" s="26" t="s">
        <v>108</v>
      </c>
      <c r="C55" s="27"/>
      <c r="D55" s="27"/>
    </row>
    <row r="56" spans="1:4" ht="31.5">
      <c r="A56" s="28" t="s">
        <v>109</v>
      </c>
      <c r="B56" s="29" t="s">
        <v>110</v>
      </c>
      <c r="C56" s="30"/>
      <c r="D56" s="30"/>
    </row>
    <row r="57" spans="1:4" ht="15.75">
      <c r="A57" s="28" t="s">
        <v>111</v>
      </c>
      <c r="B57" s="29" t="s">
        <v>112</v>
      </c>
      <c r="C57" s="30"/>
      <c r="D57" s="30"/>
    </row>
    <row r="58" spans="1:4" ht="16.5" thickBot="1">
      <c r="A58" s="31" t="s">
        <v>113</v>
      </c>
      <c r="B58" s="32" t="s">
        <v>114</v>
      </c>
      <c r="C58" s="34"/>
      <c r="D58" s="34"/>
    </row>
    <row r="59" spans="1:4" ht="16.5" thickBot="1">
      <c r="A59" s="22" t="s">
        <v>115</v>
      </c>
      <c r="B59" s="33" t="s">
        <v>116</v>
      </c>
      <c r="C59" s="24">
        <f>SUM(C60:C62)</f>
        <v>0</v>
      </c>
      <c r="D59" s="24">
        <f>SUM(D60:D62)</f>
        <v>301605</v>
      </c>
    </row>
    <row r="60" spans="1:4" ht="31.5">
      <c r="A60" s="25" t="s">
        <v>117</v>
      </c>
      <c r="B60" s="26" t="s">
        <v>118</v>
      </c>
      <c r="C60" s="30"/>
      <c r="D60" s="30"/>
    </row>
    <row r="61" spans="1:4" ht="31.5">
      <c r="A61" s="28" t="s">
        <v>119</v>
      </c>
      <c r="B61" s="29" t="s">
        <v>120</v>
      </c>
      <c r="C61" s="30"/>
      <c r="D61" s="30"/>
    </row>
    <row r="62" spans="1:4" ht="15.75">
      <c r="A62" s="28" t="s">
        <v>121</v>
      </c>
      <c r="B62" s="29" t="s">
        <v>122</v>
      </c>
      <c r="C62" s="30"/>
      <c r="D62" s="30">
        <v>301605</v>
      </c>
    </row>
    <row r="63" spans="1:4" ht="16.5" thickBot="1">
      <c r="A63" s="31" t="s">
        <v>123</v>
      </c>
      <c r="B63" s="32" t="s">
        <v>124</v>
      </c>
      <c r="C63" s="30"/>
      <c r="D63" s="30"/>
    </row>
    <row r="64" spans="1:4" ht="16.5" thickBot="1">
      <c r="A64" s="22" t="s">
        <v>125</v>
      </c>
      <c r="B64" s="23" t="s">
        <v>126</v>
      </c>
      <c r="C64" s="24">
        <f>C8+C15+C22+C29+C37+C48+C54+C59</f>
        <v>41345450</v>
      </c>
      <c r="D64" s="24">
        <f>D8+D15+D22+D29+D37+D48+D54+D59</f>
        <v>63204679</v>
      </c>
    </row>
    <row r="65" spans="1:4" ht="16.5" thickBot="1">
      <c r="A65" s="37" t="s">
        <v>127</v>
      </c>
      <c r="B65" s="33" t="s">
        <v>128</v>
      </c>
      <c r="C65" s="24">
        <f>SUM(C66:C68)</f>
        <v>0</v>
      </c>
      <c r="D65" s="24">
        <f>SUM(D66:D68)</f>
        <v>0</v>
      </c>
    </row>
    <row r="66" spans="1:4" ht="15.75">
      <c r="A66" s="25" t="s">
        <v>129</v>
      </c>
      <c r="B66" s="26" t="s">
        <v>130</v>
      </c>
      <c r="C66" s="30"/>
      <c r="D66" s="30"/>
    </row>
    <row r="67" spans="1:4" ht="15.75">
      <c r="A67" s="28" t="s">
        <v>131</v>
      </c>
      <c r="B67" s="29" t="s">
        <v>132</v>
      </c>
      <c r="C67" s="30"/>
      <c r="D67" s="30"/>
    </row>
    <row r="68" spans="1:4" ht="16.5" thickBot="1">
      <c r="A68" s="31" t="s">
        <v>133</v>
      </c>
      <c r="B68" s="38" t="s">
        <v>366</v>
      </c>
      <c r="C68" s="30"/>
      <c r="D68" s="30"/>
    </row>
    <row r="69" spans="1:4" ht="16.5" thickBot="1">
      <c r="A69" s="37" t="s">
        <v>135</v>
      </c>
      <c r="B69" s="33" t="s">
        <v>136</v>
      </c>
      <c r="C69" s="24">
        <f>SUM(C70:C73)</f>
        <v>0</v>
      </c>
      <c r="D69" s="24">
        <f>SUM(D70:D73)</f>
        <v>0</v>
      </c>
    </row>
    <row r="70" spans="1:4" ht="15.75">
      <c r="A70" s="25" t="s">
        <v>137</v>
      </c>
      <c r="B70" s="26" t="s">
        <v>138</v>
      </c>
      <c r="C70" s="30"/>
      <c r="D70" s="30"/>
    </row>
    <row r="71" spans="1:4" ht="15.75">
      <c r="A71" s="28" t="s">
        <v>139</v>
      </c>
      <c r="B71" s="29" t="s">
        <v>140</v>
      </c>
      <c r="C71" s="30"/>
      <c r="D71" s="30"/>
    </row>
    <row r="72" spans="1:4" ht="15.75">
      <c r="A72" s="28" t="s">
        <v>141</v>
      </c>
      <c r="B72" s="29" t="s">
        <v>142</v>
      </c>
      <c r="C72" s="30"/>
      <c r="D72" s="30"/>
    </row>
    <row r="73" spans="1:4" ht="16.5" thickBot="1">
      <c r="A73" s="31" t="s">
        <v>143</v>
      </c>
      <c r="B73" s="32" t="s">
        <v>144</v>
      </c>
      <c r="C73" s="30"/>
      <c r="D73" s="30"/>
    </row>
    <row r="74" spans="1:4" ht="16.5" thickBot="1">
      <c r="A74" s="37" t="s">
        <v>145</v>
      </c>
      <c r="B74" s="33" t="s">
        <v>146</v>
      </c>
      <c r="C74" s="24">
        <f>SUM(C75:C76)</f>
        <v>6467902</v>
      </c>
      <c r="D74" s="24">
        <f>SUM(D75:D76)</f>
        <v>4528928</v>
      </c>
    </row>
    <row r="75" spans="1:4" ht="15.75">
      <c r="A75" s="25" t="s">
        <v>147</v>
      </c>
      <c r="B75" s="26" t="s">
        <v>148</v>
      </c>
      <c r="C75" s="30">
        <v>6467902</v>
      </c>
      <c r="D75" s="30">
        <v>4528928</v>
      </c>
    </row>
    <row r="76" spans="1:4" ht="16.5" thickBot="1">
      <c r="A76" s="31" t="s">
        <v>149</v>
      </c>
      <c r="B76" s="32" t="s">
        <v>150</v>
      </c>
      <c r="C76" s="30"/>
      <c r="D76" s="30"/>
    </row>
    <row r="77" spans="1:4" ht="16.5" thickBot="1">
      <c r="A77" s="37" t="s">
        <v>151</v>
      </c>
      <c r="B77" s="33" t="s">
        <v>152</v>
      </c>
      <c r="C77" s="24">
        <f>SUM(C78:C80)</f>
        <v>856455</v>
      </c>
      <c r="D77" s="24">
        <f>SUM(D78:D80)</f>
        <v>856455</v>
      </c>
    </row>
    <row r="78" spans="1:4" ht="15.75">
      <c r="A78" s="25" t="s">
        <v>153</v>
      </c>
      <c r="B78" s="26" t="s">
        <v>154</v>
      </c>
      <c r="C78" s="30">
        <v>856455</v>
      </c>
      <c r="D78" s="30">
        <v>856455</v>
      </c>
    </row>
    <row r="79" spans="1:4" ht="15.75">
      <c r="A79" s="28" t="s">
        <v>155</v>
      </c>
      <c r="B79" s="29" t="s">
        <v>156</v>
      </c>
      <c r="C79" s="30"/>
      <c r="D79" s="30"/>
    </row>
    <row r="80" spans="1:4" ht="16.5" thickBot="1">
      <c r="A80" s="31" t="s">
        <v>157</v>
      </c>
      <c r="B80" s="32" t="s">
        <v>158</v>
      </c>
      <c r="C80" s="30"/>
      <c r="D80" s="30"/>
    </row>
    <row r="81" spans="1:4" ht="16.5" thickBot="1">
      <c r="A81" s="37" t="s">
        <v>159</v>
      </c>
      <c r="B81" s="33" t="s">
        <v>160</v>
      </c>
      <c r="C81" s="24">
        <f>SUM(C82:C85)</f>
        <v>0</v>
      </c>
      <c r="D81" s="24">
        <f>SUM(D82:D85)</f>
        <v>0</v>
      </c>
    </row>
    <row r="82" spans="1:4" ht="15.75">
      <c r="A82" s="39" t="s">
        <v>161</v>
      </c>
      <c r="B82" s="26" t="s">
        <v>162</v>
      </c>
      <c r="C82" s="30"/>
      <c r="D82" s="30"/>
    </row>
    <row r="83" spans="1:4" ht="15.75">
      <c r="A83" s="40" t="s">
        <v>163</v>
      </c>
      <c r="B83" s="29" t="s">
        <v>164</v>
      </c>
      <c r="C83" s="30"/>
      <c r="D83" s="30"/>
    </row>
    <row r="84" spans="1:4" ht="15.75">
      <c r="A84" s="40" t="s">
        <v>165</v>
      </c>
      <c r="B84" s="29" t="s">
        <v>166</v>
      </c>
      <c r="C84" s="30"/>
      <c r="D84" s="30"/>
    </row>
    <row r="85" spans="1:4" ht="16.5" thickBot="1">
      <c r="A85" s="41" t="s">
        <v>167</v>
      </c>
      <c r="B85" s="32" t="s">
        <v>168</v>
      </c>
      <c r="C85" s="30"/>
      <c r="D85" s="30"/>
    </row>
    <row r="86" spans="1:4" ht="16.5" thickBot="1">
      <c r="A86" s="37" t="s">
        <v>169</v>
      </c>
      <c r="B86" s="33" t="s">
        <v>170</v>
      </c>
      <c r="C86" s="42"/>
      <c r="D86" s="42"/>
    </row>
    <row r="87" spans="1:4" ht="16.5" thickBot="1">
      <c r="A87" s="37" t="s">
        <v>171</v>
      </c>
      <c r="B87" s="33" t="s">
        <v>172</v>
      </c>
      <c r="C87" s="42"/>
      <c r="D87" s="42"/>
    </row>
    <row r="88" spans="1:4" ht="32.25" thickBot="1">
      <c r="A88" s="37" t="s">
        <v>173</v>
      </c>
      <c r="B88" s="43" t="s">
        <v>174</v>
      </c>
      <c r="C88" s="24">
        <f>C65+C69+C74+C77+C81+C87+C86</f>
        <v>7324357</v>
      </c>
      <c r="D88" s="24">
        <v>5385383</v>
      </c>
    </row>
    <row r="89" spans="1:4" ht="16.5" thickBot="1">
      <c r="A89" s="44" t="s">
        <v>175</v>
      </c>
      <c r="B89" s="45" t="s">
        <v>176</v>
      </c>
      <c r="C89" s="24">
        <f>C64+C88</f>
        <v>48669807</v>
      </c>
      <c r="D89" s="24">
        <f>D64+D88</f>
        <v>68590062</v>
      </c>
    </row>
    <row r="90" spans="1:4" ht="15.75">
      <c r="A90" s="46"/>
      <c r="B90" s="47"/>
      <c r="C90" s="48"/>
    </row>
    <row r="91" spans="1:4" ht="16.5" thickBot="1">
      <c r="A91" s="176" t="s">
        <v>370</v>
      </c>
      <c r="B91" s="176"/>
      <c r="C91" s="176"/>
    </row>
    <row r="92" spans="1:4" ht="32.25" thickBot="1">
      <c r="A92" s="14" t="s">
        <v>367</v>
      </c>
      <c r="B92" s="15" t="s">
        <v>371</v>
      </c>
      <c r="C92" s="92" t="s">
        <v>384</v>
      </c>
      <c r="D92" s="92" t="s">
        <v>383</v>
      </c>
    </row>
    <row r="93" spans="1:4" ht="16.5" thickBot="1">
      <c r="A93" s="16" t="s">
        <v>7</v>
      </c>
      <c r="B93" s="17" t="s">
        <v>8</v>
      </c>
      <c r="C93" s="18" t="s">
        <v>9</v>
      </c>
      <c r="D93" s="18" t="s">
        <v>9</v>
      </c>
    </row>
    <row r="94" spans="1:4" ht="16.5" thickBot="1">
      <c r="A94" s="51" t="s">
        <v>11</v>
      </c>
      <c r="B94" s="52" t="s">
        <v>344</v>
      </c>
      <c r="C94" s="53">
        <f>C95+C96+C97+C98+C99+C112</f>
        <v>43323352</v>
      </c>
      <c r="D94" s="53">
        <f>D95+D96+D97+D98+D99+D112</f>
        <v>63003061</v>
      </c>
    </row>
    <row r="95" spans="1:4" ht="15.75">
      <c r="A95" s="54" t="s">
        <v>13</v>
      </c>
      <c r="B95" s="55" t="s">
        <v>178</v>
      </c>
      <c r="C95" s="56">
        <v>23731860</v>
      </c>
      <c r="D95" s="56">
        <v>37878554</v>
      </c>
    </row>
    <row r="96" spans="1:4" ht="15.75">
      <c r="A96" s="28" t="s">
        <v>15</v>
      </c>
      <c r="B96" s="57" t="s">
        <v>179</v>
      </c>
      <c r="C96" s="30">
        <v>3172797</v>
      </c>
      <c r="D96" s="30">
        <v>5017403</v>
      </c>
    </row>
    <row r="97" spans="1:4" ht="15.75">
      <c r="A97" s="28" t="s">
        <v>17</v>
      </c>
      <c r="B97" s="57" t="s">
        <v>180</v>
      </c>
      <c r="C97" s="34">
        <v>11195939</v>
      </c>
      <c r="D97" s="34">
        <v>12162605</v>
      </c>
    </row>
    <row r="98" spans="1:4" ht="15.75">
      <c r="A98" s="28" t="s">
        <v>19</v>
      </c>
      <c r="B98" s="58" t="s">
        <v>181</v>
      </c>
      <c r="C98" s="34">
        <v>4584000</v>
      </c>
      <c r="D98" s="34">
        <v>6079400</v>
      </c>
    </row>
    <row r="99" spans="1:4" ht="15.75">
      <c r="A99" s="28" t="s">
        <v>182</v>
      </c>
      <c r="B99" s="59" t="s">
        <v>183</v>
      </c>
      <c r="C99" s="34">
        <v>638756</v>
      </c>
      <c r="D99" s="34">
        <v>1865099</v>
      </c>
    </row>
    <row r="100" spans="1:4" ht="15.75">
      <c r="A100" s="28" t="s">
        <v>23</v>
      </c>
      <c r="B100" s="57" t="s">
        <v>184</v>
      </c>
      <c r="C100" s="34"/>
      <c r="D100" s="34"/>
    </row>
    <row r="101" spans="1:4" ht="15.75">
      <c r="A101" s="28" t="s">
        <v>185</v>
      </c>
      <c r="B101" s="60" t="s">
        <v>186</v>
      </c>
      <c r="C101" s="34"/>
      <c r="D101" s="34"/>
    </row>
    <row r="102" spans="1:4" ht="15.75">
      <c r="A102" s="28" t="s">
        <v>187</v>
      </c>
      <c r="B102" s="60" t="s">
        <v>188</v>
      </c>
      <c r="C102" s="34"/>
      <c r="D102" s="34"/>
    </row>
    <row r="103" spans="1:4" ht="15.75">
      <c r="A103" s="28" t="s">
        <v>189</v>
      </c>
      <c r="B103" s="60" t="s">
        <v>190</v>
      </c>
      <c r="C103" s="34"/>
      <c r="D103" s="34"/>
    </row>
    <row r="104" spans="1:4" ht="31.5">
      <c r="A104" s="28" t="s">
        <v>191</v>
      </c>
      <c r="B104" s="61" t="s">
        <v>192</v>
      </c>
      <c r="C104" s="34"/>
      <c r="D104" s="34"/>
    </row>
    <row r="105" spans="1:4" ht="31.5">
      <c r="A105" s="28" t="s">
        <v>193</v>
      </c>
      <c r="B105" s="61" t="s">
        <v>194</v>
      </c>
      <c r="C105" s="34"/>
      <c r="D105" s="34"/>
    </row>
    <row r="106" spans="1:4" ht="15.75">
      <c r="A106" s="28" t="s">
        <v>195</v>
      </c>
      <c r="B106" s="60" t="s">
        <v>196</v>
      </c>
      <c r="C106" s="34">
        <v>637756</v>
      </c>
      <c r="D106" s="34">
        <v>837399</v>
      </c>
    </row>
    <row r="107" spans="1:4" ht="15.75">
      <c r="A107" s="28" t="s">
        <v>197</v>
      </c>
      <c r="B107" s="60" t="s">
        <v>198</v>
      </c>
      <c r="C107" s="34">
        <v>0</v>
      </c>
      <c r="D107" s="34">
        <v>0</v>
      </c>
    </row>
    <row r="108" spans="1:4" ht="31.5">
      <c r="A108" s="28" t="s">
        <v>199</v>
      </c>
      <c r="B108" s="61" t="s">
        <v>200</v>
      </c>
      <c r="C108" s="34"/>
      <c r="D108" s="34"/>
    </row>
    <row r="109" spans="1:4" ht="15.75">
      <c r="A109" s="62" t="s">
        <v>201</v>
      </c>
      <c r="B109" s="63" t="s">
        <v>202</v>
      </c>
      <c r="C109" s="34"/>
      <c r="D109" s="34"/>
    </row>
    <row r="110" spans="1:4" ht="15.75">
      <c r="A110" s="28" t="s">
        <v>203</v>
      </c>
      <c r="B110" s="63" t="s">
        <v>204</v>
      </c>
      <c r="C110" s="34"/>
      <c r="D110" s="34"/>
    </row>
    <row r="111" spans="1:4" ht="31.5">
      <c r="A111" s="28" t="s">
        <v>205</v>
      </c>
      <c r="B111" s="61" t="s">
        <v>206</v>
      </c>
      <c r="C111" s="30">
        <v>1000</v>
      </c>
      <c r="D111" s="30">
        <v>1022700</v>
      </c>
    </row>
    <row r="112" spans="1:4" ht="15.75">
      <c r="A112" s="28" t="s">
        <v>207</v>
      </c>
      <c r="B112" s="58" t="s">
        <v>208</v>
      </c>
      <c r="C112" s="30"/>
      <c r="D112" s="30"/>
    </row>
    <row r="113" spans="1:4" ht="15.75">
      <c r="A113" s="31" t="s">
        <v>209</v>
      </c>
      <c r="B113" s="57" t="s">
        <v>210</v>
      </c>
      <c r="C113" s="34"/>
      <c r="D113" s="34"/>
    </row>
    <row r="114" spans="1:4" ht="16.5" thickBot="1">
      <c r="A114" s="64" t="s">
        <v>211</v>
      </c>
      <c r="B114" s="65" t="s">
        <v>212</v>
      </c>
      <c r="C114" s="66"/>
      <c r="D114" s="66"/>
    </row>
    <row r="115" spans="1:4" ht="16.5" thickBot="1">
      <c r="A115" s="22" t="s">
        <v>25</v>
      </c>
      <c r="B115" s="67" t="s">
        <v>345</v>
      </c>
      <c r="C115" s="24">
        <f>C116+C118+C120</f>
        <v>4490000</v>
      </c>
      <c r="D115" s="24">
        <f>D116+D118+D120</f>
        <v>4730546</v>
      </c>
    </row>
    <row r="116" spans="1:4" ht="15.75">
      <c r="A116" s="25" t="s">
        <v>27</v>
      </c>
      <c r="B116" s="57" t="s">
        <v>213</v>
      </c>
      <c r="C116" s="27">
        <v>430000</v>
      </c>
      <c r="D116" s="27">
        <v>430210</v>
      </c>
    </row>
    <row r="117" spans="1:4" ht="15.75">
      <c r="A117" s="25" t="s">
        <v>29</v>
      </c>
      <c r="B117" s="68" t="s">
        <v>214</v>
      </c>
      <c r="C117" s="27"/>
      <c r="D117" s="27"/>
    </row>
    <row r="118" spans="1:4" ht="15.75">
      <c r="A118" s="25" t="s">
        <v>31</v>
      </c>
      <c r="B118" s="68" t="s">
        <v>215</v>
      </c>
      <c r="C118" s="30">
        <v>3950000</v>
      </c>
      <c r="D118" s="30">
        <v>4190336</v>
      </c>
    </row>
    <row r="119" spans="1:4" ht="15.75">
      <c r="A119" s="25" t="s">
        <v>33</v>
      </c>
      <c r="B119" s="68" t="s">
        <v>216</v>
      </c>
      <c r="C119" s="69"/>
      <c r="D119" s="69"/>
    </row>
    <row r="120" spans="1:4" ht="15.75">
      <c r="A120" s="25" t="s">
        <v>35</v>
      </c>
      <c r="B120" s="70" t="s">
        <v>217</v>
      </c>
      <c r="C120" s="69">
        <v>110000</v>
      </c>
      <c r="D120" s="69">
        <v>110000</v>
      </c>
    </row>
    <row r="121" spans="1:4" ht="31.5">
      <c r="A121" s="25" t="s">
        <v>37</v>
      </c>
      <c r="B121" s="71" t="s">
        <v>218</v>
      </c>
      <c r="C121" s="69"/>
      <c r="D121" s="69"/>
    </row>
    <row r="122" spans="1:4" ht="31.5">
      <c r="A122" s="25" t="s">
        <v>219</v>
      </c>
      <c r="B122" s="72" t="s">
        <v>220</v>
      </c>
      <c r="C122" s="69"/>
      <c r="D122" s="69"/>
    </row>
    <row r="123" spans="1:4" ht="31.5">
      <c r="A123" s="25" t="s">
        <v>221</v>
      </c>
      <c r="B123" s="61" t="s">
        <v>194</v>
      </c>
      <c r="C123" s="69"/>
      <c r="D123" s="69"/>
    </row>
    <row r="124" spans="1:4" ht="15.75">
      <c r="A124" s="25" t="s">
        <v>222</v>
      </c>
      <c r="B124" s="61" t="s">
        <v>223</v>
      </c>
      <c r="C124" s="69"/>
      <c r="D124" s="69"/>
    </row>
    <row r="125" spans="1:4" ht="15.75">
      <c r="A125" s="25" t="s">
        <v>224</v>
      </c>
      <c r="B125" s="61" t="s">
        <v>225</v>
      </c>
      <c r="C125" s="69"/>
      <c r="D125" s="69"/>
    </row>
    <row r="126" spans="1:4" ht="31.5">
      <c r="A126" s="25" t="s">
        <v>226</v>
      </c>
      <c r="B126" s="61" t="s">
        <v>200</v>
      </c>
      <c r="C126" s="69"/>
      <c r="D126" s="69"/>
    </row>
    <row r="127" spans="1:4" ht="15.75">
      <c r="A127" s="25" t="s">
        <v>227</v>
      </c>
      <c r="B127" s="61" t="s">
        <v>228</v>
      </c>
      <c r="C127" s="69"/>
      <c r="D127" s="69"/>
    </row>
    <row r="128" spans="1:4" ht="32.25" thickBot="1">
      <c r="A128" s="62" t="s">
        <v>229</v>
      </c>
      <c r="B128" s="61" t="s">
        <v>230</v>
      </c>
      <c r="C128" s="73"/>
      <c r="D128" s="73"/>
    </row>
    <row r="129" spans="1:4" ht="16.5" thickBot="1">
      <c r="A129" s="22" t="s">
        <v>39</v>
      </c>
      <c r="B129" s="23" t="s">
        <v>231</v>
      </c>
      <c r="C129" s="24">
        <f>C94+C115</f>
        <v>47813352</v>
      </c>
      <c r="D129" s="24">
        <f>D94+D115</f>
        <v>67733607</v>
      </c>
    </row>
    <row r="130" spans="1:4" ht="32.25" thickBot="1">
      <c r="A130" s="22" t="s">
        <v>232</v>
      </c>
      <c r="B130" s="23" t="s">
        <v>233</v>
      </c>
      <c r="C130" s="24">
        <f>C131+C132+C133</f>
        <v>0</v>
      </c>
      <c r="D130" s="24">
        <f>D131+D132+D133</f>
        <v>0</v>
      </c>
    </row>
    <row r="131" spans="1:4" ht="15.75">
      <c r="A131" s="25" t="s">
        <v>55</v>
      </c>
      <c r="B131" s="74" t="s">
        <v>234</v>
      </c>
      <c r="C131" s="69"/>
      <c r="D131" s="69"/>
    </row>
    <row r="132" spans="1:4" ht="31.5">
      <c r="A132" s="25" t="s">
        <v>63</v>
      </c>
      <c r="B132" s="74" t="s">
        <v>235</v>
      </c>
      <c r="C132" s="69"/>
      <c r="D132" s="69"/>
    </row>
    <row r="133" spans="1:4" ht="16.5" thickBot="1">
      <c r="A133" s="62" t="s">
        <v>65</v>
      </c>
      <c r="B133" s="75" t="s">
        <v>236</v>
      </c>
      <c r="C133" s="69"/>
      <c r="D133" s="69"/>
    </row>
    <row r="134" spans="1:4" ht="16.5" thickBot="1">
      <c r="A134" s="22" t="s">
        <v>69</v>
      </c>
      <c r="B134" s="23" t="s">
        <v>237</v>
      </c>
      <c r="C134" s="24">
        <f>C135+C136+C137+C138+C139+C140</f>
        <v>0</v>
      </c>
      <c r="D134" s="24">
        <f>D135+D136+D137+D138+D139+D140</f>
        <v>0</v>
      </c>
    </row>
    <row r="135" spans="1:4" ht="15.75">
      <c r="A135" s="25" t="s">
        <v>71</v>
      </c>
      <c r="B135" s="74" t="s">
        <v>238</v>
      </c>
      <c r="C135" s="69"/>
      <c r="D135" s="69"/>
    </row>
    <row r="136" spans="1:4" ht="15.75">
      <c r="A136" s="25" t="s">
        <v>73</v>
      </c>
      <c r="B136" s="74" t="s">
        <v>239</v>
      </c>
      <c r="C136" s="69"/>
      <c r="D136" s="69"/>
    </row>
    <row r="137" spans="1:4" ht="15.75">
      <c r="A137" s="25" t="s">
        <v>75</v>
      </c>
      <c r="B137" s="74" t="s">
        <v>240</v>
      </c>
      <c r="C137" s="69"/>
      <c r="D137" s="69"/>
    </row>
    <row r="138" spans="1:4" ht="15.75">
      <c r="A138" s="25" t="s">
        <v>77</v>
      </c>
      <c r="B138" s="74" t="s">
        <v>241</v>
      </c>
      <c r="C138" s="69"/>
      <c r="D138" s="69"/>
    </row>
    <row r="139" spans="1:4" ht="15.75">
      <c r="A139" s="25" t="s">
        <v>79</v>
      </c>
      <c r="B139" s="74" t="s">
        <v>242</v>
      </c>
      <c r="C139" s="69"/>
      <c r="D139" s="69"/>
    </row>
    <row r="140" spans="1:4" ht="16.5" thickBot="1">
      <c r="A140" s="62" t="s">
        <v>81</v>
      </c>
      <c r="B140" s="75" t="s">
        <v>243</v>
      </c>
      <c r="C140" s="69"/>
      <c r="D140" s="69"/>
    </row>
    <row r="141" spans="1:4" ht="16.5" thickBot="1">
      <c r="A141" s="22" t="s">
        <v>93</v>
      </c>
      <c r="B141" s="23" t="s">
        <v>244</v>
      </c>
      <c r="C141" s="24">
        <f>C142+C143+C145+C146+C144</f>
        <v>856455</v>
      </c>
      <c r="D141" s="24">
        <f>D142+D143+D145+D146+D144</f>
        <v>856455</v>
      </c>
    </row>
    <row r="142" spans="1:4" ht="15.75">
      <c r="A142" s="25" t="s">
        <v>95</v>
      </c>
      <c r="B142" s="74" t="s">
        <v>245</v>
      </c>
      <c r="C142" s="69">
        <v>856455</v>
      </c>
      <c r="D142" s="69">
        <v>856455</v>
      </c>
    </row>
    <row r="143" spans="1:4" ht="15.75">
      <c r="A143" s="25" t="s">
        <v>97</v>
      </c>
      <c r="B143" s="74" t="s">
        <v>246</v>
      </c>
      <c r="C143" s="69"/>
      <c r="D143" s="69"/>
    </row>
    <row r="144" spans="1:4" ht="15.75">
      <c r="A144" s="25" t="s">
        <v>99</v>
      </c>
      <c r="B144" s="74" t="s">
        <v>247</v>
      </c>
      <c r="C144" s="69"/>
      <c r="D144" s="69"/>
    </row>
    <row r="145" spans="1:4" ht="15.75">
      <c r="A145" s="25" t="s">
        <v>101</v>
      </c>
      <c r="B145" s="74" t="s">
        <v>248</v>
      </c>
      <c r="C145" s="69"/>
      <c r="D145" s="69"/>
    </row>
    <row r="146" spans="1:4" ht="16.5" thickBot="1">
      <c r="A146" s="62" t="s">
        <v>103</v>
      </c>
      <c r="B146" s="75" t="s">
        <v>249</v>
      </c>
      <c r="C146" s="69"/>
      <c r="D146" s="69"/>
    </row>
    <row r="147" spans="1:4" ht="16.5" thickBot="1">
      <c r="A147" s="22" t="s">
        <v>250</v>
      </c>
      <c r="B147" s="23" t="s">
        <v>251</v>
      </c>
      <c r="C147" s="76">
        <f>C148+C149+C150+C151+C152</f>
        <v>0</v>
      </c>
      <c r="D147" s="76">
        <f>D148+D149+D150+D151+D152</f>
        <v>0</v>
      </c>
    </row>
    <row r="148" spans="1:4" ht="15.75">
      <c r="A148" s="25" t="s">
        <v>107</v>
      </c>
      <c r="B148" s="74" t="s">
        <v>252</v>
      </c>
      <c r="C148" s="69"/>
      <c r="D148" s="69"/>
    </row>
    <row r="149" spans="1:4" ht="15.75">
      <c r="A149" s="25" t="s">
        <v>109</v>
      </c>
      <c r="B149" s="74" t="s">
        <v>253</v>
      </c>
      <c r="C149" s="69"/>
      <c r="D149" s="69"/>
    </row>
    <row r="150" spans="1:4" ht="15.75">
      <c r="A150" s="25" t="s">
        <v>111</v>
      </c>
      <c r="B150" s="74" t="s">
        <v>254</v>
      </c>
      <c r="C150" s="69"/>
      <c r="D150" s="69"/>
    </row>
    <row r="151" spans="1:4" ht="31.5">
      <c r="A151" s="25" t="s">
        <v>113</v>
      </c>
      <c r="B151" s="74" t="s">
        <v>255</v>
      </c>
      <c r="C151" s="69"/>
      <c r="D151" s="69"/>
    </row>
    <row r="152" spans="1:4" ht="16.5" thickBot="1">
      <c r="A152" s="62" t="s">
        <v>256</v>
      </c>
      <c r="B152" s="75" t="s">
        <v>257</v>
      </c>
      <c r="C152" s="73"/>
      <c r="D152" s="73"/>
    </row>
    <row r="153" spans="1:4" ht="16.5" thickBot="1">
      <c r="A153" s="77" t="s">
        <v>115</v>
      </c>
      <c r="B153" s="23" t="s">
        <v>258</v>
      </c>
      <c r="C153" s="76"/>
      <c r="D153" s="76"/>
    </row>
    <row r="154" spans="1:4" ht="16.5" thickBot="1">
      <c r="A154" s="77" t="s">
        <v>125</v>
      </c>
      <c r="B154" s="23" t="s">
        <v>259</v>
      </c>
      <c r="C154" s="76"/>
      <c r="D154" s="76"/>
    </row>
    <row r="155" spans="1:4" ht="16.5" thickBot="1">
      <c r="A155" s="22" t="s">
        <v>260</v>
      </c>
      <c r="B155" s="23" t="s">
        <v>261</v>
      </c>
      <c r="C155" s="78">
        <f>C130+C134+C141+C147+C153+C154</f>
        <v>856455</v>
      </c>
      <c r="D155" s="78">
        <f>D130+D134+D141+D147+D153+D154</f>
        <v>856455</v>
      </c>
    </row>
    <row r="156" spans="1:4" ht="16.5" thickBot="1">
      <c r="A156" s="79" t="s">
        <v>262</v>
      </c>
      <c r="B156" s="80" t="s">
        <v>263</v>
      </c>
      <c r="C156" s="78">
        <f>C129+C155</f>
        <v>48669807</v>
      </c>
      <c r="D156" s="78">
        <f>D129+D155</f>
        <v>68590062</v>
      </c>
    </row>
    <row r="157" spans="1:4" ht="15.75">
      <c r="A157" s="81"/>
      <c r="B157" s="82"/>
      <c r="C157" s="83"/>
    </row>
  </sheetData>
  <mergeCells count="4">
    <mergeCell ref="A1:C1"/>
    <mergeCell ref="A2:C2"/>
    <mergeCell ref="A5:C5"/>
    <mergeCell ref="A91:C91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7" max="16383" man="1"/>
    <brk id="89" max="16383" man="1"/>
    <brk id="1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A2" sqref="A2:L2"/>
    </sheetView>
  </sheetViews>
  <sheetFormatPr defaultRowHeight="15"/>
  <cols>
    <col min="4" max="4" width="3.42578125" customWidth="1"/>
    <col min="6" max="6" width="4.7109375" customWidth="1"/>
    <col min="8" max="8" width="8" customWidth="1"/>
    <col min="10" max="10" width="7" customWidth="1"/>
    <col min="12" max="12" width="11.42578125" customWidth="1"/>
  </cols>
  <sheetData>
    <row r="1" spans="1:12" ht="15.75">
      <c r="A1" s="174" t="s">
        <v>423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15.75">
      <c r="A2" s="175" t="s">
        <v>426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4" spans="1:12" ht="15.75">
      <c r="C4" s="249" t="s">
        <v>387</v>
      </c>
      <c r="D4" s="249"/>
      <c r="E4" s="249"/>
      <c r="F4" s="249"/>
      <c r="G4" s="249"/>
      <c r="H4" s="249"/>
      <c r="I4" s="249"/>
    </row>
    <row r="5" spans="1:12" ht="15.75">
      <c r="C5" s="249" t="s">
        <v>388</v>
      </c>
      <c r="D5" s="249"/>
      <c r="E5" s="249"/>
      <c r="F5" s="249"/>
      <c r="G5" s="249"/>
      <c r="H5" s="249"/>
      <c r="I5" s="249"/>
    </row>
    <row r="7" spans="1:12" ht="15.75">
      <c r="A7" s="250" t="s">
        <v>389</v>
      </c>
      <c r="B7" s="250"/>
      <c r="C7" s="250"/>
      <c r="D7" s="250"/>
      <c r="E7" t="s">
        <v>419</v>
      </c>
    </row>
    <row r="8" spans="1:12" ht="15.75">
      <c r="A8" s="142" t="s">
        <v>391</v>
      </c>
      <c r="B8" s="142"/>
      <c r="C8" s="143" t="s">
        <v>420</v>
      </c>
      <c r="D8" s="153"/>
    </row>
    <row r="9" spans="1:12" ht="15.75">
      <c r="A9" s="142" t="s">
        <v>393</v>
      </c>
      <c r="B9" s="143"/>
      <c r="C9" s="143" t="s">
        <v>421</v>
      </c>
      <c r="D9" s="143"/>
      <c r="E9" s="143"/>
      <c r="F9" s="143"/>
      <c r="G9" s="143"/>
      <c r="H9" s="143"/>
      <c r="I9" s="143"/>
      <c r="J9" s="143"/>
    </row>
    <row r="10" spans="1:12" ht="15.75">
      <c r="A10" s="142" t="s">
        <v>395</v>
      </c>
      <c r="B10" s="142"/>
      <c r="C10" s="142"/>
      <c r="D10" s="143" t="s">
        <v>422</v>
      </c>
    </row>
    <row r="11" spans="1:12" ht="15.75" thickBot="1"/>
    <row r="12" spans="1:12" ht="15.75" thickBot="1">
      <c r="A12" s="199" t="s">
        <v>397</v>
      </c>
      <c r="B12" s="200"/>
      <c r="C12" s="200"/>
      <c r="D12" s="201"/>
      <c r="E12" s="240" t="s">
        <v>398</v>
      </c>
      <c r="F12" s="241"/>
      <c r="G12" s="240">
        <v>2019</v>
      </c>
      <c r="H12" s="241"/>
      <c r="I12" s="242" t="s">
        <v>399</v>
      </c>
      <c r="J12" s="242"/>
      <c r="K12" s="243" t="s">
        <v>400</v>
      </c>
      <c r="L12" s="203"/>
    </row>
    <row r="13" spans="1:12">
      <c r="A13" s="232" t="s">
        <v>401</v>
      </c>
      <c r="B13" s="233"/>
      <c r="C13" s="233"/>
      <c r="D13" s="247"/>
      <c r="E13" s="225">
        <v>0</v>
      </c>
      <c r="F13" s="225"/>
      <c r="G13" s="225">
        <v>0</v>
      </c>
      <c r="H13" s="225"/>
      <c r="I13" s="225">
        <v>0</v>
      </c>
      <c r="J13" s="248"/>
      <c r="K13" s="225">
        <v>0</v>
      </c>
      <c r="L13" s="234"/>
    </row>
    <row r="14" spans="1:12">
      <c r="A14" s="144" t="s">
        <v>402</v>
      </c>
      <c r="B14" s="145"/>
      <c r="C14" s="145"/>
      <c r="D14" s="146"/>
      <c r="E14" s="224"/>
      <c r="F14" s="224"/>
      <c r="G14" s="224"/>
      <c r="H14" s="224"/>
      <c r="I14" s="224"/>
      <c r="J14" s="231"/>
      <c r="K14" s="224"/>
      <c r="L14" s="226"/>
    </row>
    <row r="15" spans="1:12">
      <c r="A15" s="229" t="s">
        <v>403</v>
      </c>
      <c r="B15" s="230"/>
      <c r="C15" s="230"/>
      <c r="D15" s="244"/>
      <c r="E15" s="224">
        <f>SUM(E24:F28)</f>
        <v>5611478</v>
      </c>
      <c r="F15" s="224"/>
      <c r="G15" s="224">
        <f>SUM(G24:H28)</f>
        <v>12173660</v>
      </c>
      <c r="H15" s="224"/>
      <c r="I15" s="224">
        <f>SUM(I24:J28)</f>
        <v>26214862</v>
      </c>
      <c r="J15" s="231"/>
      <c r="K15" s="224">
        <f>SUM(E15:J15)</f>
        <v>44000000</v>
      </c>
      <c r="L15" s="226"/>
    </row>
    <row r="16" spans="1:12">
      <c r="A16" s="229" t="s">
        <v>404</v>
      </c>
      <c r="B16" s="230"/>
      <c r="C16" s="230"/>
      <c r="D16" s="244"/>
      <c r="E16" s="224"/>
      <c r="F16" s="224"/>
      <c r="G16" s="224"/>
      <c r="H16" s="224"/>
      <c r="I16" s="224"/>
      <c r="J16" s="231"/>
      <c r="K16" s="224"/>
      <c r="L16" s="226"/>
    </row>
    <row r="17" spans="1:12">
      <c r="A17" s="229" t="s">
        <v>405</v>
      </c>
      <c r="B17" s="230"/>
      <c r="C17" s="230"/>
      <c r="D17" s="244"/>
      <c r="E17" s="224"/>
      <c r="F17" s="224"/>
      <c r="G17" s="224"/>
      <c r="H17" s="224"/>
      <c r="I17" s="224"/>
      <c r="J17" s="231"/>
      <c r="K17" s="224"/>
      <c r="L17" s="226"/>
    </row>
    <row r="18" spans="1:12">
      <c r="A18" s="229" t="s">
        <v>406</v>
      </c>
      <c r="B18" s="230"/>
      <c r="C18" s="230"/>
      <c r="D18" s="244"/>
      <c r="E18" s="224"/>
      <c r="F18" s="224"/>
      <c r="G18" s="224"/>
      <c r="H18" s="224"/>
      <c r="I18" s="224"/>
      <c r="J18" s="231"/>
      <c r="K18" s="224"/>
      <c r="L18" s="226"/>
    </row>
    <row r="19" spans="1:12" ht="15.75" thickBot="1">
      <c r="A19" s="211"/>
      <c r="B19" s="212"/>
      <c r="C19" s="212"/>
      <c r="D19" s="245"/>
      <c r="E19" s="214"/>
      <c r="F19" s="214"/>
      <c r="G19" s="214"/>
      <c r="H19" s="214"/>
      <c r="I19" s="214"/>
      <c r="J19" s="246"/>
      <c r="K19" s="214"/>
      <c r="L19" s="215"/>
    </row>
    <row r="20" spans="1:12" ht="15.75" thickBot="1">
      <c r="A20" s="216" t="s">
        <v>407</v>
      </c>
      <c r="B20" s="217"/>
      <c r="C20" s="217"/>
      <c r="D20" s="235"/>
      <c r="E20" s="236"/>
      <c r="F20" s="237"/>
      <c r="G20" s="236"/>
      <c r="H20" s="237"/>
      <c r="I20" s="236"/>
      <c r="J20" s="238"/>
      <c r="K20" s="239">
        <f>SUM(K13:L19)</f>
        <v>44000000</v>
      </c>
      <c r="L20" s="220"/>
    </row>
    <row r="21" spans="1:12">
      <c r="A21" s="147"/>
      <c r="B21" s="147"/>
      <c r="C21" s="147"/>
      <c r="D21" s="148"/>
      <c r="E21" s="148"/>
      <c r="F21" s="148"/>
      <c r="G21" s="148"/>
      <c r="H21" s="148"/>
      <c r="I21" s="148"/>
      <c r="J21" s="148"/>
    </row>
    <row r="22" spans="1:12" ht="15.75" thickBot="1">
      <c r="A22" s="147"/>
      <c r="B22" s="147"/>
      <c r="C22" s="147"/>
      <c r="D22" s="148"/>
      <c r="E22" s="148"/>
      <c r="F22" s="148"/>
      <c r="G22" s="148"/>
      <c r="H22" s="148"/>
      <c r="I22" s="148"/>
      <c r="J22" s="148"/>
    </row>
    <row r="23" spans="1:12" ht="15.75" thickBot="1">
      <c r="A23" s="216" t="s">
        <v>408</v>
      </c>
      <c r="B23" s="217"/>
      <c r="C23" s="217"/>
      <c r="D23" s="217"/>
      <c r="E23" s="240" t="s">
        <v>398</v>
      </c>
      <c r="F23" s="241"/>
      <c r="G23" s="240">
        <v>2019</v>
      </c>
      <c r="H23" s="241"/>
      <c r="I23" s="242" t="s">
        <v>399</v>
      </c>
      <c r="J23" s="242"/>
      <c r="K23" s="243" t="s">
        <v>400</v>
      </c>
      <c r="L23" s="203"/>
    </row>
    <row r="24" spans="1:12">
      <c r="A24" s="232" t="s">
        <v>409</v>
      </c>
      <c r="B24" s="233"/>
      <c r="C24" s="233"/>
      <c r="D24" s="233"/>
      <c r="E24" s="225">
        <v>4294098</v>
      </c>
      <c r="F24" s="225"/>
      <c r="G24" s="225">
        <v>8588196</v>
      </c>
      <c r="H24" s="225"/>
      <c r="I24" s="225">
        <v>21470586</v>
      </c>
      <c r="J24" s="225"/>
      <c r="K24" s="225">
        <f>SUM(E24:J24)</f>
        <v>34352880</v>
      </c>
      <c r="L24" s="234"/>
    </row>
    <row r="25" spans="1:12">
      <c r="A25" s="229" t="s">
        <v>410</v>
      </c>
      <c r="B25" s="230"/>
      <c r="C25" s="230"/>
      <c r="D25" s="230"/>
      <c r="E25" s="224">
        <v>0</v>
      </c>
      <c r="F25" s="224"/>
      <c r="G25" s="224">
        <v>1687784</v>
      </c>
      <c r="H25" s="224"/>
      <c r="I25" s="224">
        <v>0</v>
      </c>
      <c r="J25" s="224"/>
      <c r="K25" s="224">
        <f>SUM(E25:J25)</f>
        <v>1687784</v>
      </c>
      <c r="L25" s="226"/>
    </row>
    <row r="26" spans="1:12">
      <c r="A26" s="229" t="s">
        <v>411</v>
      </c>
      <c r="B26" s="230"/>
      <c r="C26" s="230"/>
      <c r="D26" s="230"/>
      <c r="E26" s="224">
        <v>1125098</v>
      </c>
      <c r="F26" s="224"/>
      <c r="G26" s="224">
        <v>1513116</v>
      </c>
      <c r="H26" s="224"/>
      <c r="I26" s="224">
        <v>3782820</v>
      </c>
      <c r="J26" s="224"/>
      <c r="K26" s="224">
        <f>SUM(E26:J26)</f>
        <v>6421034</v>
      </c>
      <c r="L26" s="226"/>
    </row>
    <row r="27" spans="1:12">
      <c r="A27" s="229" t="s">
        <v>412</v>
      </c>
      <c r="B27" s="230"/>
      <c r="C27" s="230"/>
      <c r="D27" s="230"/>
      <c r="E27" s="224">
        <v>54828</v>
      </c>
      <c r="F27" s="224"/>
      <c r="G27" s="224">
        <v>109656</v>
      </c>
      <c r="H27" s="224"/>
      <c r="I27" s="224">
        <v>274174</v>
      </c>
      <c r="J27" s="224"/>
      <c r="K27" s="224">
        <f>SUM(E27:J27)</f>
        <v>438658</v>
      </c>
      <c r="L27" s="226"/>
    </row>
    <row r="28" spans="1:12">
      <c r="A28" s="221" t="s">
        <v>413</v>
      </c>
      <c r="B28" s="222"/>
      <c r="C28" s="222"/>
      <c r="D28" s="223"/>
      <c r="E28" s="224">
        <v>137454</v>
      </c>
      <c r="F28" s="224"/>
      <c r="G28" s="224">
        <v>274908</v>
      </c>
      <c r="H28" s="224"/>
      <c r="I28" s="224">
        <v>687282</v>
      </c>
      <c r="J28" s="224"/>
      <c r="K28" s="224">
        <f>SUM(E28:J28)</f>
        <v>1099644</v>
      </c>
      <c r="L28" s="226"/>
    </row>
    <row r="29" spans="1:12">
      <c r="A29" s="227"/>
      <c r="B29" s="228"/>
      <c r="C29" s="228"/>
      <c r="D29" s="228"/>
      <c r="E29" s="224"/>
      <c r="F29" s="224"/>
      <c r="G29" s="224"/>
      <c r="H29" s="224"/>
      <c r="I29" s="224"/>
      <c r="J29" s="224"/>
      <c r="K29" s="224"/>
      <c r="L29" s="226"/>
    </row>
    <row r="30" spans="1:12" ht="15.75" thickBot="1">
      <c r="A30" s="211"/>
      <c r="B30" s="212"/>
      <c r="C30" s="212"/>
      <c r="D30" s="212"/>
      <c r="E30" s="214"/>
      <c r="F30" s="214"/>
      <c r="G30" s="214"/>
      <c r="H30" s="214"/>
      <c r="I30" s="214"/>
      <c r="J30" s="214"/>
      <c r="K30" s="214"/>
      <c r="L30" s="215"/>
    </row>
    <row r="31" spans="1:12" ht="15.75" thickBot="1">
      <c r="A31" s="216" t="s">
        <v>400</v>
      </c>
      <c r="B31" s="217"/>
      <c r="C31" s="217"/>
      <c r="D31" s="217"/>
      <c r="E31" s="218"/>
      <c r="F31" s="218"/>
      <c r="G31" s="218"/>
      <c r="H31" s="218"/>
      <c r="I31" s="218"/>
      <c r="J31" s="218"/>
      <c r="K31" s="219">
        <f>SUM(K24:L28)</f>
        <v>44000000</v>
      </c>
      <c r="L31" s="220"/>
    </row>
    <row r="34" spans="1:12" ht="15.75">
      <c r="A34" s="149" t="s">
        <v>414</v>
      </c>
      <c r="B34" s="149"/>
      <c r="C34" s="149"/>
      <c r="D34" s="149"/>
      <c r="E34" s="149"/>
      <c r="F34" s="149"/>
      <c r="G34" s="149"/>
      <c r="H34" s="149"/>
      <c r="I34" s="149"/>
    </row>
    <row r="36" spans="1:12" ht="15.75" thickBot="1"/>
    <row r="37" spans="1:12" ht="15.75" thickBot="1">
      <c r="A37" s="204" t="s">
        <v>415</v>
      </c>
      <c r="B37" s="205"/>
      <c r="C37" s="205"/>
      <c r="D37" s="205"/>
      <c r="E37" s="205"/>
      <c r="F37" s="205"/>
      <c r="G37" s="205"/>
      <c r="H37" s="205"/>
      <c r="I37" s="205"/>
      <c r="J37" s="202" t="s">
        <v>416</v>
      </c>
      <c r="K37" s="202"/>
      <c r="L37" s="203"/>
    </row>
    <row r="38" spans="1:12">
      <c r="A38" s="206"/>
      <c r="B38" s="207"/>
      <c r="C38" s="207"/>
      <c r="D38" s="207"/>
      <c r="E38" s="207"/>
      <c r="F38" s="207"/>
      <c r="G38" s="207"/>
      <c r="H38" s="207"/>
      <c r="I38" s="207"/>
      <c r="J38" s="208"/>
      <c r="K38" s="209"/>
      <c r="L38" s="210"/>
    </row>
    <row r="39" spans="1:12" ht="15.75" thickBo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</row>
    <row r="40" spans="1:12" ht="15.75" thickBot="1">
      <c r="A40" s="199" t="s">
        <v>417</v>
      </c>
      <c r="B40" s="200"/>
      <c r="C40" s="200"/>
      <c r="D40" s="200"/>
      <c r="E40" s="200"/>
      <c r="F40" s="200"/>
      <c r="G40" s="200"/>
      <c r="H40" s="200"/>
      <c r="I40" s="201"/>
      <c r="J40" s="202"/>
      <c r="K40" s="202"/>
      <c r="L40" s="203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view="pageBreakPreview" zoomScale="90" zoomScaleSheetLayoutView="9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8.85546875" customWidth="1"/>
  </cols>
  <sheetData>
    <row r="1" spans="1:34" ht="15.75">
      <c r="A1" s="174" t="s">
        <v>347</v>
      </c>
      <c r="B1" s="174"/>
      <c r="C1" s="174"/>
    </row>
    <row r="2" spans="1:34" ht="15.75">
      <c r="A2" s="175" t="s">
        <v>426</v>
      </c>
      <c r="B2" s="175"/>
      <c r="C2" s="175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ht="16.5" thickBot="1">
      <c r="A3" s="90"/>
      <c r="B3" s="90"/>
      <c r="C3" s="90"/>
      <c r="D3" s="87" t="s">
        <v>380</v>
      </c>
    </row>
    <row r="4" spans="1:34" ht="15.75">
      <c r="A4" s="9" t="s">
        <v>0</v>
      </c>
      <c r="B4" s="177" t="s">
        <v>1</v>
      </c>
      <c r="C4" s="178"/>
      <c r="D4" s="179"/>
    </row>
    <row r="5" spans="1:34" ht="40.5" customHeight="1" thickBot="1">
      <c r="A5" s="93" t="s">
        <v>2</v>
      </c>
      <c r="B5" s="159" t="s">
        <v>3</v>
      </c>
      <c r="C5" s="160"/>
      <c r="D5" s="136"/>
    </row>
    <row r="6" spans="1:34" ht="16.5" thickBot="1">
      <c r="A6" s="135"/>
      <c r="B6" s="13"/>
      <c r="C6" s="87"/>
      <c r="D6" s="11"/>
    </row>
    <row r="7" spans="1:34" ht="32.25" thickBot="1">
      <c r="A7" s="14" t="s">
        <v>4</v>
      </c>
      <c r="B7" s="15" t="s">
        <v>5</v>
      </c>
      <c r="C7" s="92" t="s">
        <v>382</v>
      </c>
      <c r="D7" s="92" t="s">
        <v>383</v>
      </c>
    </row>
    <row r="8" spans="1:34" ht="16.5" thickBot="1">
      <c r="A8" s="16" t="s">
        <v>7</v>
      </c>
      <c r="B8" s="17" t="s">
        <v>8</v>
      </c>
      <c r="C8" s="18" t="s">
        <v>9</v>
      </c>
      <c r="D8" s="18" t="s">
        <v>273</v>
      </c>
    </row>
    <row r="9" spans="1:34" ht="16.5" thickBot="1">
      <c r="A9" s="19"/>
      <c r="B9" s="20" t="s">
        <v>10</v>
      </c>
      <c r="C9" s="21"/>
      <c r="D9" s="21"/>
    </row>
    <row r="10" spans="1:34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24382669</v>
      </c>
    </row>
    <row r="11" spans="1:34" ht="15.75">
      <c r="A11" s="25" t="s">
        <v>13</v>
      </c>
      <c r="B11" s="26" t="s">
        <v>14</v>
      </c>
      <c r="C11" s="27">
        <v>11588289</v>
      </c>
      <c r="D11" s="27">
        <v>11588289</v>
      </c>
    </row>
    <row r="12" spans="1:34" ht="15.75">
      <c r="A12" s="28" t="s">
        <v>15</v>
      </c>
      <c r="B12" s="29" t="s">
        <v>16</v>
      </c>
      <c r="C12" s="30"/>
      <c r="D12" s="30"/>
    </row>
    <row r="13" spans="1:34" ht="18" customHeight="1">
      <c r="A13" s="28" t="s">
        <v>17</v>
      </c>
      <c r="B13" s="29" t="s">
        <v>18</v>
      </c>
      <c r="C13" s="30">
        <v>8023080</v>
      </c>
      <c r="D13" s="30">
        <v>8023080</v>
      </c>
    </row>
    <row r="14" spans="1:34" ht="15.75">
      <c r="A14" s="28" t="s">
        <v>19</v>
      </c>
      <c r="B14" s="29" t="s">
        <v>20</v>
      </c>
      <c r="C14" s="30">
        <v>1800000</v>
      </c>
      <c r="D14" s="30">
        <v>1800000</v>
      </c>
    </row>
    <row r="15" spans="1:34" ht="15.75">
      <c r="A15" s="28" t="s">
        <v>21</v>
      </c>
      <c r="B15" s="29" t="s">
        <v>22</v>
      </c>
      <c r="C15" s="30"/>
      <c r="D15" s="30">
        <v>2971300</v>
      </c>
    </row>
    <row r="16" spans="1:3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C18+C19+C20+C21+C22</f>
        <v>17269399</v>
      </c>
      <c r="D17" s="24">
        <f>D18+D19+D20+D21+D22</f>
        <v>35545439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5.75">
      <c r="A19" s="28" t="s">
        <v>29</v>
      </c>
      <c r="B19" s="29" t="s">
        <v>30</v>
      </c>
      <c r="C19" s="30"/>
      <c r="D19" s="30"/>
    </row>
    <row r="20" spans="1:4" ht="15.75" customHeight="1">
      <c r="A20" s="28" t="s">
        <v>31</v>
      </c>
      <c r="B20" s="29" t="s">
        <v>32</v>
      </c>
      <c r="C20" s="30"/>
      <c r="D20" s="30"/>
    </row>
    <row r="21" spans="1:4" ht="17.25" customHeight="1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17269399</v>
      </c>
      <c r="D22" s="30">
        <v>35545439</v>
      </c>
    </row>
    <row r="23" spans="1:4" ht="16.5" thickBot="1">
      <c r="A23" s="31" t="s">
        <v>37</v>
      </c>
      <c r="B23" s="32" t="s">
        <v>38</v>
      </c>
      <c r="C23" s="34"/>
      <c r="D23" s="34">
        <v>6973200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15.75" customHeight="1">
      <c r="A27" s="28" t="s">
        <v>45</v>
      </c>
      <c r="B27" s="29" t="s">
        <v>46</v>
      </c>
      <c r="C27" s="30"/>
      <c r="D27" s="30"/>
    </row>
    <row r="28" spans="1:4" ht="17.25" customHeight="1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/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900000</v>
      </c>
      <c r="D31" s="24">
        <f>D32+D36+D37+D38</f>
        <v>2602000</v>
      </c>
    </row>
    <row r="32" spans="1:4" ht="15.75">
      <c r="A32" s="25" t="s">
        <v>55</v>
      </c>
      <c r="B32" s="26" t="s">
        <v>56</v>
      </c>
      <c r="C32" s="35">
        <v>740000</v>
      </c>
      <c r="D32" s="35">
        <v>2370000</v>
      </c>
    </row>
    <row r="33" spans="1:4" ht="15.75">
      <c r="A33" s="28" t="s">
        <v>57</v>
      </c>
      <c r="B33" s="29" t="s">
        <v>58</v>
      </c>
      <c r="C33" s="30">
        <v>240000</v>
      </c>
      <c r="D33" s="30">
        <v>350000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500000</v>
      </c>
      <c r="D35" s="30">
        <v>2020000</v>
      </c>
    </row>
    <row r="36" spans="1:4" ht="15.75">
      <c r="A36" s="28" t="s">
        <v>63</v>
      </c>
      <c r="B36" s="29" t="s">
        <v>64</v>
      </c>
      <c r="C36" s="30">
        <v>100000</v>
      </c>
      <c r="D36" s="30">
        <v>200000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60000</v>
      </c>
      <c r="D38" s="34">
        <v>32000</v>
      </c>
    </row>
    <row r="39" spans="1:4" ht="16.5" thickBot="1">
      <c r="A39" s="22" t="s">
        <v>69</v>
      </c>
      <c r="B39" s="23" t="s">
        <v>70</v>
      </c>
      <c r="C39" s="24">
        <f>SUM(C40:C50)</f>
        <v>1764682</v>
      </c>
      <c r="D39" s="24">
        <f>SUM(D40:D50)</f>
        <v>372966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/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>
        <v>10000</v>
      </c>
      <c r="D43" s="30">
        <v>0</v>
      </c>
    </row>
    <row r="44" spans="1:4" ht="15.75">
      <c r="A44" s="28" t="s">
        <v>79</v>
      </c>
      <c r="B44" s="29" t="s">
        <v>80</v>
      </c>
      <c r="C44" s="30">
        <v>372960</v>
      </c>
      <c r="D44" s="30">
        <v>372960</v>
      </c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20000</v>
      </c>
      <c r="D47" s="30">
        <v>6</v>
      </c>
    </row>
    <row r="48" spans="1:4" ht="15.75">
      <c r="A48" s="28" t="s">
        <v>87</v>
      </c>
      <c r="B48" s="29" t="s">
        <v>88</v>
      </c>
      <c r="C48" s="30"/>
      <c r="D48" s="30"/>
    </row>
    <row r="49" spans="1:4" ht="16.5" thickBot="1">
      <c r="A49" s="31" t="s">
        <v>89</v>
      </c>
      <c r="B49" s="32" t="s">
        <v>90</v>
      </c>
      <c r="C49" s="34"/>
      <c r="D49" s="34"/>
    </row>
    <row r="50" spans="1:4" ht="16.5" thickBot="1">
      <c r="A50" s="154" t="s">
        <v>91</v>
      </c>
      <c r="B50" s="155" t="s">
        <v>92</v>
      </c>
      <c r="C50" s="156">
        <v>1361722</v>
      </c>
      <c r="D50" s="156">
        <v>0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301605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>
        <v>301605</v>
      </c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41345450</v>
      </c>
      <c r="D67" s="24">
        <f>D10+D17+D24+D31+D39+D51+D57+D62</f>
        <v>63204679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366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5.75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6467902</v>
      </c>
      <c r="D77" s="24">
        <f>SUM(D78:D79)</f>
        <v>4528928</v>
      </c>
    </row>
    <row r="78" spans="1:4" ht="15.75">
      <c r="A78" s="25" t="s">
        <v>147</v>
      </c>
      <c r="B78" s="26" t="s">
        <v>148</v>
      </c>
      <c r="C78" s="30">
        <v>6467902</v>
      </c>
      <c r="D78" s="30">
        <v>4528928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856455</v>
      </c>
      <c r="D80" s="24">
        <f>SUM(D81:D83)</f>
        <v>856455</v>
      </c>
    </row>
    <row r="81" spans="1:4" ht="15.75">
      <c r="A81" s="25" t="s">
        <v>153</v>
      </c>
      <c r="B81" s="26" t="s">
        <v>154</v>
      </c>
      <c r="C81" s="30">
        <v>856455</v>
      </c>
      <c r="D81" s="30">
        <v>856455</v>
      </c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8" customHeight="1">
      <c r="A85" s="39" t="s">
        <v>161</v>
      </c>
      <c r="B85" s="26" t="s">
        <v>162</v>
      </c>
      <c r="C85" s="30"/>
      <c r="D85" s="30"/>
    </row>
    <row r="86" spans="1:4" ht="18" customHeight="1">
      <c r="A86" s="40" t="s">
        <v>163</v>
      </c>
      <c r="B86" s="29" t="s">
        <v>164</v>
      </c>
      <c r="C86" s="30"/>
      <c r="D86" s="30"/>
    </row>
    <row r="87" spans="1:4" ht="20.25" customHeight="1">
      <c r="A87" s="40" t="s">
        <v>165</v>
      </c>
      <c r="B87" s="29" t="s">
        <v>166</v>
      </c>
      <c r="C87" s="30"/>
      <c r="D87" s="30"/>
    </row>
    <row r="88" spans="1:4" ht="17.25" customHeight="1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7324357</v>
      </c>
      <c r="D91" s="24">
        <f>D68+D72+D77+D80+D84+D90+D89</f>
        <v>5385383</v>
      </c>
    </row>
    <row r="92" spans="1:4" ht="16.5" thickBot="1">
      <c r="A92" s="44" t="s">
        <v>175</v>
      </c>
      <c r="B92" s="45" t="s">
        <v>176</v>
      </c>
      <c r="C92" s="24">
        <f>C67+C91</f>
        <v>48669807</v>
      </c>
      <c r="D92" s="24">
        <f>D67+D91</f>
        <v>68590062</v>
      </c>
    </row>
    <row r="93" spans="1:4" ht="16.5" thickBot="1">
      <c r="A93" s="46"/>
      <c r="B93" s="47"/>
      <c r="C93" s="48"/>
    </row>
    <row r="94" spans="1:4" ht="16.5" thickBot="1">
      <c r="A94" s="14"/>
      <c r="B94" s="180" t="s">
        <v>177</v>
      </c>
      <c r="C94" s="180"/>
      <c r="D94" s="181"/>
    </row>
    <row r="95" spans="1:4" ht="16.5" thickBot="1">
      <c r="A95" s="51" t="s">
        <v>11</v>
      </c>
      <c r="B95" s="52" t="s">
        <v>344</v>
      </c>
      <c r="C95" s="53">
        <f>C96+C97+C98+C99+C100+C113</f>
        <v>43323352</v>
      </c>
      <c r="D95" s="53">
        <f>D96+D97+D98+D99+D100+D113</f>
        <v>63003061</v>
      </c>
    </row>
    <row r="96" spans="1:4" ht="15.75">
      <c r="A96" s="54" t="s">
        <v>13</v>
      </c>
      <c r="B96" s="55" t="s">
        <v>178</v>
      </c>
      <c r="C96" s="56">
        <v>23731860</v>
      </c>
      <c r="D96" s="56">
        <v>37878554</v>
      </c>
    </row>
    <row r="97" spans="1:4" ht="15.75">
      <c r="A97" s="28" t="s">
        <v>15</v>
      </c>
      <c r="B97" s="57" t="s">
        <v>179</v>
      </c>
      <c r="C97" s="30">
        <v>3172797</v>
      </c>
      <c r="D97" s="30">
        <v>5017403</v>
      </c>
    </row>
    <row r="98" spans="1:4" ht="15.75">
      <c r="A98" s="28" t="s">
        <v>17</v>
      </c>
      <c r="B98" s="57" t="s">
        <v>180</v>
      </c>
      <c r="C98" s="34">
        <v>11195939</v>
      </c>
      <c r="D98" s="34">
        <v>12162605</v>
      </c>
    </row>
    <row r="99" spans="1:4" ht="15.75">
      <c r="A99" s="28" t="s">
        <v>19</v>
      </c>
      <c r="B99" s="58" t="s">
        <v>181</v>
      </c>
      <c r="C99" s="34">
        <v>4584000</v>
      </c>
      <c r="D99" s="34">
        <v>6079400</v>
      </c>
    </row>
    <row r="100" spans="1:4" ht="15.75">
      <c r="A100" s="28" t="s">
        <v>182</v>
      </c>
      <c r="B100" s="59" t="s">
        <v>183</v>
      </c>
      <c r="C100" s="34">
        <v>638756</v>
      </c>
      <c r="D100" s="34">
        <v>1865099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17.25" customHeight="1">
      <c r="A105" s="28" t="s">
        <v>191</v>
      </c>
      <c r="B105" s="61" t="s">
        <v>192</v>
      </c>
      <c r="C105" s="34"/>
      <c r="D105" s="34"/>
    </row>
    <row r="106" spans="1:4" ht="33.75" customHeight="1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637756</v>
      </c>
      <c r="D107" s="34">
        <v>842399</v>
      </c>
    </row>
    <row r="108" spans="1:4" ht="15.75">
      <c r="A108" s="28" t="s">
        <v>197</v>
      </c>
      <c r="B108" s="60" t="s">
        <v>198</v>
      </c>
      <c r="C108" s="34">
        <v>0</v>
      </c>
      <c r="D108" s="34">
        <v>0</v>
      </c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1000</v>
      </c>
      <c r="D112" s="30">
        <v>1022700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345</v>
      </c>
      <c r="C116" s="24">
        <f>C117+C119+C121</f>
        <v>4490000</v>
      </c>
      <c r="D116" s="24">
        <f>D117+D119+D121</f>
        <v>4730456</v>
      </c>
    </row>
    <row r="117" spans="1:4" ht="15.75">
      <c r="A117" s="25" t="s">
        <v>27</v>
      </c>
      <c r="B117" s="57" t="s">
        <v>213</v>
      </c>
      <c r="C117" s="27">
        <v>430000</v>
      </c>
      <c r="D117" s="27">
        <v>430120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3950000</v>
      </c>
      <c r="D119" s="30">
        <v>4190336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110000</v>
      </c>
      <c r="D121" s="69">
        <v>110000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15.75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67733517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6.5" thickBot="1">
      <c r="A133" s="62" t="s">
        <v>63</v>
      </c>
      <c r="B133" s="75" t="s">
        <v>235</v>
      </c>
      <c r="C133" s="73"/>
      <c r="D133" s="73"/>
    </row>
    <row r="134" spans="1:4" ht="16.5" thickBot="1">
      <c r="A134" s="154" t="s">
        <v>65</v>
      </c>
      <c r="B134" s="157" t="s">
        <v>236</v>
      </c>
      <c r="C134" s="158"/>
      <c r="D134" s="158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</row>
    <row r="143" spans="1:4" ht="15.75">
      <c r="A143" s="25" t="s">
        <v>95</v>
      </c>
      <c r="B143" s="74" t="s">
        <v>245</v>
      </c>
      <c r="C143" s="69">
        <v>856455</v>
      </c>
      <c r="D143" s="69">
        <v>856455</v>
      </c>
    </row>
    <row r="144" spans="1:4" ht="15.75">
      <c r="A144" s="25" t="s">
        <v>97</v>
      </c>
      <c r="B144" s="74" t="s">
        <v>246</v>
      </c>
      <c r="C144" s="69"/>
      <c r="D144" s="69"/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</row>
    <row r="157" spans="1:4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68589972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>
        <v>31</v>
      </c>
      <c r="D159" s="86">
        <v>24</v>
      </c>
    </row>
    <row r="160" spans="1:4" ht="16.5" thickBot="1">
      <c r="A160" s="84" t="s">
        <v>265</v>
      </c>
      <c r="B160" s="85"/>
      <c r="C160" s="86">
        <v>25</v>
      </c>
      <c r="D160" s="86">
        <v>22</v>
      </c>
    </row>
  </sheetData>
  <mergeCells count="4">
    <mergeCell ref="A2:C2"/>
    <mergeCell ref="A1:C1"/>
    <mergeCell ref="B4:D4"/>
    <mergeCell ref="B94:D94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customWidth="1"/>
  </cols>
  <sheetData>
    <row r="1" spans="1:4" ht="15.75">
      <c r="A1" s="174" t="s">
        <v>372</v>
      </c>
      <c r="B1" s="174"/>
      <c r="C1" s="174"/>
    </row>
    <row r="2" spans="1:4" ht="15.75">
      <c r="A2" s="175" t="s">
        <v>426</v>
      </c>
      <c r="B2" s="175"/>
      <c r="C2" s="175"/>
    </row>
    <row r="3" spans="1:4" ht="16.5" thickBot="1">
      <c r="A3" s="90"/>
      <c r="B3" s="90"/>
      <c r="C3" s="90"/>
    </row>
    <row r="4" spans="1:4" ht="15.75">
      <c r="A4" s="9" t="s">
        <v>0</v>
      </c>
      <c r="B4" s="137" t="s">
        <v>1</v>
      </c>
      <c r="C4" s="138"/>
      <c r="D4" s="139"/>
    </row>
    <row r="5" spans="1:4" ht="32.25" thickBot="1">
      <c r="A5" s="93" t="s">
        <v>2</v>
      </c>
      <c r="B5" s="140" t="s">
        <v>269</v>
      </c>
      <c r="C5" s="141"/>
      <c r="D5" s="139"/>
    </row>
    <row r="6" spans="1:4" ht="16.5" thickBot="1">
      <c r="A6" s="135"/>
      <c r="B6" s="13"/>
      <c r="C6" s="87" t="s">
        <v>380</v>
      </c>
    </row>
    <row r="7" spans="1:4" ht="16.5" thickBot="1">
      <c r="A7" s="14" t="s">
        <v>4</v>
      </c>
      <c r="B7" s="15" t="s">
        <v>5</v>
      </c>
      <c r="C7" s="92" t="s">
        <v>6</v>
      </c>
      <c r="D7" s="92" t="s">
        <v>6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9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24382669</v>
      </c>
    </row>
    <row r="11" spans="1:4" ht="15.75">
      <c r="A11" s="25" t="s">
        <v>13</v>
      </c>
      <c r="B11" s="26" t="s">
        <v>14</v>
      </c>
      <c r="C11" s="27">
        <v>11588289</v>
      </c>
      <c r="D11" s="27">
        <v>11588289</v>
      </c>
    </row>
    <row r="12" spans="1:4" ht="17.25" customHeight="1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>
        <v>8023080</v>
      </c>
      <c r="D13" s="30">
        <v>8023080</v>
      </c>
    </row>
    <row r="14" spans="1:4" ht="15.75">
      <c r="A14" s="28" t="s">
        <v>19</v>
      </c>
      <c r="B14" s="29" t="s">
        <v>20</v>
      </c>
      <c r="C14" s="30">
        <v>1800000</v>
      </c>
      <c r="D14" s="30">
        <v>1800000</v>
      </c>
    </row>
    <row r="15" spans="1:4" ht="15.75">
      <c r="A15" s="28" t="s">
        <v>21</v>
      </c>
      <c r="B15" s="29" t="s">
        <v>22</v>
      </c>
      <c r="C15" s="30"/>
      <c r="D15" s="30">
        <v>2971300</v>
      </c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C18+C19+C20+C21+C22</f>
        <v>17269399</v>
      </c>
      <c r="D17" s="24">
        <f>D18+D19+D20+D21+D22</f>
        <v>35545439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8" customHeight="1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17269399</v>
      </c>
      <c r="D22" s="30">
        <v>35545439</v>
      </c>
    </row>
    <row r="23" spans="1:4" ht="16.5" thickBot="1">
      <c r="A23" s="31" t="s">
        <v>37</v>
      </c>
      <c r="B23" s="32" t="s">
        <v>38</v>
      </c>
      <c r="C23" s="34"/>
      <c r="D23" s="34">
        <v>6973200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/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900000</v>
      </c>
      <c r="D31" s="24">
        <f>D32+D36+D37+D38</f>
        <v>2602000</v>
      </c>
    </row>
    <row r="32" spans="1:4" ht="15.75">
      <c r="A32" s="25" t="s">
        <v>55</v>
      </c>
      <c r="B32" s="26" t="s">
        <v>56</v>
      </c>
      <c r="C32" s="35">
        <v>740000</v>
      </c>
      <c r="D32" s="35">
        <v>2370000</v>
      </c>
    </row>
    <row r="33" spans="1:4" ht="15.75">
      <c r="A33" s="28" t="s">
        <v>57</v>
      </c>
      <c r="B33" s="29" t="s">
        <v>58</v>
      </c>
      <c r="C33" s="30">
        <v>240000</v>
      </c>
      <c r="D33" s="30">
        <v>350000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500000</v>
      </c>
      <c r="D35" s="30">
        <v>2020000</v>
      </c>
    </row>
    <row r="36" spans="1:4" ht="15.75">
      <c r="A36" s="28" t="s">
        <v>63</v>
      </c>
      <c r="B36" s="29" t="s">
        <v>64</v>
      </c>
      <c r="C36" s="30">
        <v>100000</v>
      </c>
      <c r="D36" s="30">
        <v>200000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60000</v>
      </c>
      <c r="D38" s="34">
        <v>32000</v>
      </c>
    </row>
    <row r="39" spans="1:4" ht="16.5" thickBot="1">
      <c r="A39" s="22" t="s">
        <v>69</v>
      </c>
      <c r="B39" s="23" t="s">
        <v>70</v>
      </c>
      <c r="C39" s="24">
        <f>SUM(C40:C50)</f>
        <v>1764682</v>
      </c>
      <c r="D39" s="24">
        <f>SUM(D40:D50)</f>
        <v>372966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/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>
        <v>10000</v>
      </c>
      <c r="D43" s="30">
        <v>0</v>
      </c>
    </row>
    <row r="44" spans="1:4" ht="15.75">
      <c r="A44" s="28" t="s">
        <v>79</v>
      </c>
      <c r="B44" s="29" t="s">
        <v>80</v>
      </c>
      <c r="C44" s="30">
        <v>372960</v>
      </c>
      <c r="D44" s="30">
        <v>372960</v>
      </c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20000</v>
      </c>
      <c r="D47" s="30">
        <v>6</v>
      </c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>
        <v>1361722</v>
      </c>
      <c r="D50" s="34"/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301605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>
        <v>301605</v>
      </c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41345450</v>
      </c>
      <c r="D67" s="24">
        <f>D10+D17+D24+D31+D39+D51+D57+D62</f>
        <v>63204679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7.25" customHeight="1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6467902</v>
      </c>
      <c r="D77" s="24">
        <f>SUM(D78:D79)</f>
        <v>4528928</v>
      </c>
    </row>
    <row r="78" spans="1:4" ht="15.75">
      <c r="A78" s="25" t="s">
        <v>147</v>
      </c>
      <c r="B78" s="26" t="s">
        <v>148</v>
      </c>
      <c r="C78" s="30">
        <v>6467902</v>
      </c>
      <c r="D78" s="30">
        <v>4528928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856455</v>
      </c>
      <c r="D80" s="24">
        <f>SUM(D81:D83)</f>
        <v>856455</v>
      </c>
    </row>
    <row r="81" spans="1:4" ht="15.75">
      <c r="A81" s="25" t="s">
        <v>153</v>
      </c>
      <c r="B81" s="26" t="s">
        <v>154</v>
      </c>
      <c r="C81" s="30">
        <v>856455</v>
      </c>
      <c r="D81" s="30">
        <v>856455</v>
      </c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7.25" customHeight="1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7324357</v>
      </c>
      <c r="D91" s="24">
        <f>D68+D72+D77+D80+D84+D90+D89</f>
        <v>5385383</v>
      </c>
    </row>
    <row r="92" spans="1:4" ht="16.5" thickBot="1">
      <c r="A92" s="44" t="s">
        <v>175</v>
      </c>
      <c r="B92" s="45" t="s">
        <v>176</v>
      </c>
      <c r="C92" s="24">
        <f>C67+C91</f>
        <v>48669807</v>
      </c>
      <c r="D92" s="24">
        <f>D67+D91</f>
        <v>68590062</v>
      </c>
    </row>
    <row r="93" spans="1:4" ht="16.5" thickBot="1">
      <c r="A93" s="46"/>
      <c r="B93" s="47"/>
      <c r="C93" s="48"/>
      <c r="D93" s="48"/>
    </row>
    <row r="94" spans="1:4" ht="16.5" thickBot="1">
      <c r="A94" s="14"/>
      <c r="B94" s="49" t="s">
        <v>177</v>
      </c>
      <c r="C94" s="50"/>
      <c r="D94" s="50"/>
    </row>
    <row r="95" spans="1:4" ht="16.5" thickBot="1">
      <c r="A95" s="51" t="s">
        <v>11</v>
      </c>
      <c r="B95" s="52" t="s">
        <v>344</v>
      </c>
      <c r="C95" s="53">
        <f>C96+C97+C98+C99+C100+C113</f>
        <v>43323352</v>
      </c>
      <c r="D95" s="53">
        <f>D96+D97+D98+D99+D100+D113</f>
        <v>63003061</v>
      </c>
    </row>
    <row r="96" spans="1:4" ht="15.75">
      <c r="A96" s="54" t="s">
        <v>13</v>
      </c>
      <c r="B96" s="55" t="s">
        <v>178</v>
      </c>
      <c r="C96" s="56">
        <v>23731860</v>
      </c>
      <c r="D96" s="56">
        <v>37878554</v>
      </c>
    </row>
    <row r="97" spans="1:4" ht="21" customHeight="1">
      <c r="A97" s="28" t="s">
        <v>15</v>
      </c>
      <c r="B97" s="57" t="s">
        <v>179</v>
      </c>
      <c r="C97" s="30">
        <v>3172797</v>
      </c>
      <c r="D97" s="30">
        <v>5017403</v>
      </c>
    </row>
    <row r="98" spans="1:4" ht="15.75">
      <c r="A98" s="28" t="s">
        <v>17</v>
      </c>
      <c r="B98" s="57" t="s">
        <v>180</v>
      </c>
      <c r="C98" s="34">
        <v>11195939</v>
      </c>
      <c r="D98" s="34">
        <v>12162605</v>
      </c>
    </row>
    <row r="99" spans="1:4" ht="15.75">
      <c r="A99" s="28" t="s">
        <v>19</v>
      </c>
      <c r="B99" s="58" t="s">
        <v>181</v>
      </c>
      <c r="C99" s="34">
        <v>4584000</v>
      </c>
      <c r="D99" s="34">
        <v>6079400</v>
      </c>
    </row>
    <row r="100" spans="1:4" ht="15.75">
      <c r="A100" s="28" t="s">
        <v>182</v>
      </c>
      <c r="B100" s="59" t="s">
        <v>183</v>
      </c>
      <c r="C100" s="34">
        <v>638756</v>
      </c>
      <c r="D100" s="34">
        <v>1865099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637756</v>
      </c>
      <c r="D107" s="34">
        <v>842399</v>
      </c>
    </row>
    <row r="108" spans="1:4" ht="15.75">
      <c r="A108" s="28" t="s">
        <v>197</v>
      </c>
      <c r="B108" s="60" t="s">
        <v>198</v>
      </c>
      <c r="C108" s="34">
        <v>0</v>
      </c>
      <c r="D108" s="34">
        <v>0</v>
      </c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1000</v>
      </c>
      <c r="D112" s="30">
        <v>1022700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345</v>
      </c>
      <c r="C116" s="24">
        <f>C117+C119+C121</f>
        <v>4490000</v>
      </c>
      <c r="D116" s="24">
        <f>D117+D119+D121</f>
        <v>4730546</v>
      </c>
    </row>
    <row r="117" spans="1:4" ht="15.75">
      <c r="A117" s="25" t="s">
        <v>27</v>
      </c>
      <c r="B117" s="57" t="s">
        <v>213</v>
      </c>
      <c r="C117" s="27">
        <v>430000</v>
      </c>
      <c r="D117" s="27">
        <v>430210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3950000</v>
      </c>
      <c r="D119" s="30">
        <v>4190336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110000</v>
      </c>
      <c r="D121" s="69">
        <v>110000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22.5" customHeight="1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67733607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</row>
    <row r="143" spans="1:4" ht="15.75">
      <c r="A143" s="25" t="s">
        <v>95</v>
      </c>
      <c r="B143" s="74" t="s">
        <v>245</v>
      </c>
      <c r="C143" s="69">
        <v>856455</v>
      </c>
      <c r="D143" s="69">
        <v>856455</v>
      </c>
    </row>
    <row r="144" spans="1:4" ht="15.75">
      <c r="A144" s="25" t="s">
        <v>97</v>
      </c>
      <c r="B144" s="74" t="s">
        <v>246</v>
      </c>
      <c r="C144" s="69"/>
      <c r="D144" s="69"/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</row>
    <row r="157" spans="1:4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68590062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>
        <v>31</v>
      </c>
      <c r="D159" s="86">
        <v>24</v>
      </c>
    </row>
    <row r="160" spans="1:4" ht="16.5" thickBot="1">
      <c r="A160" s="84" t="s">
        <v>265</v>
      </c>
      <c r="B160" s="85"/>
      <c r="C160" s="86">
        <v>25</v>
      </c>
      <c r="D160" s="86">
        <v>22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2.85546875" customWidth="1"/>
    <col min="4" max="4" width="14.140625" customWidth="1"/>
  </cols>
  <sheetData>
    <row r="1" spans="1:4" ht="15.75">
      <c r="A1" s="174" t="s">
        <v>373</v>
      </c>
      <c r="B1" s="174"/>
      <c r="C1" s="174"/>
    </row>
    <row r="2" spans="1:4" ht="15.75">
      <c r="A2" s="175" t="s">
        <v>426</v>
      </c>
      <c r="B2" s="175"/>
      <c r="C2" s="175"/>
    </row>
    <row r="3" spans="1:4" ht="16.5" thickBot="1">
      <c r="A3" s="90"/>
      <c r="B3" s="90"/>
      <c r="C3" s="90"/>
    </row>
    <row r="4" spans="1:4" ht="16.5" thickBot="1">
      <c r="A4" s="182" t="s">
        <v>0</v>
      </c>
      <c r="B4" s="183"/>
      <c r="C4" s="183"/>
      <c r="D4" s="184"/>
    </row>
    <row r="5" spans="1:4" ht="32.25" thickBot="1">
      <c r="A5" s="14" t="s">
        <v>2</v>
      </c>
      <c r="B5" s="185" t="s">
        <v>270</v>
      </c>
      <c r="C5" s="186"/>
      <c r="D5" s="187"/>
    </row>
    <row r="6" spans="1:4" ht="16.5" thickBot="1">
      <c r="A6" s="135"/>
      <c r="B6" s="13"/>
      <c r="C6" s="87" t="s">
        <v>379</v>
      </c>
      <c r="D6" s="87" t="s">
        <v>379</v>
      </c>
    </row>
    <row r="7" spans="1:4" ht="32.25" thickBot="1">
      <c r="A7" s="14" t="s">
        <v>4</v>
      </c>
      <c r="B7" s="15" t="s">
        <v>5</v>
      </c>
      <c r="C7" s="92" t="s">
        <v>382</v>
      </c>
      <c r="D7" s="92" t="s">
        <v>383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273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+C11+C12+C13+C14+C15+C16</f>
        <v>0</v>
      </c>
      <c r="D10" s="24">
        <f>+D11+D12+D13+D14+D15+D16</f>
        <v>0</v>
      </c>
    </row>
    <row r="11" spans="1:4" ht="15.75">
      <c r="A11" s="25" t="s">
        <v>13</v>
      </c>
      <c r="B11" s="26" t="s">
        <v>14</v>
      </c>
      <c r="C11" s="27"/>
      <c r="D11" s="27"/>
    </row>
    <row r="12" spans="1:4" ht="15.75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/>
      <c r="D13" s="30"/>
    </row>
    <row r="14" spans="1:4" ht="15.75">
      <c r="A14" s="28" t="s">
        <v>19</v>
      </c>
      <c r="B14" s="29" t="s">
        <v>20</v>
      </c>
      <c r="C14" s="30"/>
      <c r="D14" s="30"/>
    </row>
    <row r="15" spans="1:4" ht="15.75">
      <c r="A15" s="28" t="s">
        <v>21</v>
      </c>
      <c r="B15" s="29" t="s">
        <v>22</v>
      </c>
      <c r="C15" s="30"/>
      <c r="D15" s="30"/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+C18+C19+C20+C21+C22</f>
        <v>0</v>
      </c>
      <c r="D17" s="24">
        <f>+D18+D19+D20+D21+D22</f>
        <v>0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5.75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/>
      <c r="D22" s="30"/>
    </row>
    <row r="23" spans="1:4" ht="16.5" thickBot="1">
      <c r="A23" s="31" t="s">
        <v>37</v>
      </c>
      <c r="B23" s="32" t="s">
        <v>38</v>
      </c>
      <c r="C23" s="34"/>
      <c r="D23" s="34"/>
    </row>
    <row r="24" spans="1:4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/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+C32+C36+C37+C38</f>
        <v>0</v>
      </c>
      <c r="D31" s="24">
        <f>+D32+D36+D37+D38</f>
        <v>0</v>
      </c>
    </row>
    <row r="32" spans="1:4" ht="15.75">
      <c r="A32" s="25" t="s">
        <v>55</v>
      </c>
      <c r="B32" s="26" t="s">
        <v>56</v>
      </c>
      <c r="C32" s="35">
        <f>+C33+C34+C35</f>
        <v>0</v>
      </c>
      <c r="D32" s="35">
        <f>+D33+D34+D35</f>
        <v>0</v>
      </c>
    </row>
    <row r="33" spans="1:4" ht="15.75">
      <c r="A33" s="28" t="s">
        <v>57</v>
      </c>
      <c r="B33" s="29" t="s">
        <v>58</v>
      </c>
      <c r="C33" s="30"/>
      <c r="D33" s="30"/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/>
      <c r="D35" s="30"/>
    </row>
    <row r="36" spans="1:4" ht="15.75">
      <c r="A36" s="28" t="s">
        <v>63</v>
      </c>
      <c r="B36" s="29" t="s">
        <v>64</v>
      </c>
      <c r="C36" s="30"/>
      <c r="D36" s="30"/>
    </row>
    <row r="37" spans="1:4" ht="15.75">
      <c r="A37" s="28" t="s">
        <v>65</v>
      </c>
      <c r="B37" s="29" t="s">
        <v>66</v>
      </c>
      <c r="C37" s="30"/>
      <c r="D37" s="30"/>
    </row>
    <row r="38" spans="1:4" ht="16.5" thickBot="1">
      <c r="A38" s="31" t="s">
        <v>67</v>
      </c>
      <c r="B38" s="32" t="s">
        <v>68</v>
      </c>
      <c r="C38" s="34"/>
      <c r="D38" s="34"/>
    </row>
    <row r="39" spans="1:4" ht="16.5" thickBot="1">
      <c r="A39" s="22" t="s">
        <v>69</v>
      </c>
      <c r="B39" s="23" t="s">
        <v>70</v>
      </c>
      <c r="C39" s="24">
        <f>SUM(C40:C50)</f>
        <v>0</v>
      </c>
      <c r="D39" s="24">
        <f>SUM(D40:D50)</f>
        <v>0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/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/>
      <c r="D43" s="30"/>
    </row>
    <row r="44" spans="1:4" ht="15.75">
      <c r="A44" s="28" t="s">
        <v>79</v>
      </c>
      <c r="B44" s="29" t="s">
        <v>80</v>
      </c>
      <c r="C44" s="30"/>
      <c r="D44" s="30"/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/>
      <c r="D47" s="30"/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/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/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>+D10+D17+D24+D31+D39+D51+D57+D62</f>
        <v>0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5.75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0</v>
      </c>
    </row>
    <row r="78" spans="1:4" ht="15.75">
      <c r="A78" s="25" t="s">
        <v>147</v>
      </c>
      <c r="B78" s="26" t="s">
        <v>148</v>
      </c>
      <c r="C78" s="30"/>
      <c r="D78" s="30"/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</row>
    <row r="81" spans="1:4" ht="15.75">
      <c r="A81" s="25" t="s">
        <v>153</v>
      </c>
      <c r="B81" s="26" t="s">
        <v>154</v>
      </c>
      <c r="C81" s="30"/>
      <c r="D81" s="30"/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5.75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0</v>
      </c>
    </row>
    <row r="92" spans="1:4" ht="16.5" thickBot="1">
      <c r="A92" s="44" t="s">
        <v>175</v>
      </c>
      <c r="B92" s="45" t="s">
        <v>176</v>
      </c>
      <c r="C92" s="24">
        <f>+C67+C91</f>
        <v>0</v>
      </c>
      <c r="D92" s="24">
        <f>+D67+D91</f>
        <v>0</v>
      </c>
    </row>
    <row r="93" spans="1:4" ht="16.5" thickBot="1">
      <c r="A93" s="46"/>
      <c r="B93" s="47"/>
      <c r="C93" s="48"/>
      <c r="D93" s="48"/>
    </row>
    <row r="94" spans="1:4" ht="16.5" thickBot="1">
      <c r="A94" s="14"/>
      <c r="B94" s="49" t="s">
        <v>177</v>
      </c>
      <c r="C94" s="50"/>
      <c r="D94" s="50"/>
    </row>
    <row r="95" spans="1:4" ht="16.5" thickBot="1">
      <c r="A95" s="51" t="s">
        <v>11</v>
      </c>
      <c r="B95" s="52" t="s">
        <v>344</v>
      </c>
      <c r="C95" s="53">
        <f>+C96+C97+C98+C99+C100+C113</f>
        <v>0</v>
      </c>
      <c r="D95" s="53">
        <f>+D96+D97+D98+D99+D100+D113</f>
        <v>0</v>
      </c>
    </row>
    <row r="96" spans="1:4" ht="15.75">
      <c r="A96" s="54" t="s">
        <v>13</v>
      </c>
      <c r="B96" s="55" t="s">
        <v>178</v>
      </c>
      <c r="C96" s="56"/>
      <c r="D96" s="56"/>
    </row>
    <row r="97" spans="1:4" ht="15.75">
      <c r="A97" s="28" t="s">
        <v>15</v>
      </c>
      <c r="B97" s="57" t="s">
        <v>179</v>
      </c>
      <c r="C97" s="30"/>
      <c r="D97" s="30"/>
    </row>
    <row r="98" spans="1:4" ht="15.75">
      <c r="A98" s="28" t="s">
        <v>17</v>
      </c>
      <c r="B98" s="57" t="s">
        <v>180</v>
      </c>
      <c r="C98" s="34"/>
      <c r="D98" s="34"/>
    </row>
    <row r="99" spans="1:4" ht="15.75">
      <c r="A99" s="28" t="s">
        <v>19</v>
      </c>
      <c r="B99" s="58" t="s">
        <v>181</v>
      </c>
      <c r="C99" s="34"/>
      <c r="D99" s="34"/>
    </row>
    <row r="100" spans="1:4" ht="15.75">
      <c r="A100" s="28" t="s">
        <v>182</v>
      </c>
      <c r="B100" s="59" t="s">
        <v>183</v>
      </c>
      <c r="C100" s="34"/>
      <c r="D100" s="34"/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/>
      <c r="D107" s="34"/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/>
      <c r="D112" s="30"/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345</v>
      </c>
      <c r="C116" s="24">
        <f>+C117+C119+C121</f>
        <v>0</v>
      </c>
      <c r="D116" s="24">
        <f>+D117+D119+D121</f>
        <v>0</v>
      </c>
    </row>
    <row r="117" spans="1:4" ht="15.75">
      <c r="A117" s="25" t="s">
        <v>27</v>
      </c>
      <c r="B117" s="57" t="s">
        <v>213</v>
      </c>
      <c r="C117" s="27"/>
      <c r="D117" s="27"/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/>
      <c r="D119" s="30"/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/>
      <c r="D121" s="69"/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15.75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+C95+C116</f>
        <v>0</v>
      </c>
      <c r="D130" s="24">
        <f>+D95+D116</f>
        <v>0</v>
      </c>
    </row>
    <row r="131" spans="1:4" ht="32.25" thickBot="1">
      <c r="A131" s="22" t="s">
        <v>232</v>
      </c>
      <c r="B131" s="23" t="s">
        <v>233</v>
      </c>
      <c r="C131" s="24">
        <f>+C132+C133+C134</f>
        <v>0</v>
      </c>
      <c r="D131" s="24">
        <f>+D132+D133+D134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+D136+D137+D138+D139+D140+D141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+D143+D144+D146+D147+D145</f>
        <v>0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/>
      <c r="D144" s="69"/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+D149+D150+D151+D152+D153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0</v>
      </c>
    </row>
    <row r="157" spans="1:4" ht="16.5" thickBot="1">
      <c r="A157" s="79" t="s">
        <v>262</v>
      </c>
      <c r="B157" s="80" t="s">
        <v>263</v>
      </c>
      <c r="C157" s="78">
        <f>+C130+C156</f>
        <v>0</v>
      </c>
      <c r="D157" s="78">
        <f>+D130+D156</f>
        <v>0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/>
      <c r="D159" s="86"/>
    </row>
    <row r="160" spans="1:4" ht="16.5" thickBot="1">
      <c r="A160" s="84" t="s">
        <v>265</v>
      </c>
      <c r="B160" s="85"/>
      <c r="C160" s="86"/>
      <c r="D160" s="86"/>
    </row>
  </sheetData>
  <mergeCells count="4">
    <mergeCell ref="A2:C2"/>
    <mergeCell ref="A1:C1"/>
    <mergeCell ref="A4:D4"/>
    <mergeCell ref="B5:D5"/>
  </mergeCells>
  <pageMargins left="0.7" right="0.7" top="0.75" bottom="0.75" header="0.3" footer="0.3"/>
  <pageSetup paperSize="9" scale="83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70" zoomScaleSheetLayoutView="7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2.85546875" customWidth="1"/>
  </cols>
  <sheetData>
    <row r="1" spans="1:4" ht="15.75">
      <c r="A1" s="174" t="s">
        <v>374</v>
      </c>
      <c r="B1" s="174"/>
      <c r="C1" s="174"/>
    </row>
    <row r="2" spans="1:4" ht="15.75">
      <c r="A2" s="175" t="s">
        <v>426</v>
      </c>
      <c r="B2" s="175"/>
      <c r="C2" s="175"/>
    </row>
    <row r="3" spans="1:4" ht="16.5" thickBot="1">
      <c r="A3" s="90"/>
      <c r="B3" s="90"/>
      <c r="C3" s="90"/>
    </row>
    <row r="4" spans="1:4" ht="15.75">
      <c r="A4" s="9" t="s">
        <v>0</v>
      </c>
      <c r="B4" s="10" t="s">
        <v>1</v>
      </c>
      <c r="C4" s="11"/>
      <c r="D4" s="11"/>
    </row>
    <row r="5" spans="1:4" ht="32.25" thickBot="1">
      <c r="A5" s="93" t="s">
        <v>2</v>
      </c>
      <c r="B5" s="91" t="s">
        <v>271</v>
      </c>
      <c r="C5" s="12"/>
      <c r="D5" s="12"/>
    </row>
    <row r="6" spans="1:4" ht="16.5" thickBot="1">
      <c r="A6" s="13"/>
      <c r="B6" s="13"/>
      <c r="C6" s="87" t="s">
        <v>379</v>
      </c>
      <c r="D6" s="87" t="s">
        <v>379</v>
      </c>
    </row>
    <row r="7" spans="1:4" ht="32.25" thickBot="1">
      <c r="A7" s="14" t="s">
        <v>4</v>
      </c>
      <c r="B7" s="15" t="s">
        <v>5</v>
      </c>
      <c r="C7" s="92" t="s">
        <v>382</v>
      </c>
      <c r="D7" s="92" t="s">
        <v>383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273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+C11+C12+C13+C14+C15+C16</f>
        <v>0</v>
      </c>
      <c r="D10" s="24">
        <f>+D11+D12+D13+D14+D15+D16</f>
        <v>0</v>
      </c>
    </row>
    <row r="11" spans="1:4" ht="15.75">
      <c r="A11" s="25" t="s">
        <v>13</v>
      </c>
      <c r="B11" s="26" t="s">
        <v>14</v>
      </c>
      <c r="C11" s="27"/>
      <c r="D11" s="27"/>
    </row>
    <row r="12" spans="1:4" ht="15.75" customHeight="1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/>
      <c r="D13" s="30"/>
    </row>
    <row r="14" spans="1:4" ht="15.75">
      <c r="A14" s="28" t="s">
        <v>19</v>
      </c>
      <c r="B14" s="29" t="s">
        <v>20</v>
      </c>
      <c r="C14" s="30"/>
      <c r="D14" s="30"/>
    </row>
    <row r="15" spans="1:4" ht="15.75">
      <c r="A15" s="28" t="s">
        <v>21</v>
      </c>
      <c r="B15" s="29" t="s">
        <v>22</v>
      </c>
      <c r="C15" s="30"/>
      <c r="D15" s="30"/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+C18+C19+C20+C21+C22</f>
        <v>0</v>
      </c>
      <c r="D17" s="24">
        <f>+D18+D19+D20+D21+D22</f>
        <v>0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5.75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/>
      <c r="D22" s="30"/>
    </row>
    <row r="23" spans="1:4" ht="16.5" thickBot="1">
      <c r="A23" s="31" t="s">
        <v>37</v>
      </c>
      <c r="B23" s="32" t="s">
        <v>38</v>
      </c>
      <c r="C23" s="34"/>
      <c r="D23" s="34"/>
    </row>
    <row r="24" spans="1:4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/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+C32+C36+C37+C38</f>
        <v>0</v>
      </c>
      <c r="D31" s="24">
        <f>+D32+D36+D37+D38</f>
        <v>0</v>
      </c>
    </row>
    <row r="32" spans="1:4" ht="15.75">
      <c r="A32" s="25" t="s">
        <v>55</v>
      </c>
      <c r="B32" s="26" t="s">
        <v>56</v>
      </c>
      <c r="C32" s="35">
        <f>+C33+C34+C35</f>
        <v>0</v>
      </c>
      <c r="D32" s="35">
        <f>+D33+D34+D35</f>
        <v>0</v>
      </c>
    </row>
    <row r="33" spans="1:4" ht="15.75">
      <c r="A33" s="28" t="s">
        <v>57</v>
      </c>
      <c r="B33" s="29" t="s">
        <v>58</v>
      </c>
      <c r="C33" s="30"/>
      <c r="D33" s="30"/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/>
      <c r="D35" s="30"/>
    </row>
    <row r="36" spans="1:4" ht="15.75">
      <c r="A36" s="28" t="s">
        <v>63</v>
      </c>
      <c r="B36" s="29" t="s">
        <v>64</v>
      </c>
      <c r="C36" s="30"/>
      <c r="D36" s="30"/>
    </row>
    <row r="37" spans="1:4" ht="15.75">
      <c r="A37" s="28" t="s">
        <v>65</v>
      </c>
      <c r="B37" s="29" t="s">
        <v>66</v>
      </c>
      <c r="C37" s="30"/>
      <c r="D37" s="30"/>
    </row>
    <row r="38" spans="1:4" ht="16.5" thickBot="1">
      <c r="A38" s="31" t="s">
        <v>67</v>
      </c>
      <c r="B38" s="32" t="s">
        <v>68</v>
      </c>
      <c r="C38" s="34"/>
      <c r="D38" s="34"/>
    </row>
    <row r="39" spans="1:4" ht="16.5" thickBot="1">
      <c r="A39" s="22" t="s">
        <v>69</v>
      </c>
      <c r="B39" s="23" t="s">
        <v>70</v>
      </c>
      <c r="C39" s="24">
        <f>SUM(C40:C50)</f>
        <v>0</v>
      </c>
      <c r="D39" s="24">
        <f>SUM(D40:D50)</f>
        <v>0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/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/>
      <c r="D43" s="30"/>
    </row>
    <row r="44" spans="1:4" ht="15.75">
      <c r="A44" s="28" t="s">
        <v>79</v>
      </c>
      <c r="B44" s="29" t="s">
        <v>80</v>
      </c>
      <c r="C44" s="30"/>
      <c r="D44" s="30"/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/>
      <c r="D47" s="30"/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/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/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>+D10+D17+D24+D31+D39+D51+D57+D62</f>
        <v>0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5.75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0</v>
      </c>
    </row>
    <row r="78" spans="1:4" ht="15.75">
      <c r="A78" s="25" t="s">
        <v>147</v>
      </c>
      <c r="B78" s="26" t="s">
        <v>148</v>
      </c>
      <c r="C78" s="30"/>
      <c r="D78" s="30"/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</row>
    <row r="81" spans="1:4" ht="15.75">
      <c r="A81" s="25" t="s">
        <v>153</v>
      </c>
      <c r="B81" s="26" t="s">
        <v>154</v>
      </c>
      <c r="C81" s="30"/>
      <c r="D81" s="30"/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5.75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0</v>
      </c>
    </row>
    <row r="92" spans="1:4" ht="16.5" thickBot="1">
      <c r="A92" s="44" t="s">
        <v>175</v>
      </c>
      <c r="B92" s="45" t="s">
        <v>176</v>
      </c>
      <c r="C92" s="24">
        <f>+C67+C91</f>
        <v>0</v>
      </c>
      <c r="D92" s="24">
        <f>+D67+D91</f>
        <v>0</v>
      </c>
    </row>
    <row r="93" spans="1:4" ht="16.5" thickBot="1">
      <c r="A93" s="46"/>
      <c r="B93" s="47"/>
      <c r="C93" s="48"/>
      <c r="D93" s="48"/>
    </row>
    <row r="94" spans="1:4" ht="16.5" thickBot="1">
      <c r="A94" s="14"/>
      <c r="B94" s="49" t="s">
        <v>177</v>
      </c>
      <c r="C94" s="50"/>
      <c r="D94" s="50"/>
    </row>
    <row r="95" spans="1:4" ht="16.5" thickBot="1">
      <c r="A95" s="51" t="s">
        <v>11</v>
      </c>
      <c r="B95" s="52" t="s">
        <v>344</v>
      </c>
      <c r="C95" s="53">
        <f>+C96+C97+C98+C99+C100+C113</f>
        <v>0</v>
      </c>
      <c r="D95" s="53">
        <f>+D96+D97+D98+D99+D100+D113</f>
        <v>0</v>
      </c>
    </row>
    <row r="96" spans="1:4" ht="15.75">
      <c r="A96" s="54" t="s">
        <v>13</v>
      </c>
      <c r="B96" s="55" t="s">
        <v>178</v>
      </c>
      <c r="C96" s="56"/>
      <c r="D96" s="56"/>
    </row>
    <row r="97" spans="1:4" ht="15.75">
      <c r="A97" s="28" t="s">
        <v>15</v>
      </c>
      <c r="B97" s="57" t="s">
        <v>179</v>
      </c>
      <c r="C97" s="30"/>
      <c r="D97" s="30"/>
    </row>
    <row r="98" spans="1:4" ht="15.75">
      <c r="A98" s="28" t="s">
        <v>17</v>
      </c>
      <c r="B98" s="57" t="s">
        <v>180</v>
      </c>
      <c r="C98" s="34"/>
      <c r="D98" s="34"/>
    </row>
    <row r="99" spans="1:4" ht="15.75">
      <c r="A99" s="28" t="s">
        <v>19</v>
      </c>
      <c r="B99" s="58" t="s">
        <v>181</v>
      </c>
      <c r="C99" s="34"/>
      <c r="D99" s="34"/>
    </row>
    <row r="100" spans="1:4" ht="15.75">
      <c r="A100" s="28" t="s">
        <v>182</v>
      </c>
      <c r="B100" s="59" t="s">
        <v>183</v>
      </c>
      <c r="C100" s="34"/>
      <c r="D100" s="34"/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/>
      <c r="D107" s="34"/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/>
      <c r="D112" s="30"/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345</v>
      </c>
      <c r="C116" s="24">
        <f>+C117+C119+C121</f>
        <v>0</v>
      </c>
      <c r="D116" s="24">
        <f>+D117+D119+D121</f>
        <v>0</v>
      </c>
    </row>
    <row r="117" spans="1:4" ht="15.75">
      <c r="A117" s="25" t="s">
        <v>27</v>
      </c>
      <c r="B117" s="57" t="s">
        <v>213</v>
      </c>
      <c r="C117" s="27"/>
      <c r="D117" s="27"/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/>
      <c r="D119" s="30"/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/>
      <c r="D121" s="69"/>
    </row>
    <row r="122" spans="1:4" ht="18" customHeight="1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15.75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+C95+C116</f>
        <v>0</v>
      </c>
      <c r="D130" s="24">
        <f>+D95+D116</f>
        <v>0</v>
      </c>
    </row>
    <row r="131" spans="1:4" ht="32.25" thickBot="1">
      <c r="A131" s="22" t="s">
        <v>232</v>
      </c>
      <c r="B131" s="23" t="s">
        <v>233</v>
      </c>
      <c r="C131" s="24">
        <f>+C132+C133+C134</f>
        <v>0</v>
      </c>
      <c r="D131" s="24">
        <f>+D132+D133+D134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+D136+D137+D138+D139+D140+D141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+D143+D144+D146+D147+D145</f>
        <v>0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/>
      <c r="D144" s="69"/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+D149+D150+D151+D152+D153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0</v>
      </c>
    </row>
    <row r="157" spans="1:4" ht="16.5" thickBot="1">
      <c r="A157" s="79" t="s">
        <v>262</v>
      </c>
      <c r="B157" s="80" t="s">
        <v>263</v>
      </c>
      <c r="C157" s="78">
        <f>+C130+C156</f>
        <v>0</v>
      </c>
      <c r="D157" s="78">
        <f>+D130+D156</f>
        <v>0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/>
      <c r="D159" s="86"/>
    </row>
    <row r="160" spans="1:4" ht="16.5" thickBot="1">
      <c r="A160" s="84" t="s">
        <v>265</v>
      </c>
      <c r="B160" s="85"/>
      <c r="C160" s="86"/>
      <c r="D160" s="86"/>
    </row>
  </sheetData>
  <mergeCells count="2">
    <mergeCell ref="A2:C2"/>
    <mergeCell ref="A1:C1"/>
  </mergeCells>
  <pageMargins left="0.7" right="0.7" top="0.75" bottom="0.75" header="0.3" footer="0.3"/>
  <pageSetup paperSize="9" scale="82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2" sqref="A2:G2"/>
    </sheetView>
  </sheetViews>
  <sheetFormatPr defaultRowHeight="15"/>
  <cols>
    <col min="1" max="1" width="6.7109375" customWidth="1"/>
    <col min="2" max="2" width="38" customWidth="1"/>
    <col min="3" max="3" width="13.28515625" customWidth="1"/>
    <col min="4" max="4" width="13.5703125" customWidth="1"/>
    <col min="5" max="5" width="33.42578125" customWidth="1"/>
    <col min="6" max="6" width="12.42578125" customWidth="1"/>
    <col min="7" max="7" width="18.7109375" customWidth="1"/>
  </cols>
  <sheetData>
    <row r="1" spans="1:7" ht="15.75">
      <c r="A1" s="174" t="s">
        <v>375</v>
      </c>
      <c r="B1" s="174"/>
      <c r="C1" s="174"/>
      <c r="D1" s="174"/>
      <c r="E1" s="174"/>
      <c r="F1" s="174"/>
      <c r="G1" s="174"/>
    </row>
    <row r="2" spans="1:7" ht="15.75">
      <c r="A2" s="175" t="s">
        <v>426</v>
      </c>
      <c r="B2" s="175"/>
      <c r="C2" s="175"/>
      <c r="D2" s="175"/>
      <c r="E2" s="175"/>
      <c r="F2" s="175"/>
      <c r="G2" s="175"/>
    </row>
    <row r="3" spans="1:7" ht="15.75">
      <c r="A3" s="90"/>
      <c r="B3" s="90"/>
      <c r="C3" s="90"/>
      <c r="D3" s="90"/>
      <c r="E3" s="1"/>
      <c r="F3" s="1"/>
      <c r="G3" s="1"/>
    </row>
    <row r="4" spans="1:7" ht="24" customHeight="1">
      <c r="A4" s="190" t="s">
        <v>364</v>
      </c>
      <c r="B4" s="190"/>
      <c r="C4" s="190"/>
      <c r="D4" s="190"/>
      <c r="E4" s="190"/>
      <c r="F4" s="190"/>
      <c r="G4" s="190"/>
    </row>
    <row r="5" spans="1:7" ht="16.5" thickBot="1">
      <c r="A5" s="94"/>
      <c r="B5" s="95"/>
      <c r="C5" s="94"/>
      <c r="D5" s="94"/>
      <c r="E5" s="94"/>
      <c r="F5" s="94"/>
      <c r="G5" s="121" t="s">
        <v>380</v>
      </c>
    </row>
    <row r="6" spans="1:7" ht="16.5" thickBot="1">
      <c r="A6" s="188" t="s">
        <v>272</v>
      </c>
      <c r="B6" s="96" t="s">
        <v>10</v>
      </c>
      <c r="C6" s="97"/>
      <c r="D6" s="161"/>
      <c r="E6" s="96" t="s">
        <v>177</v>
      </c>
      <c r="F6" s="163"/>
      <c r="G6" s="98"/>
    </row>
    <row r="7" spans="1:7" ht="48" thickBot="1">
      <c r="A7" s="189"/>
      <c r="B7" s="99" t="s">
        <v>0</v>
      </c>
      <c r="C7" s="100" t="s">
        <v>424</v>
      </c>
      <c r="D7" s="100" t="s">
        <v>386</v>
      </c>
      <c r="E7" s="99" t="s">
        <v>0</v>
      </c>
      <c r="F7" s="100" t="s">
        <v>424</v>
      </c>
      <c r="G7" s="100" t="s">
        <v>385</v>
      </c>
    </row>
    <row r="8" spans="1:7" ht="16.5" thickBot="1">
      <c r="A8" s="102" t="s">
        <v>7</v>
      </c>
      <c r="B8" s="99" t="s">
        <v>8</v>
      </c>
      <c r="C8" s="100" t="s">
        <v>9</v>
      </c>
      <c r="D8" s="100" t="s">
        <v>9</v>
      </c>
      <c r="E8" s="99" t="s">
        <v>273</v>
      </c>
      <c r="F8" s="164"/>
      <c r="G8" s="101" t="s">
        <v>274</v>
      </c>
    </row>
    <row r="9" spans="1:7" ht="15.75">
      <c r="A9" s="130" t="s">
        <v>11</v>
      </c>
      <c r="B9" s="103" t="s">
        <v>275</v>
      </c>
      <c r="C9" s="104">
        <v>21411369</v>
      </c>
      <c r="D9" s="104">
        <v>24382669</v>
      </c>
      <c r="E9" s="103" t="s">
        <v>276</v>
      </c>
      <c r="F9" s="165">
        <v>23731860</v>
      </c>
      <c r="G9" s="105">
        <v>37878554</v>
      </c>
    </row>
    <row r="10" spans="1:7" ht="31.5">
      <c r="A10" s="131" t="s">
        <v>25</v>
      </c>
      <c r="B10" s="106" t="s">
        <v>277</v>
      </c>
      <c r="C10" s="107">
        <v>17269399</v>
      </c>
      <c r="D10" s="107">
        <v>35545439</v>
      </c>
      <c r="E10" s="106" t="s">
        <v>179</v>
      </c>
      <c r="F10" s="166">
        <v>3172797</v>
      </c>
      <c r="G10" s="108">
        <v>5017403</v>
      </c>
    </row>
    <row r="11" spans="1:7" ht="15.75">
      <c r="A11" s="131" t="s">
        <v>39</v>
      </c>
      <c r="B11" s="106" t="s">
        <v>278</v>
      </c>
      <c r="C11" s="107">
        <v>0</v>
      </c>
      <c r="D11" s="107">
        <v>6973200</v>
      </c>
      <c r="E11" s="106" t="s">
        <v>279</v>
      </c>
      <c r="F11" s="166">
        <v>11195939</v>
      </c>
      <c r="G11" s="108">
        <v>12162605</v>
      </c>
    </row>
    <row r="12" spans="1:7" ht="15.75">
      <c r="A12" s="131" t="s">
        <v>232</v>
      </c>
      <c r="B12" s="106" t="s">
        <v>266</v>
      </c>
      <c r="C12" s="107">
        <v>900000</v>
      </c>
      <c r="D12" s="107">
        <v>2602000</v>
      </c>
      <c r="E12" s="106" t="s">
        <v>181</v>
      </c>
      <c r="F12" s="166">
        <v>4584000</v>
      </c>
      <c r="G12" s="108">
        <v>6079400</v>
      </c>
    </row>
    <row r="13" spans="1:7" ht="15.75">
      <c r="A13" s="131" t="s">
        <v>69</v>
      </c>
      <c r="B13" s="109" t="s">
        <v>280</v>
      </c>
      <c r="C13" s="107">
        <v>1764682</v>
      </c>
      <c r="D13" s="107">
        <v>372966</v>
      </c>
      <c r="E13" s="106" t="s">
        <v>183</v>
      </c>
      <c r="F13" s="166">
        <v>638756</v>
      </c>
      <c r="G13" s="108">
        <v>1865099</v>
      </c>
    </row>
    <row r="14" spans="1:7" ht="15.75">
      <c r="A14" s="131" t="s">
        <v>93</v>
      </c>
      <c r="B14" s="106" t="s">
        <v>267</v>
      </c>
      <c r="C14" s="110"/>
      <c r="D14" s="110"/>
      <c r="E14" s="106" t="s">
        <v>208</v>
      </c>
      <c r="F14" s="166"/>
      <c r="G14" s="108"/>
    </row>
    <row r="15" spans="1:7" ht="16.5" thickBot="1">
      <c r="A15" s="131" t="s">
        <v>250</v>
      </c>
      <c r="B15" s="106" t="s">
        <v>281</v>
      </c>
      <c r="C15" s="107"/>
      <c r="D15" s="107"/>
      <c r="E15" s="111"/>
      <c r="F15" s="167"/>
      <c r="G15" s="108"/>
    </row>
    <row r="16" spans="1:7" ht="32.25" thickBot="1">
      <c r="A16" s="102" t="s">
        <v>115</v>
      </c>
      <c r="B16" s="112" t="s">
        <v>352</v>
      </c>
      <c r="C16" s="113">
        <f>SUM(C9:C10,C12:C14)</f>
        <v>41345450</v>
      </c>
      <c r="D16" s="113">
        <f>SUM(D9:D10,D12:D14)</f>
        <v>62903074</v>
      </c>
      <c r="E16" s="112" t="s">
        <v>351</v>
      </c>
      <c r="F16" s="168">
        <v>43323352</v>
      </c>
      <c r="G16" s="114">
        <f>SUM(G9:G14)</f>
        <v>63003061</v>
      </c>
    </row>
    <row r="17" spans="1:7" ht="31.5">
      <c r="A17" s="132" t="s">
        <v>125</v>
      </c>
      <c r="B17" s="115" t="s">
        <v>349</v>
      </c>
      <c r="C17" s="116">
        <v>1977902</v>
      </c>
      <c r="D17" s="116">
        <v>99987</v>
      </c>
      <c r="E17" s="106" t="s">
        <v>285</v>
      </c>
      <c r="F17" s="169"/>
      <c r="G17" s="117"/>
    </row>
    <row r="18" spans="1:7" ht="31.5">
      <c r="A18" s="133" t="s">
        <v>260</v>
      </c>
      <c r="B18" s="106" t="s">
        <v>287</v>
      </c>
      <c r="C18" s="107">
        <v>1977902</v>
      </c>
      <c r="D18" s="107">
        <v>99987</v>
      </c>
      <c r="E18" s="106" t="s">
        <v>288</v>
      </c>
      <c r="F18" s="166"/>
      <c r="G18" s="108"/>
    </row>
    <row r="19" spans="1:7" ht="15.75">
      <c r="A19" s="133" t="s">
        <v>262</v>
      </c>
      <c r="B19" s="106" t="s">
        <v>290</v>
      </c>
      <c r="C19" s="107"/>
      <c r="D19" s="107"/>
      <c r="E19" s="106" t="s">
        <v>291</v>
      </c>
      <c r="F19" s="166"/>
      <c r="G19" s="108"/>
    </row>
    <row r="20" spans="1:7" ht="31.5">
      <c r="A20" s="133" t="s">
        <v>282</v>
      </c>
      <c r="B20" s="106" t="s">
        <v>293</v>
      </c>
      <c r="C20" s="107"/>
      <c r="D20" s="107"/>
      <c r="E20" s="106" t="s">
        <v>294</v>
      </c>
      <c r="F20" s="166"/>
      <c r="G20" s="108"/>
    </row>
    <row r="21" spans="1:7" ht="15.75">
      <c r="A21" s="133" t="s">
        <v>283</v>
      </c>
      <c r="B21" s="106" t="s">
        <v>296</v>
      </c>
      <c r="C21" s="107"/>
      <c r="D21" s="107"/>
      <c r="E21" s="115" t="s">
        <v>297</v>
      </c>
      <c r="F21" s="169"/>
      <c r="G21" s="108"/>
    </row>
    <row r="22" spans="1:7" ht="31.5">
      <c r="A22" s="133" t="s">
        <v>284</v>
      </c>
      <c r="B22" s="106" t="s">
        <v>348</v>
      </c>
      <c r="C22" s="118">
        <f>C23+C24</f>
        <v>0</v>
      </c>
      <c r="D22" s="118">
        <f>D23+D24</f>
        <v>0</v>
      </c>
      <c r="E22" s="106" t="s">
        <v>299</v>
      </c>
      <c r="F22" s="166"/>
      <c r="G22" s="108"/>
    </row>
    <row r="23" spans="1:7" ht="31.5">
      <c r="A23" s="132" t="s">
        <v>286</v>
      </c>
      <c r="B23" s="115" t="s">
        <v>301</v>
      </c>
      <c r="C23" s="119"/>
      <c r="D23" s="119"/>
      <c r="E23" s="103" t="s">
        <v>248</v>
      </c>
      <c r="F23" s="169"/>
      <c r="G23" s="117"/>
    </row>
    <row r="24" spans="1:7" ht="31.5">
      <c r="A24" s="133" t="s">
        <v>289</v>
      </c>
      <c r="B24" s="106" t="s">
        <v>303</v>
      </c>
      <c r="C24" s="107"/>
      <c r="D24" s="107"/>
      <c r="E24" s="106" t="s">
        <v>258</v>
      </c>
      <c r="F24" s="166"/>
      <c r="G24" s="108"/>
    </row>
    <row r="25" spans="1:7" ht="15.75">
      <c r="A25" s="131" t="s">
        <v>292</v>
      </c>
      <c r="B25" s="106" t="s">
        <v>170</v>
      </c>
      <c r="C25" s="107"/>
      <c r="D25" s="107"/>
      <c r="E25" s="106" t="s">
        <v>259</v>
      </c>
      <c r="F25" s="166"/>
      <c r="G25" s="108"/>
    </row>
    <row r="26" spans="1:7" ht="32.25" thickBot="1">
      <c r="A26" s="134" t="s">
        <v>295</v>
      </c>
      <c r="B26" s="120" t="s">
        <v>381</v>
      </c>
      <c r="C26" s="119">
        <v>856455</v>
      </c>
      <c r="D26" s="119">
        <v>856455</v>
      </c>
      <c r="E26" s="120" t="s">
        <v>381</v>
      </c>
      <c r="F26" s="170">
        <v>856455</v>
      </c>
      <c r="G26" s="117">
        <v>856455</v>
      </c>
    </row>
    <row r="27" spans="1:7" ht="32.25" thickBot="1">
      <c r="A27" s="102" t="s">
        <v>298</v>
      </c>
      <c r="B27" s="112" t="s">
        <v>350</v>
      </c>
      <c r="C27" s="113">
        <f>C17+C22+C25+C26</f>
        <v>2834357</v>
      </c>
      <c r="D27" s="113">
        <f>D17+D22+D25+D26</f>
        <v>956442</v>
      </c>
      <c r="E27" s="112" t="s">
        <v>363</v>
      </c>
      <c r="F27" s="168">
        <v>856455</v>
      </c>
      <c r="G27" s="114">
        <v>856455</v>
      </c>
    </row>
    <row r="28" spans="1:7" ht="32.25" thickBot="1">
      <c r="A28" s="102" t="s">
        <v>300</v>
      </c>
      <c r="B28" s="112" t="s">
        <v>353</v>
      </c>
      <c r="C28" s="50">
        <f>+C16+C27</f>
        <v>44179807</v>
      </c>
      <c r="D28" s="50">
        <f>+D16+D27</f>
        <v>63859516</v>
      </c>
      <c r="E28" s="112" t="s">
        <v>354</v>
      </c>
      <c r="F28" s="168">
        <v>44179807</v>
      </c>
      <c r="G28" s="50">
        <f>G16+G27</f>
        <v>63859516</v>
      </c>
    </row>
  </sheetData>
  <mergeCells count="4">
    <mergeCell ref="A6:A7"/>
    <mergeCell ref="A4:G4"/>
    <mergeCell ref="A1:G1"/>
    <mergeCell ref="A2:G2"/>
  </mergeCells>
  <pageMargins left="1.19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:F2"/>
    </sheetView>
  </sheetViews>
  <sheetFormatPr defaultRowHeight="15"/>
  <cols>
    <col min="1" max="1" width="6.7109375" customWidth="1"/>
    <col min="2" max="2" width="39.28515625" customWidth="1"/>
    <col min="3" max="3" width="13.140625" customWidth="1"/>
    <col min="4" max="4" width="13" customWidth="1"/>
    <col min="5" max="5" width="34.42578125" customWidth="1"/>
    <col min="6" max="6" width="14.28515625" customWidth="1"/>
    <col min="7" max="7" width="13.5703125" customWidth="1"/>
    <col min="8" max="9" width="18.7109375" customWidth="1"/>
  </cols>
  <sheetData>
    <row r="1" spans="1:9" ht="15.75">
      <c r="A1" s="174" t="s">
        <v>376</v>
      </c>
      <c r="B1" s="174"/>
      <c r="C1" s="174"/>
      <c r="D1" s="174"/>
      <c r="E1" s="174"/>
      <c r="F1" s="174"/>
      <c r="G1" s="150"/>
      <c r="H1" s="150"/>
      <c r="I1" s="150"/>
    </row>
    <row r="2" spans="1:9" ht="15.75">
      <c r="A2" s="175" t="s">
        <v>426</v>
      </c>
      <c r="B2" s="175"/>
      <c r="C2" s="175"/>
      <c r="D2" s="175"/>
      <c r="E2" s="175"/>
      <c r="F2" s="175"/>
      <c r="G2" s="151"/>
      <c r="H2" s="151"/>
      <c r="I2" s="151"/>
    </row>
    <row r="3" spans="1:9" ht="15.75">
      <c r="A3" s="88"/>
      <c r="B3" s="88"/>
      <c r="C3" s="88"/>
      <c r="D3" s="88"/>
      <c r="E3" s="88"/>
      <c r="F3" s="88"/>
      <c r="G3" s="88"/>
      <c r="H3" s="88"/>
      <c r="I3" s="88"/>
    </row>
    <row r="4" spans="1:9" ht="15.75">
      <c r="A4" s="190" t="s">
        <v>365</v>
      </c>
      <c r="B4" s="190"/>
      <c r="C4" s="190"/>
      <c r="D4" s="190"/>
      <c r="E4" s="190"/>
      <c r="F4" s="190"/>
      <c r="G4" s="152"/>
      <c r="H4" s="152"/>
      <c r="I4" s="152"/>
    </row>
    <row r="5" spans="1:9" ht="16.5" thickBot="1">
      <c r="A5" s="94"/>
      <c r="B5" s="95"/>
      <c r="C5" s="94"/>
      <c r="D5" s="94"/>
      <c r="E5" s="94"/>
      <c r="F5" s="121"/>
      <c r="G5" s="121" t="s">
        <v>380</v>
      </c>
      <c r="H5" s="121"/>
      <c r="I5" s="121"/>
    </row>
    <row r="6" spans="1:9" ht="16.5" thickBot="1">
      <c r="A6" s="191" t="s">
        <v>272</v>
      </c>
      <c r="B6" s="96" t="s">
        <v>10</v>
      </c>
      <c r="C6" s="97"/>
      <c r="D6" s="161"/>
      <c r="E6" s="193" t="s">
        <v>177</v>
      </c>
      <c r="F6" s="194"/>
      <c r="G6" s="195"/>
      <c r="H6" s="172"/>
      <c r="I6" s="172"/>
    </row>
    <row r="7" spans="1:9" ht="48" thickBot="1">
      <c r="A7" s="192"/>
      <c r="B7" s="99" t="s">
        <v>0</v>
      </c>
      <c r="C7" s="100" t="s">
        <v>425</v>
      </c>
      <c r="D7" s="100" t="s">
        <v>385</v>
      </c>
      <c r="E7" s="99" t="s">
        <v>0</v>
      </c>
      <c r="F7" s="100" t="s">
        <v>425</v>
      </c>
      <c r="G7" s="100" t="s">
        <v>385</v>
      </c>
      <c r="H7" s="173"/>
      <c r="I7" s="173"/>
    </row>
    <row r="8" spans="1:9" ht="16.5" thickBot="1">
      <c r="A8" s="102" t="s">
        <v>7</v>
      </c>
      <c r="B8" s="99" t="s">
        <v>8</v>
      </c>
      <c r="C8" s="100" t="s">
        <v>9</v>
      </c>
      <c r="D8" s="162"/>
      <c r="E8" s="99" t="s">
        <v>273</v>
      </c>
      <c r="F8" s="101" t="s">
        <v>274</v>
      </c>
      <c r="G8" s="101" t="s">
        <v>274</v>
      </c>
      <c r="H8" s="173"/>
      <c r="I8" s="173"/>
    </row>
    <row r="9" spans="1:9" ht="31.5">
      <c r="A9" s="130" t="s">
        <v>11</v>
      </c>
      <c r="B9" s="103" t="s">
        <v>304</v>
      </c>
      <c r="C9" s="104"/>
      <c r="D9" s="104">
        <v>301605</v>
      </c>
      <c r="E9" s="103" t="s">
        <v>213</v>
      </c>
      <c r="F9" s="105">
        <v>430000</v>
      </c>
      <c r="G9" s="105">
        <v>430210</v>
      </c>
      <c r="H9" s="171"/>
      <c r="I9" s="171"/>
    </row>
    <row r="10" spans="1:9" ht="24.95" customHeight="1">
      <c r="A10" s="131" t="s">
        <v>25</v>
      </c>
      <c r="B10" s="106" t="s">
        <v>305</v>
      </c>
      <c r="C10" s="107"/>
      <c r="D10" s="107"/>
      <c r="E10" s="106" t="s">
        <v>306</v>
      </c>
      <c r="F10" s="108"/>
      <c r="G10" s="108"/>
      <c r="H10" s="171"/>
      <c r="I10" s="171"/>
    </row>
    <row r="11" spans="1:9" ht="15.75">
      <c r="A11" s="131" t="s">
        <v>39</v>
      </c>
      <c r="B11" s="106" t="s">
        <v>307</v>
      </c>
      <c r="C11" s="107"/>
      <c r="D11" s="107"/>
      <c r="E11" s="106" t="s">
        <v>215</v>
      </c>
      <c r="F11" s="108">
        <v>3950000</v>
      </c>
      <c r="G11" s="108">
        <v>4190336</v>
      </c>
      <c r="H11" s="171"/>
      <c r="I11" s="171"/>
    </row>
    <row r="12" spans="1:9" ht="31.5">
      <c r="A12" s="131" t="s">
        <v>232</v>
      </c>
      <c r="B12" s="106" t="s">
        <v>308</v>
      </c>
      <c r="C12" s="107"/>
      <c r="D12" s="107"/>
      <c r="E12" s="106" t="s">
        <v>309</v>
      </c>
      <c r="F12" s="108"/>
      <c r="G12" s="108"/>
      <c r="H12" s="171"/>
      <c r="I12" s="171"/>
    </row>
    <row r="13" spans="1:9" ht="15.75">
      <c r="A13" s="131" t="s">
        <v>69</v>
      </c>
      <c r="B13" s="106" t="s">
        <v>310</v>
      </c>
      <c r="C13" s="107"/>
      <c r="D13" s="107"/>
      <c r="E13" s="106" t="s">
        <v>217</v>
      </c>
      <c r="F13" s="108">
        <v>110000</v>
      </c>
      <c r="G13" s="108">
        <v>110000</v>
      </c>
      <c r="H13" s="171"/>
      <c r="I13" s="171"/>
    </row>
    <row r="14" spans="1:9" ht="16.5" thickBot="1">
      <c r="A14" s="131" t="s">
        <v>93</v>
      </c>
      <c r="B14" s="106" t="s">
        <v>311</v>
      </c>
      <c r="C14" s="110"/>
      <c r="D14" s="110"/>
      <c r="E14" s="115" t="s">
        <v>208</v>
      </c>
      <c r="F14" s="108"/>
      <c r="G14" s="108"/>
      <c r="H14" s="171"/>
      <c r="I14" s="171"/>
    </row>
    <row r="15" spans="1:9" ht="32.25" thickBot="1">
      <c r="A15" s="102" t="s">
        <v>250</v>
      </c>
      <c r="B15" s="112" t="s">
        <v>355</v>
      </c>
      <c r="C15" s="113">
        <f>C9+C11+C12+C14</f>
        <v>0</v>
      </c>
      <c r="D15" s="113">
        <f>D9+D11+D12+D14</f>
        <v>301605</v>
      </c>
      <c r="E15" s="112" t="s">
        <v>356</v>
      </c>
      <c r="F15" s="114">
        <f>F9+F11+F13+F14</f>
        <v>4490000</v>
      </c>
      <c r="G15" s="114">
        <f>G9+G11+G13+G14</f>
        <v>4730546</v>
      </c>
      <c r="H15" s="48"/>
      <c r="I15" s="48"/>
    </row>
    <row r="16" spans="1:9" ht="31.5">
      <c r="A16" s="130" t="s">
        <v>115</v>
      </c>
      <c r="B16" s="122" t="s">
        <v>357</v>
      </c>
      <c r="C16" s="123">
        <v>4490000</v>
      </c>
      <c r="D16" s="123">
        <f>D17+D18+D19+D20+D21</f>
        <v>4428941</v>
      </c>
      <c r="E16" s="106" t="s">
        <v>285</v>
      </c>
      <c r="F16" s="105"/>
      <c r="G16" s="105"/>
      <c r="H16" s="171"/>
      <c r="I16" s="171"/>
    </row>
    <row r="17" spans="1:9" ht="15.75">
      <c r="A17" s="131" t="s">
        <v>125</v>
      </c>
      <c r="B17" s="124" t="s">
        <v>268</v>
      </c>
      <c r="C17" s="107">
        <v>4490000</v>
      </c>
      <c r="D17" s="107">
        <v>4428941</v>
      </c>
      <c r="E17" s="106" t="s">
        <v>312</v>
      </c>
      <c r="F17" s="108"/>
      <c r="G17" s="108"/>
      <c r="H17" s="171"/>
      <c r="I17" s="171"/>
    </row>
    <row r="18" spans="1:9" ht="15.75">
      <c r="A18" s="130" t="s">
        <v>260</v>
      </c>
      <c r="B18" s="124" t="s">
        <v>313</v>
      </c>
      <c r="C18" s="107"/>
      <c r="D18" s="107"/>
      <c r="E18" s="106" t="s">
        <v>291</v>
      </c>
      <c r="F18" s="108"/>
      <c r="G18" s="108"/>
      <c r="H18" s="171"/>
      <c r="I18" s="171"/>
    </row>
    <row r="19" spans="1:9" ht="15.75">
      <c r="A19" s="131" t="s">
        <v>262</v>
      </c>
      <c r="B19" s="124" t="s">
        <v>314</v>
      </c>
      <c r="C19" s="107"/>
      <c r="D19" s="107"/>
      <c r="E19" s="106" t="s">
        <v>294</v>
      </c>
      <c r="F19" s="108"/>
      <c r="G19" s="108"/>
      <c r="H19" s="171"/>
      <c r="I19" s="171"/>
    </row>
    <row r="20" spans="1:9" ht="15.75">
      <c r="A20" s="130" t="s">
        <v>282</v>
      </c>
      <c r="B20" s="124" t="s">
        <v>315</v>
      </c>
      <c r="C20" s="107"/>
      <c r="D20" s="107"/>
      <c r="E20" s="115" t="s">
        <v>297</v>
      </c>
      <c r="F20" s="108"/>
      <c r="G20" s="108"/>
      <c r="H20" s="171"/>
      <c r="I20" s="171"/>
    </row>
    <row r="21" spans="1:9" ht="31.5">
      <c r="A21" s="131" t="s">
        <v>283</v>
      </c>
      <c r="B21" s="125" t="s">
        <v>316</v>
      </c>
      <c r="C21" s="107"/>
      <c r="D21" s="107"/>
      <c r="E21" s="106" t="s">
        <v>317</v>
      </c>
      <c r="F21" s="108"/>
      <c r="G21" s="108"/>
      <c r="H21" s="171"/>
      <c r="I21" s="171"/>
    </row>
    <row r="22" spans="1:9" ht="31.5">
      <c r="A22" s="130" t="s">
        <v>284</v>
      </c>
      <c r="B22" s="126" t="s">
        <v>358</v>
      </c>
      <c r="C22" s="118">
        <f>C23+C24+C25+C26+C27</f>
        <v>0</v>
      </c>
      <c r="D22" s="118">
        <f>D23+D24+D25+D26+D27</f>
        <v>0</v>
      </c>
      <c r="E22" s="103" t="s">
        <v>318</v>
      </c>
      <c r="F22" s="108"/>
      <c r="G22" s="108"/>
      <c r="H22" s="171"/>
      <c r="I22" s="171"/>
    </row>
    <row r="23" spans="1:9" ht="31.5">
      <c r="A23" s="131" t="s">
        <v>286</v>
      </c>
      <c r="B23" s="125" t="s">
        <v>319</v>
      </c>
      <c r="C23" s="107"/>
      <c r="D23" s="107"/>
      <c r="E23" s="103" t="s">
        <v>249</v>
      </c>
      <c r="F23" s="108"/>
      <c r="G23" s="108"/>
      <c r="H23" s="171"/>
      <c r="I23" s="171"/>
    </row>
    <row r="24" spans="1:9" ht="31.5">
      <c r="A24" s="130" t="s">
        <v>289</v>
      </c>
      <c r="B24" s="125" t="s">
        <v>320</v>
      </c>
      <c r="C24" s="107"/>
      <c r="D24" s="107"/>
      <c r="E24" s="127"/>
      <c r="F24" s="108"/>
      <c r="G24" s="108"/>
      <c r="H24" s="171"/>
      <c r="I24" s="171"/>
    </row>
    <row r="25" spans="1:9" ht="31.5">
      <c r="A25" s="131" t="s">
        <v>292</v>
      </c>
      <c r="B25" s="124" t="s">
        <v>321</v>
      </c>
      <c r="C25" s="107"/>
      <c r="D25" s="107"/>
      <c r="E25" s="127"/>
      <c r="F25" s="108"/>
      <c r="G25" s="108"/>
      <c r="H25" s="171"/>
      <c r="I25" s="171"/>
    </row>
    <row r="26" spans="1:9" ht="19.5" customHeight="1">
      <c r="A26" s="130" t="s">
        <v>295</v>
      </c>
      <c r="B26" s="128" t="s">
        <v>322</v>
      </c>
      <c r="C26" s="107"/>
      <c r="D26" s="107"/>
      <c r="E26" s="111"/>
      <c r="F26" s="108"/>
      <c r="G26" s="108"/>
      <c r="H26" s="171"/>
      <c r="I26" s="171"/>
    </row>
    <row r="27" spans="1:9" ht="16.5" thickBot="1">
      <c r="A27" s="131" t="s">
        <v>298</v>
      </c>
      <c r="B27" s="129" t="s">
        <v>323</v>
      </c>
      <c r="C27" s="107"/>
      <c r="D27" s="107"/>
      <c r="E27" s="127"/>
      <c r="F27" s="108"/>
      <c r="G27" s="108"/>
      <c r="H27" s="171"/>
      <c r="I27" s="171"/>
    </row>
    <row r="28" spans="1:9" ht="30" customHeight="1" thickBot="1">
      <c r="A28" s="102" t="s">
        <v>300</v>
      </c>
      <c r="B28" s="112" t="s">
        <v>359</v>
      </c>
      <c r="C28" s="113">
        <f>C16+C22</f>
        <v>4490000</v>
      </c>
      <c r="D28" s="113">
        <f>D16+D22</f>
        <v>4428941</v>
      </c>
      <c r="E28" s="112" t="s">
        <v>360</v>
      </c>
      <c r="F28" s="114">
        <f>SUM(F16:F23)</f>
        <v>0</v>
      </c>
      <c r="G28" s="114">
        <f>SUM(G16:G23)</f>
        <v>0</v>
      </c>
      <c r="H28" s="48"/>
      <c r="I28" s="48"/>
    </row>
    <row r="29" spans="1:9" ht="32.25" thickBot="1">
      <c r="A29" s="102" t="s">
        <v>302</v>
      </c>
      <c r="B29" s="112" t="s">
        <v>361</v>
      </c>
      <c r="C29" s="50">
        <f>C15+C28</f>
        <v>4490000</v>
      </c>
      <c r="D29" s="50">
        <f>D15+D28</f>
        <v>4730546</v>
      </c>
      <c r="E29" s="112" t="s">
        <v>362</v>
      </c>
      <c r="F29" s="50">
        <f>F15+F28</f>
        <v>4490000</v>
      </c>
      <c r="G29" s="50">
        <f>G15+G28</f>
        <v>4730546</v>
      </c>
      <c r="H29" s="48"/>
      <c r="I29" s="48"/>
    </row>
  </sheetData>
  <mergeCells count="5">
    <mergeCell ref="A6:A7"/>
    <mergeCell ref="A1:F1"/>
    <mergeCell ref="A2:F2"/>
    <mergeCell ref="A4:F4"/>
    <mergeCell ref="E6:G6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" sqref="A2:C2"/>
    </sheetView>
  </sheetViews>
  <sheetFormatPr defaultRowHeight="15"/>
  <cols>
    <col min="1" max="1" width="3.7109375" customWidth="1"/>
    <col min="2" max="2" width="52.140625" customWidth="1"/>
    <col min="3" max="3" width="14.42578125" customWidth="1"/>
    <col min="4" max="4" width="13.85546875" customWidth="1"/>
  </cols>
  <sheetData>
    <row r="1" spans="1:5" ht="15.75">
      <c r="A1" s="1"/>
      <c r="B1" s="174" t="s">
        <v>377</v>
      </c>
      <c r="C1" s="174"/>
    </row>
    <row r="2" spans="1:5" ht="15.75">
      <c r="A2" s="175" t="s">
        <v>426</v>
      </c>
      <c r="B2" s="175"/>
      <c r="C2" s="175"/>
      <c r="D2" s="89"/>
      <c r="E2" s="89"/>
    </row>
    <row r="3" spans="1:5" ht="15.75">
      <c r="A3" s="1"/>
      <c r="B3" s="1"/>
      <c r="C3" s="1"/>
    </row>
    <row r="4" spans="1:5" ht="36" customHeight="1">
      <c r="A4" s="197" t="s">
        <v>378</v>
      </c>
      <c r="B4" s="197"/>
      <c r="C4" s="197"/>
    </row>
    <row r="5" spans="1:5" ht="15.75">
      <c r="A5" s="1"/>
      <c r="B5" s="1"/>
      <c r="C5" s="1"/>
    </row>
    <row r="6" spans="1:5" ht="15.75">
      <c r="A6" s="1"/>
      <c r="B6" s="1"/>
      <c r="C6" s="8"/>
      <c r="D6" s="8" t="s">
        <v>380</v>
      </c>
    </row>
    <row r="7" spans="1:5" ht="15.75">
      <c r="A7" s="2">
        <v>1</v>
      </c>
      <c r="B7" s="2" t="s">
        <v>324</v>
      </c>
      <c r="C7" s="3">
        <v>900000</v>
      </c>
      <c r="D7" s="3">
        <v>2370000</v>
      </c>
    </row>
    <row r="8" spans="1:5" ht="31.5">
      <c r="A8" s="2">
        <v>2</v>
      </c>
      <c r="B8" s="2" t="s">
        <v>325</v>
      </c>
      <c r="C8" s="3">
        <v>0</v>
      </c>
      <c r="D8" s="3">
        <v>0</v>
      </c>
    </row>
    <row r="9" spans="1:5" ht="15.75">
      <c r="A9" s="2">
        <v>3</v>
      </c>
      <c r="B9" s="2" t="s">
        <v>326</v>
      </c>
      <c r="C9" s="3">
        <v>0</v>
      </c>
      <c r="D9" s="3">
        <v>0</v>
      </c>
    </row>
    <row r="10" spans="1:5" ht="47.25">
      <c r="A10" s="2">
        <v>4</v>
      </c>
      <c r="B10" s="2" t="s">
        <v>327</v>
      </c>
      <c r="C10" s="3">
        <v>0</v>
      </c>
      <c r="D10" s="3">
        <v>0</v>
      </c>
    </row>
    <row r="11" spans="1:5" ht="15.75">
      <c r="A11" s="2">
        <v>5</v>
      </c>
      <c r="B11" s="2" t="s">
        <v>328</v>
      </c>
      <c r="C11" s="3">
        <v>0</v>
      </c>
      <c r="D11" s="3">
        <v>0</v>
      </c>
    </row>
    <row r="12" spans="1:5" ht="15.75">
      <c r="A12" s="2">
        <v>6</v>
      </c>
      <c r="B12" s="2" t="s">
        <v>329</v>
      </c>
      <c r="C12" s="3">
        <v>0</v>
      </c>
      <c r="D12" s="3">
        <v>0</v>
      </c>
    </row>
    <row r="13" spans="1:5" ht="15.75">
      <c r="A13" s="196" t="s">
        <v>330</v>
      </c>
      <c r="B13" s="196"/>
      <c r="C13" s="4">
        <f>SUM(C7:C12)</f>
        <v>900000</v>
      </c>
      <c r="D13" s="4">
        <f>SUM(D7:D12)</f>
        <v>2370000</v>
      </c>
    </row>
    <row r="14" spans="1:5" ht="15.75">
      <c r="A14" s="196" t="s">
        <v>331</v>
      </c>
      <c r="B14" s="196"/>
      <c r="C14" s="5">
        <f t="shared" ref="C14:D14" si="0">C13/2</f>
        <v>450000</v>
      </c>
      <c r="D14" s="5">
        <f t="shared" si="0"/>
        <v>1185000</v>
      </c>
    </row>
    <row r="15" spans="1:5" ht="15.75">
      <c r="A15" s="198" t="s">
        <v>332</v>
      </c>
      <c r="B15" s="198"/>
      <c r="C15" s="6">
        <f t="shared" ref="C15:D15" si="1">SUM(C16:C23)</f>
        <v>0</v>
      </c>
      <c r="D15" s="6">
        <f t="shared" si="1"/>
        <v>0</v>
      </c>
    </row>
    <row r="16" spans="1:5" ht="15.75">
      <c r="A16" s="2">
        <v>7</v>
      </c>
      <c r="B16" s="2" t="s">
        <v>333</v>
      </c>
      <c r="C16" s="3">
        <v>0</v>
      </c>
      <c r="D16" s="3">
        <v>0</v>
      </c>
    </row>
    <row r="17" spans="1:4" ht="15.75">
      <c r="A17" s="2">
        <v>8</v>
      </c>
      <c r="B17" s="2" t="s">
        <v>334</v>
      </c>
      <c r="C17" s="3">
        <v>0</v>
      </c>
      <c r="D17" s="3">
        <v>0</v>
      </c>
    </row>
    <row r="18" spans="1:4" ht="15.75">
      <c r="A18" s="2">
        <v>9</v>
      </c>
      <c r="B18" s="2" t="s">
        <v>335</v>
      </c>
      <c r="C18" s="3">
        <v>0</v>
      </c>
      <c r="D18" s="3">
        <v>0</v>
      </c>
    </row>
    <row r="19" spans="1:4" ht="15.75">
      <c r="A19" s="2">
        <v>10</v>
      </c>
      <c r="B19" s="2" t="s">
        <v>336</v>
      </c>
      <c r="C19" s="3">
        <v>0</v>
      </c>
      <c r="D19" s="3">
        <v>0</v>
      </c>
    </row>
    <row r="20" spans="1:4" ht="15.75">
      <c r="A20" s="2">
        <v>11</v>
      </c>
      <c r="B20" s="2" t="s">
        <v>337</v>
      </c>
      <c r="C20" s="3">
        <v>0</v>
      </c>
      <c r="D20" s="3">
        <v>0</v>
      </c>
    </row>
    <row r="21" spans="1:4" ht="15.75">
      <c r="A21" s="2">
        <v>12</v>
      </c>
      <c r="B21" s="2" t="s">
        <v>338</v>
      </c>
      <c r="C21" s="3"/>
      <c r="D21" s="3"/>
    </row>
    <row r="22" spans="1:4" ht="15.75">
      <c r="A22" s="2">
        <v>13</v>
      </c>
      <c r="B22" s="2" t="s">
        <v>339</v>
      </c>
      <c r="C22" s="3">
        <v>0</v>
      </c>
      <c r="D22" s="3">
        <v>0</v>
      </c>
    </row>
    <row r="23" spans="1:4" ht="15.75">
      <c r="A23" s="2">
        <v>14</v>
      </c>
      <c r="B23" s="2" t="s">
        <v>340</v>
      </c>
      <c r="C23" s="3">
        <v>0</v>
      </c>
      <c r="D23" s="3">
        <v>0</v>
      </c>
    </row>
    <row r="24" spans="1:4" ht="15.75">
      <c r="A24" s="198" t="s">
        <v>341</v>
      </c>
      <c r="B24" s="198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333</v>
      </c>
      <c r="C25" s="3">
        <v>0</v>
      </c>
      <c r="D25" s="3">
        <v>0</v>
      </c>
    </row>
    <row r="26" spans="1:4" ht="15.75">
      <c r="A26" s="2">
        <v>16</v>
      </c>
      <c r="B26" s="2" t="s">
        <v>334</v>
      </c>
      <c r="C26" s="3">
        <v>0</v>
      </c>
      <c r="D26" s="3">
        <v>0</v>
      </c>
    </row>
    <row r="27" spans="1:4" ht="15.75">
      <c r="A27" s="2">
        <v>17</v>
      </c>
      <c r="B27" s="2" t="s">
        <v>335</v>
      </c>
      <c r="C27" s="3">
        <v>0</v>
      </c>
      <c r="D27" s="3">
        <v>0</v>
      </c>
    </row>
    <row r="28" spans="1:4" ht="15.75">
      <c r="A28" s="2">
        <v>18</v>
      </c>
      <c r="B28" s="2" t="s">
        <v>336</v>
      </c>
      <c r="C28" s="3">
        <v>0</v>
      </c>
      <c r="D28" s="3">
        <v>0</v>
      </c>
    </row>
    <row r="29" spans="1:4" ht="15.75">
      <c r="A29" s="2">
        <v>19</v>
      </c>
      <c r="B29" s="2" t="s">
        <v>337</v>
      </c>
      <c r="C29" s="3">
        <v>0</v>
      </c>
      <c r="D29" s="3">
        <v>0</v>
      </c>
    </row>
    <row r="30" spans="1:4" ht="15.75">
      <c r="A30" s="2">
        <v>20</v>
      </c>
      <c r="B30" s="2" t="s">
        <v>338</v>
      </c>
      <c r="C30" s="3">
        <v>0</v>
      </c>
      <c r="D30" s="3">
        <v>0</v>
      </c>
    </row>
    <row r="31" spans="1:4" ht="15.75">
      <c r="A31" s="2">
        <v>21</v>
      </c>
      <c r="B31" s="2" t="s">
        <v>339</v>
      </c>
      <c r="C31" s="3">
        <v>0</v>
      </c>
      <c r="D31" s="3">
        <v>0</v>
      </c>
    </row>
    <row r="32" spans="1:4" ht="15.75">
      <c r="A32" s="2">
        <v>22</v>
      </c>
      <c r="B32" s="2" t="s">
        <v>340</v>
      </c>
      <c r="C32" s="3">
        <v>0</v>
      </c>
      <c r="D32" s="3">
        <v>0</v>
      </c>
    </row>
    <row r="33" spans="1:4" ht="15.75">
      <c r="A33" s="196" t="s">
        <v>342</v>
      </c>
      <c r="B33" s="196"/>
      <c r="C33" s="4">
        <f t="shared" ref="C33:D33" si="3">SUM(C15,C24)</f>
        <v>0</v>
      </c>
      <c r="D33" s="4">
        <f t="shared" si="3"/>
        <v>0</v>
      </c>
    </row>
    <row r="34" spans="1:4" ht="15.75">
      <c r="A34" s="196" t="s">
        <v>343</v>
      </c>
      <c r="B34" s="196"/>
      <c r="C34" s="7">
        <f t="shared" ref="C34:D34" si="4">C14-C33</f>
        <v>450000</v>
      </c>
      <c r="D34" s="7">
        <f t="shared" si="4"/>
        <v>1185000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A2" sqref="A2:L2"/>
    </sheetView>
  </sheetViews>
  <sheetFormatPr defaultRowHeight="15"/>
  <sheetData>
    <row r="1" spans="1:12" ht="15.75">
      <c r="A1" s="174" t="s">
        <v>418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15.75">
      <c r="A2" s="175" t="s">
        <v>426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4" spans="1:12" ht="15.75">
      <c r="C4" s="249" t="s">
        <v>387</v>
      </c>
      <c r="D4" s="249"/>
      <c r="E4" s="249"/>
      <c r="F4" s="249"/>
      <c r="G4" s="249"/>
      <c r="H4" s="249"/>
      <c r="I4" s="249"/>
    </row>
    <row r="5" spans="1:12" ht="15.75">
      <c r="C5" s="249" t="s">
        <v>388</v>
      </c>
      <c r="D5" s="249"/>
      <c r="E5" s="249"/>
      <c r="F5" s="249"/>
      <c r="G5" s="249"/>
      <c r="H5" s="249"/>
      <c r="I5" s="249"/>
    </row>
    <row r="7" spans="1:12" ht="15.75">
      <c r="A7" s="250" t="s">
        <v>389</v>
      </c>
      <c r="B7" s="250"/>
      <c r="C7" s="250"/>
      <c r="D7" s="250"/>
      <c r="E7" t="s">
        <v>390</v>
      </c>
    </row>
    <row r="8" spans="1:12" ht="15.75">
      <c r="A8" s="142" t="s">
        <v>391</v>
      </c>
      <c r="B8" s="142"/>
      <c r="C8" s="143"/>
      <c r="D8" s="142"/>
      <c r="E8" t="s">
        <v>392</v>
      </c>
    </row>
    <row r="9" spans="1:12" ht="15.75">
      <c r="A9" s="142" t="s">
        <v>393</v>
      </c>
      <c r="B9" s="143"/>
      <c r="C9" s="143"/>
      <c r="D9" s="143"/>
      <c r="E9" s="143" t="s">
        <v>394</v>
      </c>
      <c r="F9" s="143"/>
      <c r="G9" s="143"/>
      <c r="H9" s="143"/>
      <c r="I9" s="143"/>
      <c r="J9" s="143"/>
    </row>
    <row r="10" spans="1:12" ht="15.75">
      <c r="A10" s="142" t="s">
        <v>395</v>
      </c>
      <c r="B10" s="142"/>
      <c r="C10" s="142"/>
      <c r="D10" s="143"/>
      <c r="E10" t="s">
        <v>396</v>
      </c>
    </row>
    <row r="11" spans="1:12" ht="15.75" thickBot="1"/>
    <row r="12" spans="1:12" ht="15.75" thickBot="1">
      <c r="A12" s="199" t="s">
        <v>397</v>
      </c>
      <c r="B12" s="200"/>
      <c r="C12" s="200"/>
      <c r="D12" s="201"/>
      <c r="E12" s="240" t="s">
        <v>398</v>
      </c>
      <c r="F12" s="241"/>
      <c r="G12" s="240">
        <v>2019</v>
      </c>
      <c r="H12" s="241"/>
      <c r="I12" s="242" t="s">
        <v>399</v>
      </c>
      <c r="J12" s="242"/>
      <c r="K12" s="243" t="s">
        <v>400</v>
      </c>
      <c r="L12" s="203"/>
    </row>
    <row r="13" spans="1:12">
      <c r="A13" s="232" t="s">
        <v>401</v>
      </c>
      <c r="B13" s="233"/>
      <c r="C13" s="233"/>
      <c r="D13" s="247"/>
      <c r="E13" s="225">
        <v>0</v>
      </c>
      <c r="F13" s="225"/>
      <c r="G13" s="225">
        <v>0</v>
      </c>
      <c r="H13" s="225"/>
      <c r="I13" s="225">
        <v>0</v>
      </c>
      <c r="J13" s="248"/>
      <c r="K13" s="225">
        <v>0</v>
      </c>
      <c r="L13" s="234"/>
    </row>
    <row r="14" spans="1:12">
      <c r="A14" s="144" t="s">
        <v>402</v>
      </c>
      <c r="B14" s="145"/>
      <c r="C14" s="145"/>
      <c r="D14" s="146"/>
      <c r="E14" s="224"/>
      <c r="F14" s="224"/>
      <c r="G14" s="224"/>
      <c r="H14" s="224"/>
      <c r="I14" s="224"/>
      <c r="J14" s="231"/>
      <c r="K14" s="224"/>
      <c r="L14" s="226"/>
    </row>
    <row r="15" spans="1:12">
      <c r="A15" s="229" t="s">
        <v>403</v>
      </c>
      <c r="B15" s="230"/>
      <c r="C15" s="230"/>
      <c r="D15" s="244"/>
      <c r="E15" s="224">
        <v>1361722</v>
      </c>
      <c r="F15" s="224"/>
      <c r="G15" s="224">
        <v>1634067</v>
      </c>
      <c r="H15" s="224"/>
      <c r="I15" s="224">
        <v>1906411</v>
      </c>
      <c r="J15" s="231"/>
      <c r="K15" s="224">
        <f>SUM(E15:J15)</f>
        <v>4902200</v>
      </c>
      <c r="L15" s="226"/>
    </row>
    <row r="16" spans="1:12">
      <c r="A16" s="229" t="s">
        <v>404</v>
      </c>
      <c r="B16" s="230"/>
      <c r="C16" s="230"/>
      <c r="D16" s="244"/>
      <c r="E16" s="224"/>
      <c r="F16" s="224"/>
      <c r="G16" s="224"/>
      <c r="H16" s="224"/>
      <c r="I16" s="224"/>
      <c r="J16" s="231"/>
      <c r="K16" s="224"/>
      <c r="L16" s="226"/>
    </row>
    <row r="17" spans="1:12">
      <c r="A17" s="229" t="s">
        <v>405</v>
      </c>
      <c r="B17" s="230"/>
      <c r="C17" s="230"/>
      <c r="D17" s="244"/>
      <c r="E17" s="224"/>
      <c r="F17" s="224"/>
      <c r="G17" s="224"/>
      <c r="H17" s="224"/>
      <c r="I17" s="224"/>
      <c r="J17" s="231"/>
      <c r="K17" s="224"/>
      <c r="L17" s="226"/>
    </row>
    <row r="18" spans="1:12">
      <c r="A18" s="229" t="s">
        <v>406</v>
      </c>
      <c r="B18" s="230"/>
      <c r="C18" s="230"/>
      <c r="D18" s="244"/>
      <c r="E18" s="224"/>
      <c r="F18" s="224"/>
      <c r="G18" s="224"/>
      <c r="H18" s="224"/>
      <c r="I18" s="224"/>
      <c r="J18" s="231"/>
      <c r="K18" s="224"/>
      <c r="L18" s="226"/>
    </row>
    <row r="19" spans="1:12" ht="15.75" thickBot="1">
      <c r="A19" s="211"/>
      <c r="B19" s="212"/>
      <c r="C19" s="212"/>
      <c r="D19" s="245"/>
      <c r="E19" s="214"/>
      <c r="F19" s="214"/>
      <c r="G19" s="214"/>
      <c r="H19" s="214"/>
      <c r="I19" s="214"/>
      <c r="J19" s="246"/>
      <c r="K19" s="214"/>
      <c r="L19" s="215"/>
    </row>
    <row r="20" spans="1:12" ht="15.75" thickBot="1">
      <c r="A20" s="216" t="s">
        <v>407</v>
      </c>
      <c r="B20" s="217"/>
      <c r="C20" s="217"/>
      <c r="D20" s="235"/>
      <c r="E20" s="236"/>
      <c r="F20" s="237"/>
      <c r="G20" s="236"/>
      <c r="H20" s="237"/>
      <c r="I20" s="236"/>
      <c r="J20" s="238"/>
      <c r="K20" s="239">
        <f>SUM(K13:L19)</f>
        <v>4902200</v>
      </c>
      <c r="L20" s="220"/>
    </row>
    <row r="21" spans="1:12">
      <c r="A21" s="147"/>
      <c r="B21" s="147"/>
      <c r="C21" s="147"/>
      <c r="D21" s="148"/>
      <c r="E21" s="148"/>
      <c r="F21" s="148"/>
      <c r="G21" s="148"/>
      <c r="H21" s="148"/>
      <c r="I21" s="148"/>
      <c r="J21" s="148"/>
    </row>
    <row r="22" spans="1:12" ht="15.75" thickBot="1">
      <c r="A22" s="147"/>
      <c r="B22" s="147"/>
      <c r="C22" s="147"/>
      <c r="D22" s="148"/>
      <c r="E22" s="148"/>
      <c r="F22" s="148"/>
      <c r="G22" s="148"/>
      <c r="H22" s="148"/>
      <c r="I22" s="148"/>
      <c r="J22" s="148"/>
    </row>
    <row r="23" spans="1:12" ht="15.75" thickBot="1">
      <c r="A23" s="216" t="s">
        <v>408</v>
      </c>
      <c r="B23" s="217"/>
      <c r="C23" s="217"/>
      <c r="D23" s="217"/>
      <c r="E23" s="240" t="s">
        <v>398</v>
      </c>
      <c r="F23" s="241"/>
      <c r="G23" s="240">
        <v>2019</v>
      </c>
      <c r="H23" s="241"/>
      <c r="I23" s="242" t="s">
        <v>399</v>
      </c>
      <c r="J23" s="242"/>
      <c r="K23" s="243" t="s">
        <v>400</v>
      </c>
      <c r="L23" s="203"/>
    </row>
    <row r="24" spans="1:12">
      <c r="A24" s="232" t="s">
        <v>409</v>
      </c>
      <c r="B24" s="233"/>
      <c r="C24" s="233"/>
      <c r="D24" s="233"/>
      <c r="E24" s="225">
        <v>0</v>
      </c>
      <c r="F24" s="225"/>
      <c r="G24" s="225">
        <v>0</v>
      </c>
      <c r="H24" s="225"/>
      <c r="I24" s="225">
        <v>0</v>
      </c>
      <c r="J24" s="225"/>
      <c r="K24" s="225">
        <f>SUM(E24:J24)</f>
        <v>0</v>
      </c>
      <c r="L24" s="234"/>
    </row>
    <row r="25" spans="1:12">
      <c r="A25" s="229" t="s">
        <v>410</v>
      </c>
      <c r="B25" s="230"/>
      <c r="C25" s="230"/>
      <c r="D25" s="230"/>
      <c r="E25" s="224">
        <v>0</v>
      </c>
      <c r="F25" s="224"/>
      <c r="G25" s="225">
        <v>0</v>
      </c>
      <c r="H25" s="225"/>
      <c r="I25" s="224">
        <v>0</v>
      </c>
      <c r="J25" s="224"/>
      <c r="K25" s="224">
        <f>SUM(E25:J25)</f>
        <v>0</v>
      </c>
      <c r="L25" s="226"/>
    </row>
    <row r="26" spans="1:12">
      <c r="A26" s="229" t="s">
        <v>411</v>
      </c>
      <c r="B26" s="230"/>
      <c r="C26" s="230"/>
      <c r="D26" s="230"/>
      <c r="E26" s="224">
        <v>1361722</v>
      </c>
      <c r="F26" s="224"/>
      <c r="G26" s="224">
        <v>1634067</v>
      </c>
      <c r="H26" s="224"/>
      <c r="I26" s="224">
        <v>1906411</v>
      </c>
      <c r="J26" s="231"/>
      <c r="K26" s="224">
        <f>SUM(E26:J26)</f>
        <v>4902200</v>
      </c>
      <c r="L26" s="226"/>
    </row>
    <row r="27" spans="1:12">
      <c r="A27" s="229" t="s">
        <v>412</v>
      </c>
      <c r="B27" s="230"/>
      <c r="C27" s="230"/>
      <c r="D27" s="230"/>
      <c r="E27" s="224">
        <v>0</v>
      </c>
      <c r="F27" s="224"/>
      <c r="G27" s="225">
        <v>0</v>
      </c>
      <c r="H27" s="225"/>
      <c r="I27" s="225">
        <v>0</v>
      </c>
      <c r="J27" s="225"/>
      <c r="K27" s="224">
        <f>SUM(E27:J27)</f>
        <v>0</v>
      </c>
      <c r="L27" s="226"/>
    </row>
    <row r="28" spans="1:12">
      <c r="A28" s="221" t="s">
        <v>413</v>
      </c>
      <c r="B28" s="222"/>
      <c r="C28" s="222"/>
      <c r="D28" s="223"/>
      <c r="E28" s="224">
        <v>0</v>
      </c>
      <c r="F28" s="224"/>
      <c r="G28" s="225">
        <v>0</v>
      </c>
      <c r="H28" s="225"/>
      <c r="I28" s="225">
        <v>0</v>
      </c>
      <c r="J28" s="225"/>
      <c r="K28" s="224">
        <f>SUM(E28:J28)</f>
        <v>0</v>
      </c>
      <c r="L28" s="226"/>
    </row>
    <row r="29" spans="1:12">
      <c r="A29" s="227"/>
      <c r="B29" s="228"/>
      <c r="C29" s="228"/>
      <c r="D29" s="228"/>
      <c r="E29" s="224"/>
      <c r="F29" s="224"/>
      <c r="G29" s="224"/>
      <c r="H29" s="224"/>
      <c r="I29" s="224"/>
      <c r="J29" s="224"/>
      <c r="K29" s="224"/>
      <c r="L29" s="226"/>
    </row>
    <row r="30" spans="1:12" ht="15.75" thickBot="1">
      <c r="A30" s="211"/>
      <c r="B30" s="212"/>
      <c r="C30" s="212"/>
      <c r="D30" s="212"/>
      <c r="E30" s="214"/>
      <c r="F30" s="214"/>
      <c r="G30" s="214"/>
      <c r="H30" s="214"/>
      <c r="I30" s="214"/>
      <c r="J30" s="214"/>
      <c r="K30" s="214"/>
      <c r="L30" s="215"/>
    </row>
    <row r="31" spans="1:12" ht="15.75" thickBot="1">
      <c r="A31" s="216" t="s">
        <v>400</v>
      </c>
      <c r="B31" s="217"/>
      <c r="C31" s="217"/>
      <c r="D31" s="217"/>
      <c r="E31" s="218"/>
      <c r="F31" s="218"/>
      <c r="G31" s="218"/>
      <c r="H31" s="218"/>
      <c r="I31" s="218"/>
      <c r="J31" s="218"/>
      <c r="K31" s="219">
        <f>SUM(K24:L28)</f>
        <v>4902200</v>
      </c>
      <c r="L31" s="220"/>
    </row>
    <row r="34" spans="1:12" ht="15.75">
      <c r="A34" s="149" t="s">
        <v>414</v>
      </c>
      <c r="B34" s="149"/>
      <c r="C34" s="149"/>
      <c r="D34" s="149"/>
      <c r="E34" s="149"/>
      <c r="F34" s="149"/>
      <c r="G34" s="149"/>
      <c r="H34" s="149"/>
      <c r="I34" s="149"/>
    </row>
    <row r="36" spans="1:12" ht="15.75" thickBot="1"/>
    <row r="37" spans="1:12" ht="15.75" thickBot="1">
      <c r="A37" s="204" t="s">
        <v>415</v>
      </c>
      <c r="B37" s="205"/>
      <c r="C37" s="205"/>
      <c r="D37" s="205"/>
      <c r="E37" s="205"/>
      <c r="F37" s="205"/>
      <c r="G37" s="205"/>
      <c r="H37" s="205"/>
      <c r="I37" s="205"/>
      <c r="J37" s="202" t="s">
        <v>416</v>
      </c>
      <c r="K37" s="202"/>
      <c r="L37" s="203"/>
    </row>
    <row r="38" spans="1:12">
      <c r="A38" s="206"/>
      <c r="B38" s="207"/>
      <c r="C38" s="207"/>
      <c r="D38" s="207"/>
      <c r="E38" s="207"/>
      <c r="F38" s="207"/>
      <c r="G38" s="207"/>
      <c r="H38" s="207"/>
      <c r="I38" s="207"/>
      <c r="J38" s="208"/>
      <c r="K38" s="209"/>
      <c r="L38" s="210"/>
    </row>
    <row r="39" spans="1:12" ht="15.75" thickBo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</row>
    <row r="40" spans="1:12" ht="15.75" thickBot="1">
      <c r="A40" s="199" t="s">
        <v>417</v>
      </c>
      <c r="B40" s="200"/>
      <c r="C40" s="200"/>
      <c r="D40" s="200"/>
      <c r="E40" s="200"/>
      <c r="F40" s="200"/>
      <c r="G40" s="200"/>
      <c r="H40" s="200"/>
      <c r="I40" s="201"/>
      <c r="J40" s="202"/>
      <c r="K40" s="202"/>
      <c r="L40" s="203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</vt:lpstr>
      <vt:lpstr>2</vt:lpstr>
      <vt:lpstr>3-a</vt:lpstr>
      <vt:lpstr>3-b</vt:lpstr>
      <vt:lpstr>3-c</vt:lpstr>
      <vt:lpstr>4-a</vt:lpstr>
      <vt:lpstr>4-b</vt:lpstr>
      <vt:lpstr>5</vt:lpstr>
      <vt:lpstr>6-a</vt:lpstr>
      <vt:lpstr>6-b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pc1</cp:lastModifiedBy>
  <cp:lastPrinted>2018-11-28T11:56:35Z</cp:lastPrinted>
  <dcterms:created xsi:type="dcterms:W3CDTF">2015-02-23T07:05:39Z</dcterms:created>
  <dcterms:modified xsi:type="dcterms:W3CDTF">2018-12-01T09:01:23Z</dcterms:modified>
</cp:coreProperties>
</file>