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." sheetId="1" r:id="rId1"/>
    <sheet name="Munka2" sheetId="2" state="hidden" r:id="rId2"/>
    <sheet name="Munka3" sheetId="3" state="hidden" r:id="rId3"/>
    <sheet name="2." sheetId="4" r:id="rId4"/>
    <sheet name="3." sheetId="5" r:id="rId5"/>
    <sheet name="4." sheetId="6" r:id="rId6"/>
    <sheet name="5." sheetId="7" r:id="rId7"/>
    <sheet name="6." sheetId="8" r:id="rId8"/>
    <sheet name="7." sheetId="9" r:id="rId9"/>
    <sheet name="8." sheetId="10" r:id="rId10"/>
  </sheets>
  <definedNames>
    <definedName name="_xlnm.Print_Area" localSheetId="0">'1.'!$A$1:$I$36</definedName>
    <definedName name="_xlnm.Print_Area" localSheetId="8">'7.'!$A$1:$E$48</definedName>
  </definedNames>
  <calcPr fullCalcOnLoad="1"/>
</workbook>
</file>

<file path=xl/sharedStrings.xml><?xml version="1.0" encoding="utf-8"?>
<sst xmlns="http://schemas.openxmlformats.org/spreadsheetml/2006/main" count="556" uniqueCount="340">
  <si>
    <t>B E V É T E L E K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</si>
  <si>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</si>
  <si>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</si>
  <si>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</si>
  <si>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</si>
  <si>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</si>
  <si>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</si>
  <si>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</si>
  <si>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</si>
  <si>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</si>
  <si>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</si>
  <si>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</si>
  <si>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</si>
  <si>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</si>
  <si>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</si>
  <si>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</si>
  <si>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</si>
  <si>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</si>
  <si>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</si>
  <si>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</si>
  <si>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</si>
  <si>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</si>
  <si>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</si>
  <si>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</si>
  <si>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</si>
  <si>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</si>
  <si>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</si>
  <si>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</si>
  <si>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</si>
  <si>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</si>
  <si>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</si>
  <si>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</si>
  <si>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E Ft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</si>
  <si>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</si>
  <si>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</si>
  <si>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</si>
  <si>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</si>
  <si>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</si>
  <si>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</si>
  <si>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</si>
  <si>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</si>
  <si>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</si>
  <si>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</si>
  <si>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</si>
  <si>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2. Munkaadókat terhelő járulékok és szoc. hozzájárulási adó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</si>
  <si>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</si>
  <si>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</si>
  <si>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</si>
  <si>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</si>
  <si>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</si>
  <si>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</si>
  <si>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</si>
  <si>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 xml:space="preserve">     8.1. Egyéb felhalmozási célú támogatások ÁH-n belülre</t>
  </si>
  <si>
    <t xml:space="preserve">     8.2. Egyéb felhalmozási célú támogatások ÁH-n kívülre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</si>
  <si>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</si>
  <si>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</si>
  <si>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</si>
  <si>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</si>
  <si>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</si>
  <si>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</si>
  <si>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</si>
  <si>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</si>
  <si>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</si>
  <si>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</si>
  <si>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</si>
  <si>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</si>
  <si>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</si>
  <si>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</si>
  <si>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</si>
  <si>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</si>
  <si>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</si>
  <si>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</si>
  <si>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</si>
  <si>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</si>
  <si>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</si>
  <si>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</si>
  <si>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21</t>
  </si>
  <si>
    <t>22</t>
  </si>
  <si>
    <t>23</t>
  </si>
  <si>
    <t>24</t>
  </si>
  <si>
    <t>25</t>
  </si>
  <si>
    <t>26</t>
  </si>
  <si>
    <t>29</t>
  </si>
  <si>
    <t>30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</si>
  <si>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</si>
  <si>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</si>
  <si>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</si>
  <si>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</si>
  <si>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</si>
  <si>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</si>
  <si>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</si>
  <si>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4.</t>
  </si>
  <si>
    <t>5.</t>
  </si>
  <si>
    <t>Ellátottak pénzbeli juttatásai</t>
  </si>
  <si>
    <t>II. FELHALMOZÁSI KIADÁSOK</t>
  </si>
  <si>
    <t xml:space="preserve"> - Felhalm. célú pénzeszköz átadás áht. kívülre</t>
  </si>
  <si>
    <t>I. MŰKÖDÉSI BEVÉTELEK</t>
  </si>
  <si>
    <t>Közhatalmi bevételek</t>
  </si>
  <si>
    <t>Egyéb működési bevételek</t>
  </si>
  <si>
    <t xml:space="preserve"> II. FELHALMOZÁSI BEVÉTELEK</t>
  </si>
  <si>
    <t>E</t>
  </si>
  <si>
    <t>Harta Nagyközség Önkormányzat</t>
  </si>
  <si>
    <t>1. sz. melléklet</t>
  </si>
  <si>
    <t>2.sz. melléklet</t>
  </si>
  <si>
    <t xml:space="preserve"> - Felhalm. célú pénzeszköz átadás áht. belülre</t>
  </si>
  <si>
    <t>Működési célú támogatások ÁH-n belülről</t>
  </si>
  <si>
    <t xml:space="preserve">     3.2. Termékek és szolgáltatások adói</t>
  </si>
  <si>
    <t>3.1</t>
  </si>
  <si>
    <t>Készletbeszerzés</t>
  </si>
  <si>
    <t xml:space="preserve"> - Szakmai anyagok beszerzése</t>
  </si>
  <si>
    <t xml:space="preserve"> - Üzemeltetési anyagok beszerzése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</si>
  <si>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</si>
  <si>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</si>
  <si>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</si>
  <si>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</si>
  <si>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</si>
  <si>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</si>
  <si>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</si>
  <si>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</si>
  <si>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</si>
  <si>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</si>
  <si>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</si>
  <si>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</si>
  <si>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</si>
  <si>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</si>
  <si>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</si>
  <si>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</si>
  <si>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</si>
  <si>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</si>
  <si>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</si>
  <si>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</si>
  <si>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</si>
  <si>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4.1</t>
  </si>
  <si>
    <t>Betegséggel kapcsolatos ellátások</t>
  </si>
  <si>
    <t>4.2</t>
  </si>
  <si>
    <t>4.3</t>
  </si>
  <si>
    <t>4.4</t>
  </si>
  <si>
    <t>4.5</t>
  </si>
  <si>
    <t>Foglalkoztatással, munkanélküliséggel kapcs.ellátások</t>
  </si>
  <si>
    <t>Lakhatással kapcsolatos ellátások</t>
  </si>
  <si>
    <t>Intézményi ellátottak pénzbeli juttatásai</t>
  </si>
  <si>
    <t>Egyéb nem intézményi ellátások</t>
  </si>
  <si>
    <t>Egyéb működési célú kiadások</t>
  </si>
  <si>
    <t>Egyéb működési célú támogatások áht. belülre</t>
  </si>
  <si>
    <t xml:space="preserve"> - Intézményfenntartó társulásnak átadott pée.</t>
  </si>
  <si>
    <t>5.1</t>
  </si>
  <si>
    <t>5.2</t>
  </si>
  <si>
    <t>Egyéb működési célú támogatások áht. kívülre</t>
  </si>
  <si>
    <t xml:space="preserve"> - Civil szervezetek támogatása</t>
  </si>
  <si>
    <t>5.3</t>
  </si>
  <si>
    <t>Tartalékok</t>
  </si>
  <si>
    <t>Beruházások</t>
  </si>
  <si>
    <t>Felújítások</t>
  </si>
  <si>
    <t>Egyéb felhalmozási célú kiadások</t>
  </si>
  <si>
    <t xml:space="preserve"> - Lakástámogatás</t>
  </si>
  <si>
    <t>Önkormányzatok működési támogatásai</t>
  </si>
  <si>
    <t xml:space="preserve"> - Helyi önk.-ok működésének általános támogatása</t>
  </si>
  <si>
    <t xml:space="preserve"> - Szoc.-is, gyermekjóléti és gyermekétkeztetési fel.tám</t>
  </si>
  <si>
    <t xml:space="preserve"> - Tel.önk.-ok kulturális feladatainak támogatása</t>
  </si>
  <si>
    <t>Egyéb működési célú támogatások ÁH-n belülről</t>
  </si>
  <si>
    <t xml:space="preserve"> - OEP finanszírozás</t>
  </si>
  <si>
    <t>III. FINANSZÍROZÁSI KIADÁSOK</t>
  </si>
  <si>
    <t>Központi, irányítószervi támogatás folyósítása</t>
  </si>
  <si>
    <t>Sorszám</t>
  </si>
  <si>
    <t>A/KÖLTSÉGVETÉSI KIADÁSOK ÖSSZESEN</t>
  </si>
  <si>
    <t>B/FINANSZÍROZÁSI KIADÁSOK</t>
  </si>
  <si>
    <t>KIADÁSOK ÖSSZESEN (A+B)</t>
  </si>
  <si>
    <t xml:space="preserve"> - Építésügyi feladatok támogatása</t>
  </si>
  <si>
    <t xml:space="preserve"> - Közfoglalkoztatási program támogatása</t>
  </si>
  <si>
    <t>1.1</t>
  </si>
  <si>
    <t>1.2</t>
  </si>
  <si>
    <t>Vagyoni típusú adók</t>
  </si>
  <si>
    <t xml:space="preserve"> - Építményadó</t>
  </si>
  <si>
    <t>Értékesítési és forgalmi adók</t>
  </si>
  <si>
    <t xml:space="preserve"> - Helyi iparűzési adó - állandó</t>
  </si>
  <si>
    <t xml:space="preserve"> - Helyi iparűzési adó - ideiglenes</t>
  </si>
  <si>
    <t>2.1</t>
  </si>
  <si>
    <t>2.2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</si>
  <si>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</si>
  <si>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</si>
  <si>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</si>
  <si>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</si>
  <si>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</si>
  <si>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</si>
  <si>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</si>
  <si>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</si>
  <si>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</si>
  <si>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</si>
  <si>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</si>
  <si>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</si>
  <si>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</si>
  <si>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</si>
  <si>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Felhalmozási célú támogatások ÁH-n belülről</t>
  </si>
  <si>
    <t>Egyéb felhalmozási célú támogatások ÁH-n belülről</t>
  </si>
  <si>
    <t>Felhalmozási bevételek</t>
  </si>
  <si>
    <t>Ingatlanok értékesítése</t>
  </si>
  <si>
    <t>Felhalmozási célú átvett pénzeszközök</t>
  </si>
  <si>
    <t>Egyéb felhalmozási célú átvett pénzeszközök</t>
  </si>
  <si>
    <t>A/KÖLTSÉGVETÉSI BEVÉTELEK ÖSSZESEN:</t>
  </si>
  <si>
    <t>Maradvány igénybevétele</t>
  </si>
  <si>
    <t>III. FINANSZÍROZÁSI BEVÉTELEK</t>
  </si>
  <si>
    <t>B/FINANSZÍROZÁSI BEVÉTELEK</t>
  </si>
  <si>
    <t>BEVÉTELEK ÖSSZESEN (A+B)</t>
  </si>
  <si>
    <t>Hartai Közös Önkormányzati Hivatal</t>
  </si>
  <si>
    <t>Általános tartalék</t>
  </si>
  <si>
    <t>Általános tartalék összesen:</t>
  </si>
  <si>
    <t>Pályázati, fejlesztési tartalék</t>
  </si>
  <si>
    <t>Céltartalék összesen:</t>
  </si>
  <si>
    <t>Munkahely-teremtés</t>
  </si>
  <si>
    <t>TARTALÉKOK ÖSSZESEN:</t>
  </si>
  <si>
    <t>Ingatlanok beszerzése, létesítése</t>
  </si>
  <si>
    <t>Egyéb tárgyi eszközök beszerzése</t>
  </si>
  <si>
    <t>Beruházási célú ÁFA</t>
  </si>
  <si>
    <t>Beruházások  megnevezése</t>
  </si>
  <si>
    <t>7.sz.melléklet</t>
  </si>
  <si>
    <t>I.</t>
  </si>
  <si>
    <t>II.</t>
  </si>
  <si>
    <t>Önkormányzati feladatok</t>
  </si>
  <si>
    <t>Önkormányzati jogalkotás</t>
  </si>
  <si>
    <t>8.sz.melléklet</t>
  </si>
  <si>
    <t>Intézmény neve</t>
  </si>
  <si>
    <t>Hivatal Harta</t>
  </si>
  <si>
    <t>Hivatal Dunatetétlen</t>
  </si>
  <si>
    <t>Város- és községgazdálkodás</t>
  </si>
  <si>
    <t>Háziorvosi szolgáltatás</t>
  </si>
  <si>
    <t>Védőnők</t>
  </si>
  <si>
    <t>Zöldterületkezelés</t>
  </si>
  <si>
    <t>Útfenntartás</t>
  </si>
  <si>
    <t>Turizmus</t>
  </si>
  <si>
    <t>Temető</t>
  </si>
  <si>
    <t>Múzeum, Művelődési Ház</t>
  </si>
  <si>
    <t>Hartai Közös Önkormányzati Hivatal összesen:</t>
  </si>
  <si>
    <t>Önkormányzati feladatok összesen:</t>
  </si>
  <si>
    <t>Közfoglalkoztatottak</t>
  </si>
  <si>
    <t>ÖNKORMÁNYZAT ÖSSZESEN:</t>
  </si>
  <si>
    <t>LÉTSZÁM MINDÖSSZESEN:</t>
  </si>
  <si>
    <t>KIADÁSOK</t>
  </si>
  <si>
    <t>BEVÉTELEK</t>
  </si>
  <si>
    <t>ÖNKORMÁNYZAT</t>
  </si>
  <si>
    <t>F</t>
  </si>
  <si>
    <t>Eredeti ei.</t>
  </si>
  <si>
    <t>kötelező feladat ei.</t>
  </si>
  <si>
    <t>önként vállalt fea. ei.</t>
  </si>
  <si>
    <t>állami feladat ei.</t>
  </si>
  <si>
    <t>5.4</t>
  </si>
  <si>
    <t>Elvonások, befizetések</t>
  </si>
  <si>
    <t xml:space="preserve"> - Működési célú kiegészítő támogatás</t>
  </si>
  <si>
    <t>3.6</t>
  </si>
  <si>
    <t>3.7</t>
  </si>
  <si>
    <t>3.8</t>
  </si>
  <si>
    <t>3.sz. melléklet</t>
  </si>
  <si>
    <t>Közfoglalkoztatás - eszközbeszerzés</t>
  </si>
  <si>
    <t>ÖNKORMÁNYZAT BERUHÁZÁS ÖSSZ.:</t>
  </si>
  <si>
    <t>HIVATAL</t>
  </si>
  <si>
    <t>Informatikai eszközök beszerzése, létesítése</t>
  </si>
  <si>
    <t>HIVATAL BERUHÁZÁS ÖSSZ.:</t>
  </si>
  <si>
    <t>BERUHÁZÁS MINDÖSSZESEN:</t>
  </si>
  <si>
    <t>Engedélyezett létszámkeret (fő)                        Eredeti ei.</t>
  </si>
  <si>
    <t>Készletértékesítés ellenértéke</t>
  </si>
  <si>
    <t>Rendezvények</t>
  </si>
  <si>
    <t>Orvosi rendelő megvásárlása</t>
  </si>
  <si>
    <t>Mozi épületének megvásárlása</t>
  </si>
  <si>
    <r>
      <t xml:space="preserve">Harta Nagyközség Önkormányzat 2016.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</si>
  <si>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>2016. évi előirányzat</t>
  </si>
  <si>
    <t>2016. évi költségvetése  bevételeinek előirányzat módosítása</t>
  </si>
  <si>
    <t>Kamatbevételek</t>
  </si>
  <si>
    <t>Biztosító által fizetett kártérítés</t>
  </si>
  <si>
    <t xml:space="preserve"> - JETA Faluház Nagykékesi út pályázat támogatása</t>
  </si>
  <si>
    <t xml:space="preserve"> - JETA Iskola B épület pályázat támogatása</t>
  </si>
  <si>
    <t xml:space="preserve"> - I.világháborús emlékmű felújítása</t>
  </si>
  <si>
    <t>2016. évi költségvetése kiadásainak  előirányzat módosítása</t>
  </si>
  <si>
    <t xml:space="preserve"> - Reklám- és propaganda kiadások</t>
  </si>
  <si>
    <t xml:space="preserve"> - Előző évi elszámolásból származó kiadások</t>
  </si>
  <si>
    <t>ÁH-on belüli megelőlegezések visszafizetése</t>
  </si>
  <si>
    <t>Harta Nagyközség Önkormányzat 2016. évben tervezett tartalékai</t>
  </si>
  <si>
    <t>2016. évi eredeti előirányzat</t>
  </si>
  <si>
    <t>Közfoglalkoztatás előlege 2017-re</t>
  </si>
  <si>
    <t>Harta Nagyközség Önkormányzata és intézménye 2016. évi beruházási kiadásainak előirányzat módosítása</t>
  </si>
  <si>
    <t>Életfa</t>
  </si>
  <si>
    <t>Duna-sziget területvásárlás</t>
  </si>
  <si>
    <t>Sziget villamosítás</t>
  </si>
  <si>
    <t>Urnafal</t>
  </si>
  <si>
    <t>Buszmegálló építése</t>
  </si>
  <si>
    <t>JETA pályázat - Nagykékesi út</t>
  </si>
  <si>
    <t>Agro-Harta épületének megvásárlása</t>
  </si>
  <si>
    <t>Parkoló építése</t>
  </si>
  <si>
    <t>Védőnő - bútorok(pólyázó, tároló, várótermi pad)</t>
  </si>
  <si>
    <t>Művelődési Ház - hangosítás</t>
  </si>
  <si>
    <t>Faluház - hűtők, székek</t>
  </si>
  <si>
    <t>Zarándokszállás - TV</t>
  </si>
  <si>
    <t>Jogalkotás - asztal, székek</t>
  </si>
  <si>
    <t>Ingatlanok beszerzése ÁFA</t>
  </si>
  <si>
    <t>Egyéb tárgyi eszközök ÁFA</t>
  </si>
  <si>
    <t>pénztár bútor</t>
  </si>
  <si>
    <t>Egyéb tárgyi ezköz ÁFA</t>
  </si>
  <si>
    <t xml:space="preserve"> - Szövőszék felújításának támogatása</t>
  </si>
  <si>
    <t xml:space="preserve"> - Védőnői szolg.felújításának támogatása</t>
  </si>
  <si>
    <t>Mód.II.</t>
  </si>
  <si>
    <t>Hartai festett bútor</t>
  </si>
  <si>
    <t>Járdaépítés</t>
  </si>
  <si>
    <t>G</t>
  </si>
  <si>
    <t>H</t>
  </si>
  <si>
    <t xml:space="preserve">     1.1. Támogatás értékű felhalmozási bevétel</t>
  </si>
  <si>
    <t>2016. évi költségvetése bevételeinek előirányzat módosítása</t>
  </si>
  <si>
    <t>4.sz. melléklet</t>
  </si>
  <si>
    <t xml:space="preserve"> - Házasságkötési díj</t>
  </si>
  <si>
    <t>2016. évi költségvetése kiadásainak előirányzat módosítása</t>
  </si>
  <si>
    <t>5.sz. melléklet</t>
  </si>
  <si>
    <t>31</t>
  </si>
  <si>
    <t>Sor-szám</t>
  </si>
  <si>
    <t>Nyári diákmunkások</t>
  </si>
  <si>
    <t>6.melléklet</t>
  </si>
  <si>
    <t>Védőnő - szívhanhallgató, vérnyomásmérő</t>
  </si>
  <si>
    <t>Számítógép, monitor</t>
  </si>
  <si>
    <t>Harta Nagyközség Önkormányzat és intézménye engedélyezett létszámadata 2016.</t>
  </si>
  <si>
    <t>20</t>
  </si>
  <si>
    <t>28</t>
  </si>
  <si>
    <t>Mód.III.</t>
  </si>
  <si>
    <t>Mód.III. előirányzat megbontása</t>
  </si>
  <si>
    <t>Suzuki szgk vásárlás</t>
  </si>
  <si>
    <t>Felhalmozási célú önkormányzati támogatások</t>
  </si>
  <si>
    <t xml:space="preserve"> - GULÁG emléktábla pályázat támogatása</t>
  </si>
  <si>
    <t xml:space="preserve"> - Harta-Dt.Int.f.Társulás 2016. évi elszámolás</t>
  </si>
  <si>
    <t xml:space="preserve"> - Gyermekvédelmi támogatás</t>
  </si>
  <si>
    <t>2.6</t>
  </si>
  <si>
    <t>Magánszemélyek jövedelemadói</t>
  </si>
  <si>
    <t xml:space="preserve"> - Termőföld bérbeadásából származó SZJA</t>
  </si>
  <si>
    <t>ÁFA visszatérülés</t>
  </si>
  <si>
    <t>3.9</t>
  </si>
  <si>
    <t xml:space="preserve"> - Közös Hivatal 2015. évi elszámolás</t>
  </si>
  <si>
    <t xml:space="preserve"> - Vállalkozások támogatása</t>
  </si>
  <si>
    <t xml:space="preserve"> - Egyház támogatása</t>
  </si>
  <si>
    <t>Rendezvénysátor</t>
  </si>
  <si>
    <t>Karbantartók - egyéb kisértékű tárgyi eszköz</t>
  </si>
  <si>
    <t>falióra</t>
  </si>
  <si>
    <t>Engedélyezett létszámkeret (fő)                       Mód.II.</t>
  </si>
  <si>
    <t>Engedélyezett létszámkeret (fő)                        Mód.III.</t>
  </si>
  <si>
    <t xml:space="preserve">     1.2. Felhalmozási célú állami támogatás</t>
  </si>
  <si>
    <t xml:space="preserve">     3.4. Jövedelemadók</t>
  </si>
  <si>
    <t>32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</si>
</sst>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#,##0.0"/>
    <numFmt numFmtId="169" formatCode="0.0"/>
    <numFmt numFmtId="170" formatCode="#,##0\ &quot;Ft&quot;"/>
    <numFmt numFmtId="171" formatCode="[$-40E]yyyy\.\ mmmm\ d\."/>
    <numFmt numFmtId="172" formatCode="#,##0\ _F_t"/>
    <numFmt numFmtId="173" formatCode="#,##0\ _F_t;[Red]#,##0\ _F_t"/>
  </numFmts>
  <fonts count="98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sz val="13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 CE"/>
      <family val="1"/>
    </font>
    <font>
      <b/>
      <sz val="12"/>
      <color indexed="8"/>
      <name val="Calibri"/>
      <family val="2"/>
    </font>
    <font>
      <b/>
      <sz val="12"/>
      <name val="Arial CE"/>
      <family val="2"/>
    </font>
    <font>
      <sz val="12"/>
      <name val="Arial"/>
      <family val="2"/>
    </font>
    <font>
      <sz val="10"/>
      <name val="Arial CE"/>
      <family val="0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2"/>
      <name val="Times New Roman CE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7"/>
      <name val="Times New Roman CE"/>
      <family val="1"/>
    </font>
    <font>
      <b/>
      <i/>
      <sz val="10"/>
      <name val="Times New Roman"/>
      <family val="1"/>
    </font>
    <font>
      <b/>
      <i/>
      <sz val="11"/>
      <name val="Times New Roman CE"/>
      <family val="0"/>
    </font>
    <font>
      <b/>
      <i/>
      <sz val="12"/>
      <name val="Arial CE"/>
      <family val="2"/>
    </font>
    <font>
      <b/>
      <i/>
      <sz val="12"/>
      <name val="Times New Roman"/>
      <family val="1"/>
    </font>
    <font>
      <i/>
      <sz val="12"/>
      <name val="Arial CE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Arial CE"/>
      <family val="2"/>
    </font>
    <font>
      <i/>
      <sz val="11"/>
      <name val="Times New Roman"/>
      <family val="1"/>
    </font>
    <font>
      <sz val="11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14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1" fillId="25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0" fillId="27" borderId="7" applyNumberFormat="0" applyFont="0" applyAlignment="0" applyProtection="0"/>
    <xf numFmtId="0" fontId="90" fillId="28" borderId="0" applyNumberFormat="0" applyBorder="0" applyAlignment="0" applyProtection="0"/>
    <xf numFmtId="0" fontId="91" fillId="29" borderId="8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" fillId="0" borderId="0">
      <alignment/>
      <protection/>
    </xf>
    <xf numFmtId="0" fontId="9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0" borderId="0" applyNumberFormat="0" applyBorder="0" applyAlignment="0" applyProtection="0"/>
    <xf numFmtId="0" fontId="96" fillId="31" borderId="0" applyNumberFormat="0" applyBorder="0" applyAlignment="0" applyProtection="0"/>
    <xf numFmtId="0" fontId="97" fillId="29" borderId="1" applyNumberFormat="0" applyAlignment="0" applyProtection="0"/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164" fontId="2" fillId="0" borderId="0" xfId="56" applyNumberFormat="1" applyFont="1" applyFill="1" applyBorder="1" applyAlignment="1" applyProtection="1">
      <alignment horizontal="centerContinuous" vertical="center"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0" xfId="56" applyFont="1" applyFill="1" applyBorder="1" applyAlignment="1" applyProtection="1">
      <alignment horizontal="left" vertical="center" wrapText="1" indent="2"/>
      <protection/>
    </xf>
    <xf numFmtId="0" fontId="1" fillId="0" borderId="0" xfId="56" applyFill="1">
      <alignment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7" fillId="0" borderId="10" xfId="56" applyFont="1" applyFill="1" applyBorder="1" applyAlignment="1" applyProtection="1">
      <alignment horizontal="left" vertical="center" wrapText="1" indent="1"/>
      <protection/>
    </xf>
    <xf numFmtId="166" fontId="0" fillId="0" borderId="0" xfId="46" applyNumberFormat="1" applyFont="1" applyAlignment="1">
      <alignment horizontal="center"/>
    </xf>
    <xf numFmtId="0" fontId="0" fillId="0" borderId="0" xfId="0" applyAlignment="1">
      <alignment horizontal="center" readingOrder="1"/>
    </xf>
    <xf numFmtId="0" fontId="3" fillId="0" borderId="0" xfId="0" applyFont="1" applyFill="1" applyBorder="1" applyAlignment="1" applyProtection="1">
      <alignment horizontal="center" readingOrder="1"/>
      <protection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4" fillId="0" borderId="12" xfId="56" applyFont="1" applyFill="1" applyBorder="1" applyAlignment="1" applyProtection="1">
      <alignment horizontal="center" vertical="center" wrapText="1"/>
      <protection/>
    </xf>
    <xf numFmtId="0" fontId="5" fillId="0" borderId="10" xfId="56" applyFont="1" applyFill="1" applyBorder="1" applyAlignment="1" applyProtection="1">
      <alignment horizontal="left" vertical="center" wrapText="1" indent="1"/>
      <protection/>
    </xf>
    <xf numFmtId="0" fontId="5" fillId="0" borderId="10" xfId="56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5" fillId="0" borderId="13" xfId="56" applyNumberFormat="1" applyFont="1" applyFill="1" applyBorder="1" applyAlignment="1" applyProtection="1">
      <alignment horizontal="center" vertical="center" wrapText="1"/>
      <protection/>
    </xf>
    <xf numFmtId="164" fontId="5" fillId="0" borderId="14" xfId="56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5" fillId="32" borderId="13" xfId="56" applyFont="1" applyFill="1" applyBorder="1" applyAlignment="1" applyProtection="1">
      <alignment horizontal="center" vertical="center" wrapText="1"/>
      <protection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0" fontId="0" fillId="32" borderId="0" xfId="0" applyFill="1" applyAlignment="1">
      <alignment/>
    </xf>
    <xf numFmtId="0" fontId="3" fillId="32" borderId="10" xfId="56" applyFont="1" applyFill="1" applyBorder="1" applyAlignment="1" applyProtection="1">
      <alignment horizontal="left" vertical="center" wrapText="1" indent="1"/>
      <protection/>
    </xf>
    <xf numFmtId="0" fontId="6" fillId="0" borderId="15" xfId="56" applyFont="1" applyFill="1" applyBorder="1" applyAlignment="1" applyProtection="1">
      <alignment horizontal="left" vertical="center" wrapText="1" indent="2"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vertical="center"/>
    </xf>
    <xf numFmtId="0" fontId="12" fillId="0" borderId="0" xfId="0" applyFont="1" applyAlignment="1">
      <alignment/>
    </xf>
    <xf numFmtId="0" fontId="19" fillId="0" borderId="16" xfId="0" applyFont="1" applyBorder="1" applyAlignment="1">
      <alignment horizontal="center" vertical="top"/>
    </xf>
    <xf numFmtId="3" fontId="20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3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" fillId="0" borderId="17" xfId="0" applyNumberFormat="1" applyFont="1" applyFill="1" applyBorder="1" applyAlignment="1">
      <alignment horizontal="center" vertical="center" textRotation="90" wrapText="1"/>
    </xf>
    <xf numFmtId="164" fontId="2" fillId="0" borderId="17" xfId="0" applyNumberFormat="1" applyFont="1" applyFill="1" applyBorder="1" applyAlignment="1" applyProtection="1">
      <alignment horizontal="center" vertical="center" wrapText="1"/>
      <protection/>
    </xf>
    <xf numFmtId="164" fontId="2" fillId="0" borderId="18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>
      <alignment horizontal="center" vertical="center" wrapText="1"/>
    </xf>
    <xf numFmtId="164" fontId="2" fillId="0" borderId="1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2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0" xfId="0" applyNumberFormat="1" applyFont="1" applyFill="1" applyAlignment="1">
      <alignment vertical="center" wrapText="1"/>
    </xf>
    <xf numFmtId="164" fontId="28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7" xfId="0" applyNumberFormat="1" applyFont="1" applyFill="1" applyBorder="1" applyAlignment="1" applyProtection="1">
      <alignment horizontal="center" vertical="center" wrapText="1"/>
      <protection/>
    </xf>
    <xf numFmtId="164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/>
    </xf>
    <xf numFmtId="0" fontId="34" fillId="0" borderId="0" xfId="0" applyFont="1" applyAlignment="1">
      <alignment/>
    </xf>
    <xf numFmtId="0" fontId="28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4" xfId="0" applyFont="1" applyBorder="1" applyAlignment="1">
      <alignment/>
    </xf>
    <xf numFmtId="0" fontId="29" fillId="0" borderId="0" xfId="0" applyFont="1" applyBorder="1" applyAlignment="1">
      <alignment/>
    </xf>
    <xf numFmtId="0" fontId="31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31" fillId="0" borderId="26" xfId="0" applyFont="1" applyBorder="1" applyAlignment="1">
      <alignment/>
    </xf>
    <xf numFmtId="0" fontId="29" fillId="0" borderId="27" xfId="0" applyFont="1" applyBorder="1" applyAlignment="1">
      <alignment/>
    </xf>
    <xf numFmtId="0" fontId="33" fillId="0" borderId="26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0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3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38" fillId="0" borderId="31" xfId="0" applyNumberFormat="1" applyFont="1" applyFill="1" applyBorder="1" applyAlignment="1">
      <alignment horizontal="center" vertical="center" wrapText="1"/>
    </xf>
    <xf numFmtId="164" fontId="38" fillId="0" borderId="32" xfId="0" applyNumberFormat="1" applyFont="1" applyFill="1" applyBorder="1" applyAlignment="1">
      <alignment horizontal="center" vertical="center" wrapText="1"/>
    </xf>
    <xf numFmtId="164" fontId="8" fillId="0" borderId="26" xfId="0" applyNumberFormat="1" applyFont="1" applyFill="1" applyBorder="1" applyAlignment="1" applyProtection="1">
      <alignment horizontal="left" vertical="center" wrapText="1"/>
      <protection/>
    </xf>
    <xf numFmtId="3" fontId="8" fillId="0" borderId="17" xfId="0" applyNumberFormat="1" applyFont="1" applyFill="1" applyBorder="1" applyAlignment="1" applyProtection="1">
      <alignment horizontal="right" vertical="center" wrapText="1"/>
      <protection/>
    </xf>
    <xf numFmtId="164" fontId="8" fillId="0" borderId="17" xfId="0" applyNumberFormat="1" applyFont="1" applyFill="1" applyBorder="1" applyAlignment="1" applyProtection="1">
      <alignment horizontal="right" vertical="center" wrapText="1"/>
      <protection/>
    </xf>
    <xf numFmtId="164" fontId="39" fillId="0" borderId="27" xfId="0" applyNumberFormat="1" applyFont="1" applyFill="1" applyBorder="1" applyAlignment="1">
      <alignment horizontal="left" vertical="center" wrapText="1"/>
    </xf>
    <xf numFmtId="164" fontId="39" fillId="0" borderId="33" xfId="0" applyNumberFormat="1" applyFont="1" applyFill="1" applyBorder="1" applyAlignment="1">
      <alignment horizontal="right" vertical="center" wrapText="1"/>
    </xf>
    <xf numFmtId="164" fontId="39" fillId="0" borderId="34" xfId="0" applyNumberFormat="1" applyFont="1" applyFill="1" applyBorder="1" applyAlignment="1">
      <alignment horizontal="right" vertical="center" wrapText="1"/>
    </xf>
    <xf numFmtId="0" fontId="29" fillId="0" borderId="35" xfId="0" applyFont="1" applyBorder="1" applyAlignment="1">
      <alignment/>
    </xf>
    <xf numFmtId="0" fontId="29" fillId="0" borderId="21" xfId="0" applyFont="1" applyBorder="1" applyAlignment="1">
      <alignment/>
    </xf>
    <xf numFmtId="0" fontId="32" fillId="0" borderId="21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17" xfId="0" applyFont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6" xfId="0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vertical="center" wrapTex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1" xfId="0" applyNumberFormat="1" applyFont="1" applyFill="1" applyBorder="1" applyAlignment="1">
      <alignment horizontal="center" vertical="center" wrapText="1"/>
    </xf>
    <xf numFmtId="0" fontId="4" fillId="0" borderId="37" xfId="56" applyFont="1" applyFill="1" applyBorder="1" applyAlignment="1" applyProtection="1">
      <alignment horizontal="center" vertical="center" wrapText="1" readingOrder="1"/>
      <protection/>
    </xf>
    <xf numFmtId="164" fontId="6" fillId="0" borderId="38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38" xfId="56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38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38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0" borderId="38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38" xfId="56" applyNumberFormat="1" applyFont="1" applyFill="1" applyBorder="1" applyAlignment="1" applyProtection="1">
      <alignment horizontal="right" vertical="center" wrapText="1" readingOrder="1"/>
      <protection/>
    </xf>
    <xf numFmtId="164" fontId="6" fillId="0" borderId="38" xfId="56" applyNumberFormat="1" applyFont="1" applyFill="1" applyBorder="1" applyAlignment="1" applyProtection="1">
      <alignment horizontal="right" vertical="center" wrapText="1" readingOrder="1"/>
      <protection/>
    </xf>
    <xf numFmtId="3" fontId="5" fillId="0" borderId="38" xfId="56" applyNumberFormat="1" applyFont="1" applyFill="1" applyBorder="1" applyAlignment="1" applyProtection="1">
      <alignment horizontal="right" vertical="center" wrapText="1" readingOrder="1"/>
      <protection locked="0"/>
    </xf>
    <xf numFmtId="164" fontId="8" fillId="32" borderId="38" xfId="56" applyNumberFormat="1" applyFont="1" applyFill="1" applyBorder="1" applyAlignment="1" applyProtection="1">
      <alignment horizontal="right" vertical="center" wrapText="1" readingOrder="1"/>
      <protection/>
    </xf>
    <xf numFmtId="164" fontId="7" fillId="0" borderId="38" xfId="56" applyNumberFormat="1" applyFont="1" applyFill="1" applyBorder="1" applyAlignment="1" applyProtection="1">
      <alignment horizontal="right" vertical="center" wrapText="1" readingOrder="1"/>
      <protection/>
    </xf>
    <xf numFmtId="164" fontId="6" fillId="0" borderId="39" xfId="56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40" xfId="56" applyFont="1" applyFill="1" applyBorder="1" applyAlignment="1" applyProtection="1">
      <alignment horizontal="center" vertical="center" wrapText="1"/>
      <protection/>
    </xf>
    <xf numFmtId="0" fontId="6" fillId="0" borderId="41" xfId="56" applyFont="1" applyFill="1" applyBorder="1" applyAlignment="1" applyProtection="1">
      <alignment horizontal="left" vertical="center" wrapText="1" indent="1"/>
      <protection/>
    </xf>
    <xf numFmtId="0" fontId="6" fillId="0" borderId="41" xfId="56" applyFont="1" applyFill="1" applyBorder="1" applyAlignment="1" applyProtection="1">
      <alignment horizontal="left" vertical="center" wrapText="1" indent="1"/>
      <protection/>
    </xf>
    <xf numFmtId="0" fontId="5" fillId="0" borderId="41" xfId="56" applyFont="1" applyFill="1" applyBorder="1" applyAlignment="1" applyProtection="1">
      <alignment horizontal="left" vertical="center" wrapText="1" indent="1"/>
      <protection/>
    </xf>
    <xf numFmtId="0" fontId="5" fillId="32" borderId="41" xfId="56" applyFont="1" applyFill="1" applyBorder="1" applyAlignment="1" applyProtection="1">
      <alignment horizontal="left" vertical="center" wrapText="1" indent="1"/>
      <protection/>
    </xf>
    <xf numFmtId="0" fontId="6" fillId="0" borderId="42" xfId="56" applyFont="1" applyFill="1" applyBorder="1" applyAlignment="1" applyProtection="1">
      <alignment horizontal="left" vertical="center" wrapText="1" indent="6"/>
      <protection/>
    </xf>
    <xf numFmtId="0" fontId="6" fillId="0" borderId="41" xfId="56" applyFont="1" applyFill="1" applyBorder="1" applyAlignment="1" applyProtection="1">
      <alignment horizontal="left" vertical="center" wrapText="1" indent="6"/>
      <protection/>
    </xf>
    <xf numFmtId="0" fontId="5" fillId="32" borderId="41" xfId="56" applyFont="1" applyFill="1" applyBorder="1" applyAlignment="1" applyProtection="1">
      <alignment horizontal="left" vertical="center" wrapText="1" indent="1"/>
      <protection/>
    </xf>
    <xf numFmtId="0" fontId="3" fillId="32" borderId="41" xfId="56" applyFont="1" applyFill="1" applyBorder="1" applyAlignment="1" applyProtection="1">
      <alignment horizontal="left" vertical="center" wrapText="1" indent="1"/>
      <protection/>
    </xf>
    <xf numFmtId="0" fontId="6" fillId="0" borderId="43" xfId="56" applyFont="1" applyFill="1" applyBorder="1" applyAlignment="1" applyProtection="1">
      <alignment horizontal="left" vertical="center" wrapText="1" indent="2"/>
      <protection/>
    </xf>
    <xf numFmtId="0" fontId="5" fillId="0" borderId="44" xfId="56" applyFont="1" applyFill="1" applyBorder="1" applyAlignment="1" applyProtection="1">
      <alignment horizontal="center" vertical="center" wrapText="1" readingOrder="1"/>
      <protection/>
    </xf>
    <xf numFmtId="0" fontId="4" fillId="0" borderId="45" xfId="56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center" readingOrder="1"/>
    </xf>
    <xf numFmtId="164" fontId="5" fillId="32" borderId="38" xfId="56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46" xfId="56" applyFont="1" applyFill="1" applyBorder="1" applyAlignment="1" applyProtection="1">
      <alignment horizontal="center" vertical="center" wrapText="1"/>
      <protection/>
    </xf>
    <xf numFmtId="0" fontId="43" fillId="0" borderId="47" xfId="0" applyFont="1" applyBorder="1" applyAlignment="1">
      <alignment horizontal="center" vertical="center" readingOrder="1"/>
    </xf>
    <xf numFmtId="0" fontId="35" fillId="0" borderId="0" xfId="0" applyFont="1" applyAlignment="1">
      <alignment/>
    </xf>
    <xf numFmtId="0" fontId="1" fillId="0" borderId="0" xfId="56" applyFill="1" applyAlignment="1">
      <alignment horizontal="right" readingOrder="1"/>
      <protection/>
    </xf>
    <xf numFmtId="172" fontId="41" fillId="0" borderId="14" xfId="0" applyNumberFormat="1" applyFont="1" applyBorder="1" applyAlignment="1">
      <alignment horizontal="right" vertical="center" wrapText="1" readingOrder="1"/>
    </xf>
    <xf numFmtId="172" fontId="41" fillId="0" borderId="14" xfId="0" applyNumberFormat="1" applyFont="1" applyBorder="1" applyAlignment="1">
      <alignment horizontal="right" vertical="center" wrapText="1"/>
    </xf>
    <xf numFmtId="172" fontId="42" fillId="0" borderId="14" xfId="0" applyNumberFormat="1" applyFont="1" applyBorder="1" applyAlignment="1">
      <alignment horizontal="right" vertical="center" wrapText="1" readingOrder="1"/>
    </xf>
    <xf numFmtId="172" fontId="42" fillId="32" borderId="14" xfId="0" applyNumberFormat="1" applyFont="1" applyFill="1" applyBorder="1" applyAlignment="1">
      <alignment horizontal="right" vertical="center" wrapText="1"/>
    </xf>
    <xf numFmtId="172" fontId="44" fillId="32" borderId="14" xfId="0" applyNumberFormat="1" applyFont="1" applyFill="1" applyBorder="1" applyAlignment="1">
      <alignment horizontal="right" vertical="center" wrapText="1"/>
    </xf>
    <xf numFmtId="172" fontId="41" fillId="0" borderId="48" xfId="0" applyNumberFormat="1" applyFont="1" applyBorder="1" applyAlignment="1">
      <alignment horizontal="right" vertical="center" wrapText="1" readingOrder="1"/>
    </xf>
    <xf numFmtId="0" fontId="45" fillId="0" borderId="26" xfId="56" applyFont="1" applyFill="1" applyBorder="1" applyAlignment="1" applyProtection="1">
      <alignment horizontal="center" vertical="center" wrapText="1"/>
      <protection/>
    </xf>
    <xf numFmtId="172" fontId="42" fillId="0" borderId="49" xfId="0" applyNumberFormat="1" applyFont="1" applyBorder="1" applyAlignment="1">
      <alignment horizontal="right" vertical="center" wrapText="1" readingOrder="1"/>
    </xf>
    <xf numFmtId="0" fontId="11" fillId="0" borderId="50" xfId="0" applyFont="1" applyBorder="1" applyAlignment="1">
      <alignment horizontal="left" vertical="center" wrapText="1"/>
    </xf>
    <xf numFmtId="164" fontId="5" fillId="32" borderId="51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51" xfId="56" applyNumberFormat="1" applyFont="1" applyFill="1" applyBorder="1" applyAlignment="1" applyProtection="1">
      <alignment horizontal="right" vertical="center" wrapText="1" readingOrder="1"/>
      <protection locked="0"/>
    </xf>
    <xf numFmtId="172" fontId="41" fillId="0" borderId="51" xfId="0" applyNumberFormat="1" applyFont="1" applyBorder="1" applyAlignment="1">
      <alignment vertical="center" wrapText="1"/>
    </xf>
    <xf numFmtId="164" fontId="8" fillId="32" borderId="51" xfId="56" applyNumberFormat="1" applyFont="1" applyFill="1" applyBorder="1" applyAlignment="1" applyProtection="1">
      <alignment horizontal="right" vertical="center" wrapText="1" readingOrder="1"/>
      <protection/>
    </xf>
    <xf numFmtId="0" fontId="42" fillId="0" borderId="44" xfId="0" applyFont="1" applyBorder="1" applyAlignment="1">
      <alignment horizontal="center" vertical="center" readingOrder="1"/>
    </xf>
    <xf numFmtId="164" fontId="6" fillId="0" borderId="52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4" xfId="56" applyFont="1" applyFill="1" applyBorder="1" applyAlignment="1" applyProtection="1">
      <alignment horizontal="left" vertical="center" wrapText="1" indent="1"/>
      <protection/>
    </xf>
    <xf numFmtId="0" fontId="4" fillId="0" borderId="47" xfId="56" applyFont="1" applyFill="1" applyBorder="1" applyAlignment="1" applyProtection="1">
      <alignment horizontal="center" vertical="center" wrapText="1" readingOrder="1"/>
      <protection/>
    </xf>
    <xf numFmtId="164" fontId="6" fillId="0" borderId="14" xfId="56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14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4" xfId="56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14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4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14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14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32" borderId="14" xfId="56" applyNumberFormat="1" applyFont="1" applyFill="1" applyBorder="1" applyAlignment="1" applyProtection="1">
      <alignment horizontal="right" vertical="center" wrapText="1" readingOrder="1"/>
      <protection/>
    </xf>
    <xf numFmtId="164" fontId="6" fillId="0" borderId="48" xfId="56" applyNumberFormat="1" applyFont="1" applyFill="1" applyBorder="1" applyAlignment="1" applyProtection="1">
      <alignment horizontal="right" vertical="center" wrapText="1" readingOrder="1"/>
      <protection locked="0"/>
    </xf>
    <xf numFmtId="172" fontId="41" fillId="0" borderId="48" xfId="0" applyNumberFormat="1" applyFont="1" applyBorder="1" applyAlignment="1">
      <alignment vertical="center" wrapText="1"/>
    </xf>
    <xf numFmtId="0" fontId="42" fillId="0" borderId="44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172" fontId="41" fillId="0" borderId="14" xfId="0" applyNumberFormat="1" applyFont="1" applyBorder="1" applyAlignment="1">
      <alignment vertical="center" wrapText="1"/>
    </xf>
    <xf numFmtId="172" fontId="42" fillId="0" borderId="14" xfId="0" applyNumberFormat="1" applyFont="1" applyBorder="1" applyAlignment="1">
      <alignment vertical="center" wrapText="1"/>
    </xf>
    <xf numFmtId="172" fontId="42" fillId="32" borderId="14" xfId="0" applyNumberFormat="1" applyFont="1" applyFill="1" applyBorder="1" applyAlignment="1">
      <alignment vertical="center" wrapText="1"/>
    </xf>
    <xf numFmtId="0" fontId="42" fillId="0" borderId="54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164" fontId="6" fillId="0" borderId="51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0" borderId="51" xfId="56" applyNumberFormat="1" applyFont="1" applyFill="1" applyBorder="1" applyAlignment="1" applyProtection="1">
      <alignment horizontal="right" vertical="center" wrapText="1" readingOrder="1"/>
      <protection locked="0"/>
    </xf>
    <xf numFmtId="172" fontId="42" fillId="32" borderId="51" xfId="0" applyNumberFormat="1" applyFont="1" applyFill="1" applyBorder="1" applyAlignment="1">
      <alignment vertical="center" wrapText="1"/>
    </xf>
    <xf numFmtId="172" fontId="42" fillId="0" borderId="51" xfId="0" applyNumberFormat="1" applyFont="1" applyBorder="1" applyAlignment="1">
      <alignment vertical="center" wrapText="1"/>
    </xf>
    <xf numFmtId="172" fontId="41" fillId="0" borderId="56" xfId="0" applyNumberFormat="1" applyFont="1" applyBorder="1" applyAlignment="1">
      <alignment vertical="center" wrapText="1"/>
    </xf>
    <xf numFmtId="49" fontId="5" fillId="0" borderId="11" xfId="56" applyNumberFormat="1" applyFont="1" applyFill="1" applyBorder="1" applyAlignment="1" applyProtection="1">
      <alignment horizontal="center" vertical="center" wrapText="1"/>
      <protection/>
    </xf>
    <xf numFmtId="49" fontId="5" fillId="0" borderId="57" xfId="56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/>
    </xf>
    <xf numFmtId="0" fontId="38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textRotation="90"/>
    </xf>
    <xf numFmtId="0" fontId="19" fillId="0" borderId="1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41" xfId="0" applyFont="1" applyBorder="1" applyAlignment="1">
      <alignment vertical="center"/>
    </xf>
    <xf numFmtId="3" fontId="49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49" fontId="51" fillId="0" borderId="10" xfId="0" applyNumberFormat="1" applyFont="1" applyBorder="1" applyAlignment="1">
      <alignment horizontal="center"/>
    </xf>
    <xf numFmtId="3" fontId="51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0" fontId="52" fillId="0" borderId="10" xfId="0" applyFont="1" applyBorder="1" applyAlignment="1">
      <alignment/>
    </xf>
    <xf numFmtId="3" fontId="52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3" fontId="1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2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3" fontId="51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horizontal="center"/>
    </xf>
    <xf numFmtId="3" fontId="49" fillId="0" borderId="10" xfId="0" applyNumberFormat="1" applyFont="1" applyBorder="1" applyAlignment="1">
      <alignment horizontal="right"/>
    </xf>
    <xf numFmtId="49" fontId="52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19" fillId="0" borderId="10" xfId="0" applyFont="1" applyBorder="1" applyAlignment="1" applyProtection="1">
      <alignment horizontal="center" vertical="center" textRotation="90"/>
      <protection locked="0"/>
    </xf>
    <xf numFmtId="0" fontId="19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3" fontId="52" fillId="0" borderId="28" xfId="0" applyNumberFormat="1" applyFont="1" applyBorder="1" applyAlignment="1">
      <alignment/>
    </xf>
    <xf numFmtId="172" fontId="52" fillId="0" borderId="10" xfId="0" applyNumberFormat="1" applyFont="1" applyBorder="1" applyAlignment="1">
      <alignment wrapText="1"/>
    </xf>
    <xf numFmtId="3" fontId="19" fillId="0" borderId="28" xfId="0" applyNumberFormat="1" applyFont="1" applyBorder="1" applyAlignment="1">
      <alignment/>
    </xf>
    <xf numFmtId="172" fontId="19" fillId="0" borderId="10" xfId="0" applyNumberFormat="1" applyFont="1" applyBorder="1" applyAlignment="1">
      <alignment wrapText="1"/>
    </xf>
    <xf numFmtId="3" fontId="52" fillId="0" borderId="10" xfId="0" applyNumberFormat="1" applyFont="1" applyBorder="1" applyAlignment="1">
      <alignment horizontal="left"/>
    </xf>
    <xf numFmtId="3" fontId="52" fillId="0" borderId="28" xfId="0" applyNumberFormat="1" applyFont="1" applyBorder="1" applyAlignment="1">
      <alignment horizontal="right"/>
    </xf>
    <xf numFmtId="49" fontId="52" fillId="0" borderId="10" xfId="0" applyNumberFormat="1" applyFont="1" applyBorder="1" applyAlignment="1">
      <alignment horizontal="left"/>
    </xf>
    <xf numFmtId="3" fontId="55" fillId="0" borderId="10" xfId="0" applyNumberFormat="1" applyFont="1" applyBorder="1" applyAlignment="1">
      <alignment/>
    </xf>
    <xf numFmtId="3" fontId="55" fillId="0" borderId="28" xfId="0" applyNumberFormat="1" applyFont="1" applyBorder="1" applyAlignment="1">
      <alignment horizontal="right"/>
    </xf>
    <xf numFmtId="172" fontId="55" fillId="0" borderId="10" xfId="0" applyNumberFormat="1" applyFont="1" applyBorder="1" applyAlignment="1">
      <alignment wrapText="1"/>
    </xf>
    <xf numFmtId="3" fontId="55" fillId="0" borderId="10" xfId="0" applyNumberFormat="1" applyFont="1" applyBorder="1" applyAlignment="1">
      <alignment/>
    </xf>
    <xf numFmtId="172" fontId="35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16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textRotation="90"/>
    </xf>
    <xf numFmtId="0" fontId="26" fillId="0" borderId="4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3" fontId="58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10" xfId="0" applyFont="1" applyBorder="1" applyAlignment="1">
      <alignment/>
    </xf>
    <xf numFmtId="49" fontId="60" fillId="0" borderId="10" xfId="0" applyNumberFormat="1" applyFont="1" applyBorder="1" applyAlignment="1">
      <alignment horizontal="center"/>
    </xf>
    <xf numFmtId="3" fontId="60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61" fillId="0" borderId="0" xfId="0" applyFont="1" applyAlignment="1">
      <alignment/>
    </xf>
    <xf numFmtId="0" fontId="25" fillId="0" borderId="28" xfId="0" applyFont="1" applyBorder="1" applyAlignment="1">
      <alignment/>
    </xf>
    <xf numFmtId="0" fontId="17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8" fillId="0" borderId="41" xfId="0" applyFont="1" applyBorder="1" applyAlignment="1">
      <alignment vertical="center"/>
    </xf>
    <xf numFmtId="3" fontId="60" fillId="0" borderId="10" xfId="0" applyNumberFormat="1" applyFont="1" applyBorder="1" applyAlignment="1">
      <alignment vertical="center"/>
    </xf>
    <xf numFmtId="3" fontId="58" fillId="0" borderId="10" xfId="0" applyNumberFormat="1" applyFont="1" applyBorder="1" applyAlignment="1">
      <alignment horizontal="right"/>
    </xf>
    <xf numFmtId="49" fontId="60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0" fontId="25" fillId="32" borderId="10" xfId="0" applyFont="1" applyFill="1" applyBorder="1" applyAlignment="1">
      <alignment/>
    </xf>
    <xf numFmtId="3" fontId="25" fillId="32" borderId="10" xfId="0" applyNumberFormat="1" applyFont="1" applyFill="1" applyBorder="1" applyAlignment="1">
      <alignment/>
    </xf>
    <xf numFmtId="49" fontId="25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3" fillId="0" borderId="30" xfId="0" applyFont="1" applyFill="1" applyBorder="1" applyAlignment="1" applyProtection="1">
      <alignment horizontal="right"/>
      <protection/>
    </xf>
    <xf numFmtId="0" fontId="0" fillId="0" borderId="30" xfId="0" applyBorder="1" applyAlignment="1">
      <alignment/>
    </xf>
    <xf numFmtId="0" fontId="20" fillId="0" borderId="5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56" fillId="0" borderId="58" xfId="0" applyFont="1" applyBorder="1" applyAlignment="1">
      <alignment vertical="center" textRotation="90"/>
    </xf>
    <xf numFmtId="0" fontId="56" fillId="0" borderId="12" xfId="0" applyFont="1" applyBorder="1" applyAlignment="1">
      <alignment vertical="center" textRotation="90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46" fillId="0" borderId="16" xfId="0" applyFont="1" applyBorder="1" applyAlignment="1">
      <alignment horizontal="right" vertical="top"/>
    </xf>
    <xf numFmtId="0" fontId="20" fillId="0" borderId="28" xfId="0" applyFont="1" applyBorder="1" applyAlignment="1">
      <alignment/>
    </xf>
    <xf numFmtId="0" fontId="20" fillId="0" borderId="42" xfId="0" applyFont="1" applyBorder="1" applyAlignment="1">
      <alignment/>
    </xf>
    <xf numFmtId="0" fontId="17" fillId="0" borderId="41" xfId="0" applyFont="1" applyBorder="1" applyAlignment="1">
      <alignment/>
    </xf>
    <xf numFmtId="0" fontId="20" fillId="0" borderId="28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0" fillId="0" borderId="41" xfId="0" applyFont="1" applyBorder="1" applyAlignment="1">
      <alignment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0" fontId="19" fillId="0" borderId="42" xfId="0" applyFont="1" applyBorder="1" applyAlignment="1">
      <alignment/>
    </xf>
    <xf numFmtId="0" fontId="29" fillId="0" borderId="41" xfId="0" applyFont="1" applyBorder="1" applyAlignment="1">
      <alignment/>
    </xf>
    <xf numFmtId="3" fontId="19" fillId="0" borderId="28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58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3" fontId="19" fillId="0" borderId="42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0" fontId="19" fillId="0" borderId="28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3" fontId="51" fillId="0" borderId="28" xfId="0" applyNumberFormat="1" applyFont="1" applyBorder="1" applyAlignment="1">
      <alignment vertical="center"/>
    </xf>
    <xf numFmtId="3" fontId="51" fillId="0" borderId="42" xfId="0" applyNumberFormat="1" applyFont="1" applyBorder="1" applyAlignment="1">
      <alignment vertical="center"/>
    </xf>
    <xf numFmtId="3" fontId="51" fillId="0" borderId="41" xfId="0" applyNumberFormat="1" applyFont="1" applyBorder="1" applyAlignment="1">
      <alignment vertical="center"/>
    </xf>
    <xf numFmtId="0" fontId="51" fillId="0" borderId="42" xfId="0" applyFont="1" applyBorder="1" applyAlignment="1">
      <alignment vertical="center"/>
    </xf>
    <xf numFmtId="0" fontId="51" fillId="0" borderId="41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42" xfId="0" applyFont="1" applyBorder="1" applyAlignment="1">
      <alignment vertical="center"/>
    </xf>
    <xf numFmtId="0" fontId="49" fillId="0" borderId="41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35" fillId="0" borderId="42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52" fillId="0" borderId="42" xfId="0" applyFont="1" applyBorder="1" applyAlignment="1">
      <alignment vertical="center"/>
    </xf>
    <xf numFmtId="0" fontId="52" fillId="0" borderId="41" xfId="0" applyFont="1" applyBorder="1" applyAlignment="1">
      <alignment vertical="center"/>
    </xf>
    <xf numFmtId="3" fontId="49" fillId="0" borderId="28" xfId="0" applyNumberFormat="1" applyFont="1" applyBorder="1" applyAlignment="1">
      <alignment vertical="center"/>
    </xf>
    <xf numFmtId="3" fontId="49" fillId="0" borderId="42" xfId="0" applyNumberFormat="1" applyFont="1" applyBorder="1" applyAlignment="1">
      <alignment vertical="center"/>
    </xf>
    <xf numFmtId="3" fontId="49" fillId="0" borderId="41" xfId="0" applyNumberFormat="1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3" fontId="19" fillId="0" borderId="28" xfId="0" applyNumberFormat="1" applyFont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0" fontId="30" fillId="0" borderId="58" xfId="0" applyFont="1" applyBorder="1" applyAlignment="1">
      <alignment vertical="center" textRotation="90"/>
    </xf>
    <xf numFmtId="0" fontId="30" fillId="0" borderId="12" xfId="0" applyFont="1" applyBorder="1" applyAlignment="1">
      <alignment vertical="center" textRotation="90"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3" fontId="51" fillId="0" borderId="28" xfId="0" applyNumberFormat="1" applyFont="1" applyBorder="1" applyAlignment="1">
      <alignment/>
    </xf>
    <xf numFmtId="3" fontId="51" fillId="0" borderId="42" xfId="0" applyNumberFormat="1" applyFont="1" applyBorder="1" applyAlignment="1">
      <alignment/>
    </xf>
    <xf numFmtId="3" fontId="51" fillId="0" borderId="41" xfId="0" applyNumberFormat="1" applyFont="1" applyBorder="1" applyAlignment="1">
      <alignment/>
    </xf>
    <xf numFmtId="3" fontId="49" fillId="0" borderId="28" xfId="0" applyNumberFormat="1" applyFont="1" applyBorder="1" applyAlignment="1">
      <alignment/>
    </xf>
    <xf numFmtId="3" fontId="49" fillId="0" borderId="42" xfId="0" applyNumberFormat="1" applyFont="1" applyBorder="1" applyAlignment="1">
      <alignment/>
    </xf>
    <xf numFmtId="3" fontId="49" fillId="0" borderId="41" xfId="0" applyNumberFormat="1" applyFont="1" applyBorder="1" applyAlignment="1">
      <alignment/>
    </xf>
    <xf numFmtId="3" fontId="52" fillId="0" borderId="28" xfId="0" applyNumberFormat="1" applyFont="1" applyBorder="1" applyAlignment="1">
      <alignment/>
    </xf>
    <xf numFmtId="3" fontId="52" fillId="0" borderId="42" xfId="0" applyNumberFormat="1" applyFont="1" applyBorder="1" applyAlignment="1">
      <alignment/>
    </xf>
    <xf numFmtId="3" fontId="52" fillId="0" borderId="41" xfId="0" applyNumberFormat="1" applyFont="1" applyBorder="1" applyAlignment="1">
      <alignment/>
    </xf>
    <xf numFmtId="3" fontId="19" fillId="0" borderId="28" xfId="0" applyNumberFormat="1" applyFont="1" applyBorder="1" applyAlignment="1">
      <alignment vertical="center" wrapText="1"/>
    </xf>
    <xf numFmtId="3" fontId="19" fillId="0" borderId="41" xfId="0" applyNumberFormat="1" applyFont="1" applyBorder="1" applyAlignment="1">
      <alignment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3" fontId="52" fillId="0" borderId="28" xfId="0" applyNumberFormat="1" applyFont="1" applyBorder="1" applyAlignment="1">
      <alignment horizontal="right" vertical="center" wrapText="1"/>
    </xf>
    <xf numFmtId="3" fontId="52" fillId="0" borderId="41" xfId="0" applyNumberFormat="1" applyFont="1" applyBorder="1" applyAlignment="1">
      <alignment horizontal="right" vertical="center" wrapText="1"/>
    </xf>
    <xf numFmtId="0" fontId="53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3" fontId="52" fillId="0" borderId="28" xfId="0" applyNumberFormat="1" applyFont="1" applyBorder="1" applyAlignment="1">
      <alignment vertical="center" wrapText="1"/>
    </xf>
    <xf numFmtId="3" fontId="52" fillId="0" borderId="41" xfId="0" applyNumberFormat="1" applyFont="1" applyBorder="1" applyAlignment="1">
      <alignment vertical="center" wrapText="1"/>
    </xf>
    <xf numFmtId="164" fontId="47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37" fillId="0" borderId="61" xfId="0" applyNumberFormat="1" applyFont="1" applyFill="1" applyBorder="1" applyAlignment="1" applyProtection="1">
      <alignment horizontal="left" vertical="center" wrapText="1"/>
      <protection/>
    </xf>
    <xf numFmtId="0" fontId="0" fillId="0" borderId="62" xfId="0" applyBorder="1" applyAlignment="1">
      <alignment horizontal="left" vertical="center" wrapText="1"/>
    </xf>
    <xf numFmtId="0" fontId="11" fillId="0" borderId="62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2" fontId="33" fillId="0" borderId="26" xfId="0" applyNumberFormat="1" applyFon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36" fillId="0" borderId="23" xfId="0" applyNumberFormat="1" applyFont="1" applyBorder="1" applyAlignment="1">
      <alignment horizontal="center" vertical="center"/>
    </xf>
    <xf numFmtId="2" fontId="36" fillId="0" borderId="29" xfId="0" applyNumberFormat="1" applyFont="1" applyBorder="1" applyAlignment="1">
      <alignment horizontal="center" vertical="center"/>
    </xf>
    <xf numFmtId="2" fontId="0" fillId="0" borderId="29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36" fillId="0" borderId="25" xfId="0" applyNumberFormat="1" applyFont="1" applyBorder="1" applyAlignment="1">
      <alignment horizontal="center" vertical="center"/>
    </xf>
    <xf numFmtId="2" fontId="36" fillId="0" borderId="30" xfId="0" applyNumberFormat="1" applyFont="1" applyBorder="1" applyAlignment="1">
      <alignment horizontal="center" vertical="center"/>
    </xf>
    <xf numFmtId="2" fontId="0" fillId="0" borderId="30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32" fillId="0" borderId="24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10" fillId="0" borderId="30" xfId="0" applyFont="1" applyBorder="1" applyAlignment="1">
      <alignment horizontal="right"/>
    </xf>
    <xf numFmtId="1" fontId="32" fillId="0" borderId="24" xfId="0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1" fontId="32" fillId="0" borderId="64" xfId="0" applyNumberFormat="1" applyFont="1" applyBorder="1" applyAlignment="1">
      <alignment horizontal="center"/>
    </xf>
    <xf numFmtId="169" fontId="29" fillId="0" borderId="24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64" xfId="0" applyNumberFormat="1" applyBorder="1" applyAlignment="1">
      <alignment horizontal="center"/>
    </xf>
    <xf numFmtId="2" fontId="32" fillId="0" borderId="25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" fontId="29" fillId="0" borderId="24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64" xfId="0" applyBorder="1" applyAlignment="1">
      <alignment/>
    </xf>
    <xf numFmtId="0" fontId="29" fillId="0" borderId="23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50" xfId="0" applyBorder="1" applyAlignment="1">
      <alignment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1" fontId="29" fillId="0" borderId="23" xfId="0" applyNumberFormat="1" applyFont="1" applyBorder="1" applyAlignment="1" applyProtection="1">
      <alignment/>
      <protection locked="0"/>
    </xf>
    <xf numFmtId="0" fontId="35" fillId="0" borderId="29" xfId="0" applyFont="1" applyBorder="1" applyAlignment="1" applyProtection="1">
      <alignment/>
      <protection locked="0"/>
    </xf>
    <xf numFmtId="1" fontId="32" fillId="0" borderId="24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64" xfId="0" applyBorder="1" applyAlignment="1">
      <alignment horizontal="center"/>
    </xf>
    <xf numFmtId="1" fontId="32" fillId="0" borderId="25" xfId="0" applyNumberFormat="1" applyFon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1" fontId="29" fillId="0" borderId="26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1" fontId="29" fillId="0" borderId="23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0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35" fillId="0" borderId="30" xfId="0" applyFont="1" applyBorder="1" applyAlignment="1">
      <alignment horizontal="right"/>
    </xf>
    <xf numFmtId="169" fontId="32" fillId="0" borderId="24" xfId="0" applyNumberFormat="1" applyFont="1" applyBorder="1" applyAlignment="1">
      <alignment horizontal="center"/>
    </xf>
    <xf numFmtId="169" fontId="32" fillId="0" borderId="0" xfId="0" applyNumberFormat="1" applyFont="1" applyBorder="1" applyAlignment="1">
      <alignment horizontal="center"/>
    </xf>
    <xf numFmtId="169" fontId="32" fillId="0" borderId="64" xfId="0" applyNumberFormat="1" applyFont="1" applyBorder="1" applyAlignment="1">
      <alignment horizontal="center"/>
    </xf>
    <xf numFmtId="0" fontId="36" fillId="0" borderId="29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0" fontId="29" fillId="0" borderId="50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36" fillId="0" borderId="3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" fontId="32" fillId="0" borderId="25" xfId="0" applyNumberFormat="1" applyFon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workbookViewId="0" topLeftCell="A1">
      <selection activeCell="K22" sqref="K22"/>
    </sheetView>
  </sheetViews>
  <sheetFormatPr defaultColWidth="9.140625" defaultRowHeight="15"/>
  <cols>
    <col min="1" max="1" width="4.00390625" style="0" customWidth="1"/>
    <col min="2" max="2" width="40.140625" style="0" customWidth="1"/>
    <col min="3" max="3" width="9.8515625" style="0" customWidth="1"/>
    <col min="4" max="4" width="10.8515625" style="0" customWidth="1"/>
    <col min="5" max="5" width="11.8515625" style="8" customWidth="1"/>
    <col min="6" max="6" width="41.421875" style="7" customWidth="1"/>
    <col min="7" max="7" width="12.140625" style="7" customWidth="1"/>
    <col min="8" max="8" width="11.7109375" style="7" customWidth="1"/>
    <col min="9" max="9" width="12.00390625" style="0" customWidth="1"/>
  </cols>
  <sheetData>
    <row r="1" spans="1:8" ht="13.5" customHeight="1">
      <c r="A1" s="275" t="s">
        <v>262</v>
      </c>
      <c r="B1" s="275"/>
      <c r="C1" s="275"/>
      <c r="D1" s="275"/>
      <c r="E1" s="275"/>
      <c r="F1" s="275"/>
      <c r="G1" s="275"/>
      <c r="H1" s="275"/>
    </row>
    <row r="2" spans="1:9" ht="18" customHeight="1" thickBot="1">
      <c r="A2" s="1" t="s">
        <v>0</v>
      </c>
      <c r="B2" s="1"/>
      <c r="C2" s="1"/>
      <c r="D2" s="9" t="s">
        <v>32</v>
      </c>
      <c r="E2" s="131" t="s">
        <v>32</v>
      </c>
      <c r="F2" s="14" t="s">
        <v>2</v>
      </c>
      <c r="G2" s="14"/>
      <c r="H2" s="276" t="s">
        <v>102</v>
      </c>
      <c r="I2" s="277"/>
    </row>
    <row r="3" spans="1:9" ht="25.5" customHeight="1" thickBot="1">
      <c r="A3" s="143" t="s">
        <v>309</v>
      </c>
      <c r="B3" s="133" t="s">
        <v>1</v>
      </c>
      <c r="C3" s="129" t="s">
        <v>263</v>
      </c>
      <c r="D3" s="150" t="s">
        <v>297</v>
      </c>
      <c r="E3" s="150" t="s">
        <v>317</v>
      </c>
      <c r="F3" s="130" t="s">
        <v>3</v>
      </c>
      <c r="G3" s="129" t="s">
        <v>263</v>
      </c>
      <c r="H3" s="164" t="s">
        <v>297</v>
      </c>
      <c r="I3" s="169" t="s">
        <v>317</v>
      </c>
    </row>
    <row r="4" spans="1:9" ht="11.25" customHeight="1">
      <c r="A4" s="10"/>
      <c r="B4" s="11" t="s">
        <v>5</v>
      </c>
      <c r="C4" s="107" t="s">
        <v>6</v>
      </c>
      <c r="D4" s="134" t="s">
        <v>7</v>
      </c>
      <c r="E4" s="134" t="s">
        <v>8</v>
      </c>
      <c r="F4" s="119" t="s">
        <v>100</v>
      </c>
      <c r="G4" s="153" t="s">
        <v>239</v>
      </c>
      <c r="H4" s="165" t="s">
        <v>300</v>
      </c>
      <c r="I4" s="170" t="s">
        <v>301</v>
      </c>
    </row>
    <row r="5" spans="1:9" ht="15" customHeight="1">
      <c r="A5" s="15" t="s">
        <v>73</v>
      </c>
      <c r="B5" s="5" t="s">
        <v>33</v>
      </c>
      <c r="C5" s="108">
        <f>SUM(C6+C7)</f>
        <v>157924</v>
      </c>
      <c r="D5" s="137">
        <f>SUM(D6:D7)</f>
        <v>211067</v>
      </c>
      <c r="E5" s="137">
        <f>SUM(E6:E7)</f>
        <v>219316</v>
      </c>
      <c r="F5" s="120" t="s">
        <v>9</v>
      </c>
      <c r="G5" s="154">
        <v>97588</v>
      </c>
      <c r="H5" s="166">
        <v>134527</v>
      </c>
      <c r="I5" s="148">
        <v>134959</v>
      </c>
    </row>
    <row r="6" spans="1:9" ht="15" customHeight="1">
      <c r="A6" s="15" t="s">
        <v>19</v>
      </c>
      <c r="B6" s="2" t="s">
        <v>34</v>
      </c>
      <c r="C6" s="108">
        <v>121223</v>
      </c>
      <c r="D6" s="137">
        <v>124711</v>
      </c>
      <c r="E6" s="137">
        <v>127266</v>
      </c>
      <c r="F6" s="120" t="s">
        <v>44</v>
      </c>
      <c r="G6" s="154">
        <v>24905</v>
      </c>
      <c r="H6" s="166">
        <v>31202</v>
      </c>
      <c r="I6" s="148">
        <v>31395</v>
      </c>
    </row>
    <row r="7" spans="1:9" ht="15" customHeight="1">
      <c r="A7" s="15" t="s">
        <v>20</v>
      </c>
      <c r="B7" s="2" t="s">
        <v>35</v>
      </c>
      <c r="C7" s="108">
        <v>36701</v>
      </c>
      <c r="D7" s="137">
        <v>86356</v>
      </c>
      <c r="E7" s="137">
        <v>92050</v>
      </c>
      <c r="F7" s="120" t="s">
        <v>10</v>
      </c>
      <c r="G7" s="154">
        <v>62190</v>
      </c>
      <c r="H7" s="166">
        <v>70860</v>
      </c>
      <c r="I7" s="148">
        <v>71692</v>
      </c>
    </row>
    <row r="8" spans="1:9" s="17" customFormat="1" ht="13.5" customHeight="1">
      <c r="A8" s="15" t="s">
        <v>21</v>
      </c>
      <c r="B8" s="5" t="s">
        <v>36</v>
      </c>
      <c r="C8" s="111">
        <v>0</v>
      </c>
      <c r="D8" s="138">
        <f>SUM(D9:D10)</f>
        <v>10207</v>
      </c>
      <c r="E8" s="138">
        <f>SUM(E9:E10)</f>
        <v>10207</v>
      </c>
      <c r="F8" s="120" t="s">
        <v>11</v>
      </c>
      <c r="G8" s="154">
        <v>22075</v>
      </c>
      <c r="H8" s="166">
        <v>22075</v>
      </c>
      <c r="I8" s="148">
        <v>25121</v>
      </c>
    </row>
    <row r="9" spans="1:9" s="17" customFormat="1" ht="13.5" customHeight="1">
      <c r="A9" s="15" t="s">
        <v>22</v>
      </c>
      <c r="B9" s="5" t="s">
        <v>302</v>
      </c>
      <c r="C9" s="111">
        <v>0</v>
      </c>
      <c r="D9" s="138">
        <v>6952</v>
      </c>
      <c r="E9" s="138">
        <v>6952</v>
      </c>
      <c r="F9" s="120" t="s">
        <v>45</v>
      </c>
      <c r="G9" s="154">
        <f>SUM(G10:G13)</f>
        <v>112819</v>
      </c>
      <c r="H9" s="166">
        <f>SUM(H10:H13)</f>
        <v>76336</v>
      </c>
      <c r="I9" s="148">
        <f>SUM(I10:I13)</f>
        <v>73254</v>
      </c>
    </row>
    <row r="10" spans="1:9" s="17" customFormat="1" ht="13.5" customHeight="1">
      <c r="A10" s="15" t="s">
        <v>23</v>
      </c>
      <c r="B10" s="5" t="s">
        <v>337</v>
      </c>
      <c r="C10" s="111">
        <v>0</v>
      </c>
      <c r="D10" s="138">
        <v>3255</v>
      </c>
      <c r="E10" s="138">
        <v>3255</v>
      </c>
      <c r="F10" s="121" t="s">
        <v>46</v>
      </c>
      <c r="G10" s="155">
        <v>1106</v>
      </c>
      <c r="H10" s="166">
        <v>1586</v>
      </c>
      <c r="I10" s="148">
        <v>1586</v>
      </c>
    </row>
    <row r="11" spans="1:9" ht="12.75" customHeight="1">
      <c r="A11" s="15" t="s">
        <v>24</v>
      </c>
      <c r="B11" s="5" t="s">
        <v>37</v>
      </c>
      <c r="C11" s="108">
        <f>SUM(C12:C15)</f>
        <v>101570</v>
      </c>
      <c r="D11" s="108">
        <f>SUM(D12:D15)</f>
        <v>101630</v>
      </c>
      <c r="E11" s="154">
        <f>SUM(E12:E15)</f>
        <v>102646</v>
      </c>
      <c r="F11" s="121" t="s">
        <v>47</v>
      </c>
      <c r="G11" s="154">
        <v>28696</v>
      </c>
      <c r="H11" s="166">
        <v>30993</v>
      </c>
      <c r="I11" s="148">
        <v>34884</v>
      </c>
    </row>
    <row r="12" spans="1:9" ht="12" customHeight="1">
      <c r="A12" s="15" t="s">
        <v>25</v>
      </c>
      <c r="B12" s="2" t="s">
        <v>38</v>
      </c>
      <c r="C12" s="109">
        <v>10700</v>
      </c>
      <c r="D12" s="137">
        <v>10700</v>
      </c>
      <c r="E12" s="137">
        <v>11622</v>
      </c>
      <c r="F12" s="121" t="s">
        <v>48</v>
      </c>
      <c r="G12" s="156">
        <v>9500</v>
      </c>
      <c r="H12" s="166">
        <v>11760</v>
      </c>
      <c r="I12" s="148">
        <v>13181</v>
      </c>
    </row>
    <row r="13" spans="1:9" ht="12" customHeight="1">
      <c r="A13" s="15" t="s">
        <v>26</v>
      </c>
      <c r="B13" s="2" t="s">
        <v>106</v>
      </c>
      <c r="C13" s="109">
        <v>90550</v>
      </c>
      <c r="D13" s="137">
        <v>90550</v>
      </c>
      <c r="E13" s="137">
        <v>90582</v>
      </c>
      <c r="F13" s="121" t="s">
        <v>49</v>
      </c>
      <c r="G13" s="156">
        <v>73517</v>
      </c>
      <c r="H13" s="166">
        <v>31997</v>
      </c>
      <c r="I13" s="148">
        <v>23603</v>
      </c>
    </row>
    <row r="14" spans="1:9" ht="12" customHeight="1">
      <c r="A14" s="15" t="s">
        <v>27</v>
      </c>
      <c r="B14" s="2" t="s">
        <v>39</v>
      </c>
      <c r="C14" s="109">
        <v>320</v>
      </c>
      <c r="D14" s="137">
        <v>380</v>
      </c>
      <c r="E14" s="137">
        <v>420</v>
      </c>
      <c r="F14" s="120" t="s">
        <v>50</v>
      </c>
      <c r="G14" s="157">
        <v>16030</v>
      </c>
      <c r="H14" s="166">
        <v>51125</v>
      </c>
      <c r="I14" s="148">
        <v>52849</v>
      </c>
    </row>
    <row r="15" spans="1:9" ht="12.75" customHeight="1">
      <c r="A15" s="15" t="s">
        <v>28</v>
      </c>
      <c r="B15" s="2" t="s">
        <v>338</v>
      </c>
      <c r="C15" s="137">
        <v>0</v>
      </c>
      <c r="D15" s="137">
        <v>0</v>
      </c>
      <c r="E15" s="137">
        <v>22</v>
      </c>
      <c r="F15" s="120" t="s">
        <v>51</v>
      </c>
      <c r="G15" s="157">
        <v>20671</v>
      </c>
      <c r="H15" s="166">
        <v>34056</v>
      </c>
      <c r="I15" s="148">
        <v>34056</v>
      </c>
    </row>
    <row r="16" spans="1:9" ht="14.25" customHeight="1">
      <c r="A16" s="15" t="s">
        <v>4</v>
      </c>
      <c r="B16" s="5" t="s">
        <v>40</v>
      </c>
      <c r="C16" s="108">
        <v>15753</v>
      </c>
      <c r="D16" s="137">
        <v>16511</v>
      </c>
      <c r="E16" s="137">
        <v>19275</v>
      </c>
      <c r="F16" s="120" t="s">
        <v>57</v>
      </c>
      <c r="G16" s="154">
        <f>SUM(G17+G18)</f>
        <v>1438</v>
      </c>
      <c r="H16" s="154">
        <f>SUM(H17+H18)</f>
        <v>2638</v>
      </c>
      <c r="I16" s="171">
        <f>SUM(I17+I18)</f>
        <v>11946</v>
      </c>
    </row>
    <row r="17" spans="1:9" ht="13.5" customHeight="1">
      <c r="A17" s="15" t="s">
        <v>29</v>
      </c>
      <c r="B17" s="5" t="s">
        <v>41</v>
      </c>
      <c r="C17" s="111">
        <v>0</v>
      </c>
      <c r="D17" s="137">
        <v>0</v>
      </c>
      <c r="E17" s="137">
        <v>424</v>
      </c>
      <c r="F17" s="121" t="s">
        <v>52</v>
      </c>
      <c r="G17" s="158">
        <v>0</v>
      </c>
      <c r="H17" s="166">
        <v>0</v>
      </c>
      <c r="I17" s="148">
        <v>0</v>
      </c>
    </row>
    <row r="18" spans="1:9" ht="14.25" customHeight="1">
      <c r="A18" s="15" t="s">
        <v>30</v>
      </c>
      <c r="B18" s="5" t="s">
        <v>42</v>
      </c>
      <c r="C18" s="111">
        <v>0</v>
      </c>
      <c r="D18" s="137">
        <v>0</v>
      </c>
      <c r="E18" s="137">
        <v>0</v>
      </c>
      <c r="F18" s="121" t="s">
        <v>53</v>
      </c>
      <c r="G18" s="156">
        <v>1438</v>
      </c>
      <c r="H18" s="166">
        <v>2638</v>
      </c>
      <c r="I18" s="148">
        <v>11946</v>
      </c>
    </row>
    <row r="19" spans="1:9" ht="13.5" customHeight="1">
      <c r="A19" s="15" t="s">
        <v>31</v>
      </c>
      <c r="B19" s="5" t="s">
        <v>43</v>
      </c>
      <c r="C19" s="110">
        <v>16656</v>
      </c>
      <c r="D19" s="137">
        <v>17591</v>
      </c>
      <c r="E19" s="137">
        <v>17591</v>
      </c>
      <c r="F19" s="122"/>
      <c r="G19" s="16"/>
      <c r="H19" s="16"/>
      <c r="I19" s="172"/>
    </row>
    <row r="20" spans="1:9" ht="13.5" customHeight="1">
      <c r="A20" s="15" t="s">
        <v>74</v>
      </c>
      <c r="B20" s="2"/>
      <c r="C20" s="109"/>
      <c r="D20" s="137"/>
      <c r="E20" s="137"/>
      <c r="F20" s="122"/>
      <c r="G20" s="16"/>
      <c r="H20" s="16"/>
      <c r="I20" s="172"/>
    </row>
    <row r="21" spans="1:9" ht="13.5" customHeight="1">
      <c r="A21" s="18">
        <v>17</v>
      </c>
      <c r="B21" s="2"/>
      <c r="C21" s="109"/>
      <c r="D21" s="137"/>
      <c r="E21" s="137"/>
      <c r="F21" s="123"/>
      <c r="G21" s="159"/>
      <c r="H21" s="168"/>
      <c r="I21" s="173"/>
    </row>
    <row r="22" spans="1:9" ht="12.75" customHeight="1">
      <c r="A22" s="15" t="s">
        <v>75</v>
      </c>
      <c r="B22" s="12" t="s">
        <v>54</v>
      </c>
      <c r="C22" s="112">
        <f>SUM(C5+C11+C16+C18)</f>
        <v>275247</v>
      </c>
      <c r="D22" s="139">
        <f>SUM(D5+D11+D16+D18)</f>
        <v>329208</v>
      </c>
      <c r="E22" s="139">
        <f>SUM(E5+E11+E16+E18)</f>
        <v>341237</v>
      </c>
      <c r="F22" s="122" t="s">
        <v>56</v>
      </c>
      <c r="G22" s="16">
        <f>SUM(G5:G9)</f>
        <v>319577</v>
      </c>
      <c r="H22" s="16">
        <f>SUM(H5:H9)</f>
        <v>335000</v>
      </c>
      <c r="I22" s="172">
        <f>SUM(I5:I9)</f>
        <v>336421</v>
      </c>
    </row>
    <row r="23" spans="1:9" ht="13.5" customHeight="1">
      <c r="A23" s="18">
        <v>19</v>
      </c>
      <c r="B23" s="12" t="s">
        <v>55</v>
      </c>
      <c r="C23" s="112">
        <f>SUM(C8+C17+C19)</f>
        <v>16656</v>
      </c>
      <c r="D23" s="139">
        <f>SUM(D8+D17+D19)</f>
        <v>27798</v>
      </c>
      <c r="E23" s="139">
        <f>SUM(E8+E17+E19)</f>
        <v>28222</v>
      </c>
      <c r="F23" s="122" t="s">
        <v>58</v>
      </c>
      <c r="G23" s="16">
        <f>SUM(G14:G16)</f>
        <v>38139</v>
      </c>
      <c r="H23" s="16">
        <f>SUM(H14:H16)</f>
        <v>87819</v>
      </c>
      <c r="I23" s="172">
        <f>SUM(I14:I16)</f>
        <v>98851</v>
      </c>
    </row>
    <row r="24" spans="1:9" s="20" customFormat="1" ht="12.75" customHeight="1">
      <c r="A24" s="15" t="s">
        <v>315</v>
      </c>
      <c r="B24" s="19" t="s">
        <v>59</v>
      </c>
      <c r="C24" s="113">
        <f>SUM(C22+C23)</f>
        <v>291903</v>
      </c>
      <c r="D24" s="140">
        <f>SUM(D22:D23)</f>
        <v>357006</v>
      </c>
      <c r="E24" s="140">
        <f>SUM(E22:E23)</f>
        <v>369459</v>
      </c>
      <c r="F24" s="123" t="s">
        <v>60</v>
      </c>
      <c r="G24" s="159">
        <f>SUM(G22+G23)</f>
        <v>357716</v>
      </c>
      <c r="H24" s="168">
        <f>SUM(H22+H23)</f>
        <v>422819</v>
      </c>
      <c r="I24" s="173">
        <f>SUM(I22+I23)</f>
        <v>435272</v>
      </c>
    </row>
    <row r="25" spans="1:9" ht="13.5" customHeight="1">
      <c r="A25" s="15" t="s">
        <v>76</v>
      </c>
      <c r="B25" s="6"/>
      <c r="C25" s="114"/>
      <c r="D25" s="137"/>
      <c r="E25" s="137"/>
      <c r="F25" s="124" t="s">
        <v>12</v>
      </c>
      <c r="G25" s="157">
        <v>4828</v>
      </c>
      <c r="H25" s="166">
        <v>4828</v>
      </c>
      <c r="I25" s="148">
        <v>4828</v>
      </c>
    </row>
    <row r="26" spans="1:9" ht="13.5" customHeight="1">
      <c r="A26" s="15" t="s">
        <v>77</v>
      </c>
      <c r="B26" s="3"/>
      <c r="C26" s="108"/>
      <c r="D26" s="137"/>
      <c r="E26" s="137"/>
      <c r="F26" s="125" t="s">
        <v>13</v>
      </c>
      <c r="G26" s="160">
        <v>0</v>
      </c>
      <c r="H26" s="166">
        <v>0</v>
      </c>
      <c r="I26" s="148">
        <v>0</v>
      </c>
    </row>
    <row r="27" spans="1:9" ht="20.25" customHeight="1">
      <c r="A27" s="15" t="s">
        <v>78</v>
      </c>
      <c r="B27" s="13" t="s">
        <v>72</v>
      </c>
      <c r="C27" s="112">
        <v>70641</v>
      </c>
      <c r="D27" s="144">
        <v>70641</v>
      </c>
      <c r="E27" s="144">
        <v>70641</v>
      </c>
      <c r="F27" s="123" t="s">
        <v>14</v>
      </c>
      <c r="G27" s="161">
        <f>SUM(G25:G26)</f>
        <v>4828</v>
      </c>
      <c r="H27" s="167">
        <f>SUM(H25:H26)</f>
        <v>4828</v>
      </c>
      <c r="I27" s="174">
        <f>SUM(I25:I26)</f>
        <v>4828</v>
      </c>
    </row>
    <row r="28" spans="1:9" ht="20.25" customHeight="1">
      <c r="A28" s="15" t="s">
        <v>79</v>
      </c>
      <c r="B28" s="13" t="s">
        <v>61</v>
      </c>
      <c r="C28" s="112">
        <f>SUM(C29:C30)</f>
        <v>70641</v>
      </c>
      <c r="D28" s="16">
        <f>SUM(D29:D30)</f>
        <v>70641</v>
      </c>
      <c r="E28" s="16">
        <f>SUM(E29:E30)</f>
        <v>70641</v>
      </c>
      <c r="F28" s="126" t="s">
        <v>15</v>
      </c>
      <c r="G28" s="132">
        <f>SUM(C24-G24)</f>
        <v>-65813</v>
      </c>
      <c r="H28" s="132">
        <f>SUM(D24-H24)</f>
        <v>-65813</v>
      </c>
      <c r="I28" s="146">
        <f>SUM(E24-I24)</f>
        <v>-65813</v>
      </c>
    </row>
    <row r="29" spans="1:9" ht="12.75" customHeight="1">
      <c r="A29" s="15" t="s">
        <v>80</v>
      </c>
      <c r="B29" s="3" t="s">
        <v>62</v>
      </c>
      <c r="C29" s="108">
        <v>49158</v>
      </c>
      <c r="D29" s="137">
        <v>13831</v>
      </c>
      <c r="E29" s="137">
        <v>13831</v>
      </c>
      <c r="F29" s="152" t="s">
        <v>16</v>
      </c>
      <c r="G29" s="151">
        <f aca="true" t="shared" si="0" ref="G29:I30">SUM(C22-G22)</f>
        <v>-44330</v>
      </c>
      <c r="H29" s="151">
        <f t="shared" si="0"/>
        <v>-5792</v>
      </c>
      <c r="I29" s="147">
        <f t="shared" si="0"/>
        <v>4816</v>
      </c>
    </row>
    <row r="30" spans="1:9" ht="12.75" customHeight="1">
      <c r="A30" s="15" t="s">
        <v>81</v>
      </c>
      <c r="B30" s="3" t="s">
        <v>63</v>
      </c>
      <c r="C30" s="114">
        <v>21483</v>
      </c>
      <c r="D30" s="137">
        <v>56810</v>
      </c>
      <c r="E30" s="137">
        <v>56810</v>
      </c>
      <c r="F30" s="121" t="s">
        <v>17</v>
      </c>
      <c r="G30" s="109">
        <f t="shared" si="0"/>
        <v>-21483</v>
      </c>
      <c r="H30" s="109">
        <f t="shared" si="0"/>
        <v>-60021</v>
      </c>
      <c r="I30" s="147">
        <f t="shared" si="0"/>
        <v>-70629</v>
      </c>
    </row>
    <row r="31" spans="1:9" ht="12.75" customHeight="1">
      <c r="A31" s="18">
        <v>27</v>
      </c>
      <c r="B31" s="13" t="s">
        <v>70</v>
      </c>
      <c r="C31" s="115">
        <v>0</v>
      </c>
      <c r="D31" s="139">
        <v>0</v>
      </c>
      <c r="E31" s="139">
        <v>0</v>
      </c>
      <c r="F31" s="121"/>
      <c r="G31" s="109"/>
      <c r="H31" s="148"/>
      <c r="I31" s="148"/>
    </row>
    <row r="32" spans="1:9" ht="15.75" customHeight="1">
      <c r="A32" s="15" t="s">
        <v>316</v>
      </c>
      <c r="B32" s="3" t="s">
        <v>64</v>
      </c>
      <c r="C32" s="110">
        <v>0</v>
      </c>
      <c r="D32" s="137">
        <v>0</v>
      </c>
      <c r="E32" s="137">
        <v>0</v>
      </c>
      <c r="F32" s="121"/>
      <c r="G32" s="109"/>
      <c r="H32" s="148"/>
      <c r="I32" s="148"/>
    </row>
    <row r="33" spans="1:9" ht="12.75" customHeight="1">
      <c r="A33" s="15" t="s">
        <v>82</v>
      </c>
      <c r="B33" s="3" t="s">
        <v>65</v>
      </c>
      <c r="C33" s="110">
        <v>0</v>
      </c>
      <c r="D33" s="137">
        <v>0</v>
      </c>
      <c r="E33" s="137">
        <v>0</v>
      </c>
      <c r="F33" s="121"/>
      <c r="G33" s="109"/>
      <c r="H33" s="148"/>
      <c r="I33" s="148"/>
    </row>
    <row r="34" spans="1:9" s="20" customFormat="1" ht="13.5" customHeight="1">
      <c r="A34" s="176" t="s">
        <v>83</v>
      </c>
      <c r="B34" s="21" t="s">
        <v>71</v>
      </c>
      <c r="C34" s="116">
        <f>SUM(C24+C27)</f>
        <v>362544</v>
      </c>
      <c r="D34" s="141">
        <f>SUM(D24+D27)</f>
        <v>427647</v>
      </c>
      <c r="E34" s="141">
        <f>SUM(E24+E27)</f>
        <v>440100</v>
      </c>
      <c r="F34" s="127" t="s">
        <v>18</v>
      </c>
      <c r="G34" s="116">
        <f>SUM(G24+G27)</f>
        <v>362544</v>
      </c>
      <c r="H34" s="116">
        <f>SUM(H24+H27)</f>
        <v>427647</v>
      </c>
      <c r="I34" s="149">
        <f>SUM(I24+I27)</f>
        <v>440100</v>
      </c>
    </row>
    <row r="35" spans="1:9" ht="13.5" customHeight="1">
      <c r="A35" s="15" t="s">
        <v>308</v>
      </c>
      <c r="B35" s="5" t="s">
        <v>66</v>
      </c>
      <c r="C35" s="117">
        <v>324405</v>
      </c>
      <c r="D35" s="137">
        <f>SUM(D22+D29)</f>
        <v>343039</v>
      </c>
      <c r="E35" s="137">
        <f>SUM(E22+E29)</f>
        <v>355068</v>
      </c>
      <c r="F35" s="120" t="s">
        <v>68</v>
      </c>
      <c r="G35" s="109">
        <v>324405</v>
      </c>
      <c r="H35" s="148">
        <v>339828</v>
      </c>
      <c r="I35" s="148">
        <v>341249</v>
      </c>
    </row>
    <row r="36" spans="1:9" ht="13.5" customHeight="1" thickBot="1">
      <c r="A36" s="177" t="s">
        <v>339</v>
      </c>
      <c r="B36" s="22" t="s">
        <v>67</v>
      </c>
      <c r="C36" s="118">
        <v>38139</v>
      </c>
      <c r="D36" s="142">
        <v>84608</v>
      </c>
      <c r="E36" s="142">
        <v>85032</v>
      </c>
      <c r="F36" s="128" t="s">
        <v>69</v>
      </c>
      <c r="G36" s="162">
        <v>38139</v>
      </c>
      <c r="H36" s="163">
        <v>87819</v>
      </c>
      <c r="I36" s="175">
        <v>98851</v>
      </c>
    </row>
    <row r="37" spans="1:5" ht="12.75" customHeight="1">
      <c r="A37" s="4"/>
      <c r="B37" s="4"/>
      <c r="C37" s="4"/>
      <c r="D37" s="4"/>
      <c r="E37" s="136"/>
    </row>
  </sheetData>
  <sheetProtection/>
  <mergeCells count="2">
    <mergeCell ref="A1:H1"/>
    <mergeCell ref="H2:I2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9"/>
  <sheetViews>
    <sheetView zoomScale="64" zoomScaleNormal="64" zoomScalePageLayoutView="0" workbookViewId="0" topLeftCell="A1">
      <selection activeCell="X40" sqref="X40"/>
    </sheetView>
  </sheetViews>
  <sheetFormatPr defaultColWidth="9.140625" defaultRowHeight="15"/>
  <cols>
    <col min="1" max="1" width="4.8515625" style="0" bestFit="1" customWidth="1"/>
    <col min="2" max="2" width="54.57421875" style="0" customWidth="1"/>
    <col min="3" max="3" width="38.421875" style="0" customWidth="1"/>
    <col min="4" max="4" width="54.57421875" style="0" hidden="1" customWidth="1"/>
    <col min="5" max="5" width="0.13671875" style="0" hidden="1" customWidth="1"/>
    <col min="6" max="6" width="54.57421875" style="0" hidden="1" customWidth="1"/>
    <col min="7" max="7" width="8.140625" style="0" hidden="1" customWidth="1"/>
    <col min="8" max="8" width="54.57421875" style="0" hidden="1" customWidth="1"/>
    <col min="9" max="9" width="15.57421875" style="0" customWidth="1"/>
    <col min="10" max="10" width="9.140625" style="0" hidden="1" customWidth="1"/>
    <col min="11" max="11" width="7.140625" style="0" customWidth="1"/>
    <col min="12" max="12" width="10.8515625" style="0" customWidth="1"/>
    <col min="13" max="13" width="4.421875" style="0" customWidth="1"/>
    <col min="14" max="14" width="7.421875" style="0" hidden="1" customWidth="1"/>
  </cols>
  <sheetData>
    <row r="1" spans="12:14" ht="34.5" customHeight="1">
      <c r="L1" s="426"/>
      <c r="M1" s="274"/>
      <c r="N1" s="274"/>
    </row>
    <row r="2" spans="1:20" ht="15">
      <c r="A2" s="380" t="s">
        <v>314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274"/>
      <c r="P2" s="274"/>
      <c r="Q2" s="274"/>
      <c r="R2" s="274"/>
      <c r="S2" s="274"/>
      <c r="T2" s="274"/>
    </row>
    <row r="3" spans="1:20" ht="15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274"/>
      <c r="P3" s="274"/>
      <c r="Q3" s="274"/>
      <c r="R3" s="274"/>
      <c r="S3" s="274"/>
      <c r="T3" s="274"/>
    </row>
    <row r="4" spans="1:14" ht="26.25" customHeight="1">
      <c r="A4" s="416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426"/>
      <c r="N4" s="426"/>
    </row>
    <row r="5" spans="1:20" ht="26.25" customHeight="1" thickBot="1">
      <c r="A5" s="65"/>
      <c r="B5" s="23"/>
      <c r="C5" s="23"/>
      <c r="D5" s="23"/>
      <c r="E5" s="23"/>
      <c r="F5" s="23"/>
      <c r="G5" s="23"/>
      <c r="H5" s="23"/>
      <c r="I5" s="417"/>
      <c r="J5" s="417"/>
      <c r="K5" s="417"/>
      <c r="L5" s="417"/>
      <c r="M5" s="64"/>
      <c r="N5" s="64"/>
      <c r="R5" s="381" t="s">
        <v>219</v>
      </c>
      <c r="S5" s="381"/>
      <c r="T5" s="381"/>
    </row>
    <row r="6" spans="1:20" ht="30.75" customHeight="1">
      <c r="A6" s="66"/>
      <c r="B6" s="423" t="s">
        <v>220</v>
      </c>
      <c r="C6" s="395" t="s">
        <v>257</v>
      </c>
      <c r="D6" s="396"/>
      <c r="E6" s="396"/>
      <c r="F6" s="396"/>
      <c r="G6" s="396"/>
      <c r="H6" s="397"/>
      <c r="I6" s="395" t="s">
        <v>335</v>
      </c>
      <c r="J6" s="396"/>
      <c r="K6" s="396"/>
      <c r="L6" s="396"/>
      <c r="M6" s="396"/>
      <c r="N6" s="397"/>
      <c r="O6" s="395" t="s">
        <v>336</v>
      </c>
      <c r="P6" s="396"/>
      <c r="Q6" s="396"/>
      <c r="R6" s="396"/>
      <c r="S6" s="396"/>
      <c r="T6" s="397"/>
    </row>
    <row r="7" spans="1:20" ht="30.75" customHeight="1">
      <c r="A7" s="67"/>
      <c r="B7" s="424"/>
      <c r="C7" s="398"/>
      <c r="D7" s="393"/>
      <c r="E7" s="393"/>
      <c r="F7" s="393"/>
      <c r="G7" s="393"/>
      <c r="H7" s="394"/>
      <c r="I7" s="398"/>
      <c r="J7" s="393"/>
      <c r="K7" s="393"/>
      <c r="L7" s="393"/>
      <c r="M7" s="393"/>
      <c r="N7" s="394"/>
      <c r="O7" s="398"/>
      <c r="P7" s="393"/>
      <c r="Q7" s="393"/>
      <c r="R7" s="393"/>
      <c r="S7" s="393"/>
      <c r="T7" s="394"/>
    </row>
    <row r="8" spans="1:20" ht="21" customHeight="1" thickBot="1">
      <c r="A8" s="75"/>
      <c r="B8" s="425"/>
      <c r="C8" s="399"/>
      <c r="D8" s="277"/>
      <c r="E8" s="277"/>
      <c r="F8" s="277"/>
      <c r="G8" s="277"/>
      <c r="H8" s="400"/>
      <c r="I8" s="399"/>
      <c r="J8" s="277"/>
      <c r="K8" s="277"/>
      <c r="L8" s="277"/>
      <c r="M8" s="277"/>
      <c r="N8" s="400"/>
      <c r="O8" s="399"/>
      <c r="P8" s="277"/>
      <c r="Q8" s="277"/>
      <c r="R8" s="277"/>
      <c r="S8" s="277"/>
      <c r="T8" s="400"/>
    </row>
    <row r="9" spans="1:20" s="62" customFormat="1" ht="27.75" customHeight="1">
      <c r="A9" s="68" t="s">
        <v>215</v>
      </c>
      <c r="B9" s="69" t="s">
        <v>203</v>
      </c>
      <c r="C9" s="94"/>
      <c r="D9" s="69"/>
      <c r="E9" s="69"/>
      <c r="F9" s="69"/>
      <c r="G9" s="69"/>
      <c r="H9" s="69"/>
      <c r="I9" s="401"/>
      <c r="J9" s="402"/>
      <c r="K9" s="402"/>
      <c r="L9" s="402"/>
      <c r="M9" s="402"/>
      <c r="N9" s="397"/>
      <c r="O9" s="401"/>
      <c r="P9" s="402"/>
      <c r="Q9" s="402"/>
      <c r="R9" s="402"/>
      <c r="S9" s="402"/>
      <c r="T9" s="397"/>
    </row>
    <row r="10" spans="1:20" s="62" customFormat="1" ht="24" customHeight="1">
      <c r="A10" s="70"/>
      <c r="B10" s="71" t="s">
        <v>221</v>
      </c>
      <c r="C10" s="96">
        <v>12</v>
      </c>
      <c r="D10" s="71"/>
      <c r="E10" s="71"/>
      <c r="F10" s="71"/>
      <c r="G10" s="71"/>
      <c r="H10" s="71"/>
      <c r="I10" s="403">
        <v>12</v>
      </c>
      <c r="J10" s="404"/>
      <c r="K10" s="404"/>
      <c r="L10" s="404"/>
      <c r="M10" s="404"/>
      <c r="N10" s="405"/>
      <c r="O10" s="403">
        <v>12</v>
      </c>
      <c r="P10" s="404"/>
      <c r="Q10" s="404"/>
      <c r="R10" s="404"/>
      <c r="S10" s="404"/>
      <c r="T10" s="405"/>
    </row>
    <row r="11" spans="1:20" s="62" customFormat="1" ht="25.5" customHeight="1" thickBot="1">
      <c r="A11" s="70"/>
      <c r="B11" s="71" t="s">
        <v>222</v>
      </c>
      <c r="C11" s="96">
        <v>2</v>
      </c>
      <c r="D11" s="71"/>
      <c r="E11" s="71"/>
      <c r="F11" s="71"/>
      <c r="G11" s="71"/>
      <c r="H11" s="71"/>
      <c r="I11" s="406">
        <v>2</v>
      </c>
      <c r="J11" s="407"/>
      <c r="K11" s="407"/>
      <c r="L11" s="407"/>
      <c r="M11" s="407"/>
      <c r="N11" s="408"/>
      <c r="O11" s="406">
        <v>2</v>
      </c>
      <c r="P11" s="407"/>
      <c r="Q11" s="407"/>
      <c r="R11" s="407"/>
      <c r="S11" s="407"/>
      <c r="T11" s="408"/>
    </row>
    <row r="12" spans="1:20" s="62" customFormat="1" ht="25.5" customHeight="1" thickBot="1">
      <c r="A12" s="76"/>
      <c r="B12" s="77" t="s">
        <v>231</v>
      </c>
      <c r="C12" s="97">
        <v>14</v>
      </c>
      <c r="D12" s="77"/>
      <c r="E12" s="77"/>
      <c r="F12" s="77"/>
      <c r="G12" s="77"/>
      <c r="H12" s="77"/>
      <c r="I12" s="409">
        <f>SUM(I10:I11)</f>
        <v>14</v>
      </c>
      <c r="J12" s="410"/>
      <c r="K12" s="410"/>
      <c r="L12" s="410"/>
      <c r="M12" s="411"/>
      <c r="N12" s="412"/>
      <c r="O12" s="409">
        <f>SUM(O10:O11)</f>
        <v>14</v>
      </c>
      <c r="P12" s="410"/>
      <c r="Q12" s="410"/>
      <c r="R12" s="410"/>
      <c r="S12" s="411"/>
      <c r="T12" s="412"/>
    </row>
    <row r="13" spans="1:20" s="62" customFormat="1" ht="25.5" customHeight="1">
      <c r="A13" s="70"/>
      <c r="B13" s="69"/>
      <c r="C13" s="95"/>
      <c r="D13" s="69"/>
      <c r="E13" s="69"/>
      <c r="F13" s="69"/>
      <c r="G13" s="69"/>
      <c r="H13" s="69"/>
      <c r="I13" s="413"/>
      <c r="J13" s="414"/>
      <c r="K13" s="414"/>
      <c r="L13" s="414"/>
      <c r="M13" s="414"/>
      <c r="N13" s="415"/>
      <c r="O13" s="413"/>
      <c r="P13" s="414"/>
      <c r="Q13" s="414"/>
      <c r="R13" s="414"/>
      <c r="S13" s="414"/>
      <c r="T13" s="415"/>
    </row>
    <row r="14" spans="1:20" s="62" customFormat="1" ht="27.75" customHeight="1">
      <c r="A14" s="68" t="s">
        <v>216</v>
      </c>
      <c r="B14" s="69" t="s">
        <v>217</v>
      </c>
      <c r="C14" s="95"/>
      <c r="D14" s="69"/>
      <c r="E14" s="69"/>
      <c r="F14" s="69"/>
      <c r="G14" s="69"/>
      <c r="H14" s="69"/>
      <c r="I14" s="391"/>
      <c r="J14" s="392"/>
      <c r="K14" s="392"/>
      <c r="L14" s="392"/>
      <c r="M14" s="393"/>
      <c r="N14" s="394"/>
      <c r="O14" s="391"/>
      <c r="P14" s="392"/>
      <c r="Q14" s="392"/>
      <c r="R14" s="392"/>
      <c r="S14" s="393"/>
      <c r="T14" s="394"/>
    </row>
    <row r="15" spans="1:20" ht="15.75">
      <c r="A15" s="67"/>
      <c r="B15" s="72" t="s">
        <v>218</v>
      </c>
      <c r="C15" s="98">
        <v>1</v>
      </c>
      <c r="D15" s="72"/>
      <c r="E15" s="72"/>
      <c r="F15" s="72"/>
      <c r="G15" s="72"/>
      <c r="H15" s="72"/>
      <c r="I15" s="382">
        <v>1</v>
      </c>
      <c r="J15" s="383"/>
      <c r="K15" s="383"/>
      <c r="L15" s="383"/>
      <c r="M15" s="383"/>
      <c r="N15" s="384"/>
      <c r="O15" s="382">
        <v>1</v>
      </c>
      <c r="P15" s="383"/>
      <c r="Q15" s="383"/>
      <c r="R15" s="383"/>
      <c r="S15" s="383"/>
      <c r="T15" s="384"/>
    </row>
    <row r="16" spans="1:20" ht="15.75">
      <c r="A16" s="67"/>
      <c r="B16" s="72" t="s">
        <v>223</v>
      </c>
      <c r="C16" s="98">
        <v>2</v>
      </c>
      <c r="D16" s="72"/>
      <c r="E16" s="72"/>
      <c r="F16" s="72"/>
      <c r="G16" s="72"/>
      <c r="H16" s="72"/>
      <c r="I16" s="382">
        <v>2</v>
      </c>
      <c r="J16" s="383"/>
      <c r="K16" s="383"/>
      <c r="L16" s="383"/>
      <c r="M16" s="383"/>
      <c r="N16" s="384"/>
      <c r="O16" s="382">
        <v>2</v>
      </c>
      <c r="P16" s="383"/>
      <c r="Q16" s="383"/>
      <c r="R16" s="383"/>
      <c r="S16" s="383"/>
      <c r="T16" s="384"/>
    </row>
    <row r="17" spans="1:20" ht="15.75">
      <c r="A17" s="67"/>
      <c r="B17" s="72" t="s">
        <v>224</v>
      </c>
      <c r="C17" s="98">
        <v>3.5</v>
      </c>
      <c r="D17" s="72"/>
      <c r="E17" s="72"/>
      <c r="F17" s="72"/>
      <c r="G17" s="72"/>
      <c r="H17" s="72"/>
      <c r="I17" s="418">
        <v>3.5</v>
      </c>
      <c r="J17" s="419"/>
      <c r="K17" s="419"/>
      <c r="L17" s="419"/>
      <c r="M17" s="419"/>
      <c r="N17" s="420"/>
      <c r="O17" s="382">
        <v>4</v>
      </c>
      <c r="P17" s="383"/>
      <c r="Q17" s="383"/>
      <c r="R17" s="383"/>
      <c r="S17" s="383"/>
      <c r="T17" s="384"/>
    </row>
    <row r="18" spans="1:20" ht="15.75">
      <c r="A18" s="67"/>
      <c r="B18" s="72" t="s">
        <v>225</v>
      </c>
      <c r="C18" s="98">
        <v>2</v>
      </c>
      <c r="D18" s="72"/>
      <c r="E18" s="72"/>
      <c r="F18" s="72"/>
      <c r="G18" s="72"/>
      <c r="H18" s="72"/>
      <c r="I18" s="382">
        <v>2</v>
      </c>
      <c r="J18" s="383"/>
      <c r="K18" s="383"/>
      <c r="L18" s="383"/>
      <c r="M18" s="383"/>
      <c r="N18" s="384"/>
      <c r="O18" s="382">
        <v>2</v>
      </c>
      <c r="P18" s="383"/>
      <c r="Q18" s="383"/>
      <c r="R18" s="383"/>
      <c r="S18" s="383"/>
      <c r="T18" s="384"/>
    </row>
    <row r="19" spans="1:20" ht="15.75">
      <c r="A19" s="67"/>
      <c r="B19" s="72" t="s">
        <v>226</v>
      </c>
      <c r="C19" s="98">
        <v>2</v>
      </c>
      <c r="D19" s="72"/>
      <c r="E19" s="72"/>
      <c r="F19" s="72"/>
      <c r="G19" s="72"/>
      <c r="H19" s="72"/>
      <c r="I19" s="382">
        <v>2</v>
      </c>
      <c r="J19" s="383"/>
      <c r="K19" s="383"/>
      <c r="L19" s="383"/>
      <c r="M19" s="383"/>
      <c r="N19" s="384"/>
      <c r="O19" s="382">
        <v>2</v>
      </c>
      <c r="P19" s="383"/>
      <c r="Q19" s="383"/>
      <c r="R19" s="383"/>
      <c r="S19" s="383"/>
      <c r="T19" s="384"/>
    </row>
    <row r="20" spans="1:20" ht="15.75">
      <c r="A20" s="67"/>
      <c r="B20" s="72" t="s">
        <v>227</v>
      </c>
      <c r="C20" s="98">
        <v>1</v>
      </c>
      <c r="D20" s="72"/>
      <c r="E20" s="72"/>
      <c r="F20" s="72"/>
      <c r="G20" s="72"/>
      <c r="H20" s="72"/>
      <c r="I20" s="382">
        <v>1</v>
      </c>
      <c r="J20" s="383"/>
      <c r="K20" s="383"/>
      <c r="L20" s="383"/>
      <c r="M20" s="383"/>
      <c r="N20" s="384"/>
      <c r="O20" s="382">
        <v>1</v>
      </c>
      <c r="P20" s="383"/>
      <c r="Q20" s="383"/>
      <c r="R20" s="383"/>
      <c r="S20" s="383"/>
      <c r="T20" s="384"/>
    </row>
    <row r="21" spans="1:20" ht="15.75">
      <c r="A21" s="67"/>
      <c r="B21" s="72" t="s">
        <v>228</v>
      </c>
      <c r="C21" s="98">
        <v>1</v>
      </c>
      <c r="D21" s="72"/>
      <c r="E21" s="72"/>
      <c r="F21" s="72"/>
      <c r="G21" s="72"/>
      <c r="H21" s="72"/>
      <c r="I21" s="382">
        <v>1</v>
      </c>
      <c r="J21" s="383"/>
      <c r="K21" s="383"/>
      <c r="L21" s="383"/>
      <c r="M21" s="383"/>
      <c r="N21" s="384"/>
      <c r="O21" s="382">
        <v>1</v>
      </c>
      <c r="P21" s="383"/>
      <c r="Q21" s="383"/>
      <c r="R21" s="383"/>
      <c r="S21" s="383"/>
      <c r="T21" s="384"/>
    </row>
    <row r="22" spans="1:20" ht="15.75">
      <c r="A22" s="67"/>
      <c r="B22" s="72" t="s">
        <v>229</v>
      </c>
      <c r="C22" s="98">
        <v>1</v>
      </c>
      <c r="D22" s="72"/>
      <c r="E22" s="72"/>
      <c r="F22" s="72"/>
      <c r="G22" s="72"/>
      <c r="H22" s="72"/>
      <c r="I22" s="382">
        <v>1</v>
      </c>
      <c r="J22" s="383"/>
      <c r="K22" s="383"/>
      <c r="L22" s="383"/>
      <c r="M22" s="383"/>
      <c r="N22" s="384"/>
      <c r="O22" s="382">
        <v>1</v>
      </c>
      <c r="P22" s="383"/>
      <c r="Q22" s="383"/>
      <c r="R22" s="383"/>
      <c r="S22" s="383"/>
      <c r="T22" s="384"/>
    </row>
    <row r="23" spans="1:20" ht="15.75">
      <c r="A23" s="67"/>
      <c r="B23" s="72" t="s">
        <v>230</v>
      </c>
      <c r="C23" s="98">
        <v>1</v>
      </c>
      <c r="D23" s="72"/>
      <c r="E23" s="72"/>
      <c r="F23" s="72"/>
      <c r="G23" s="72"/>
      <c r="H23" s="72"/>
      <c r="I23" s="382">
        <v>1</v>
      </c>
      <c r="J23" s="383"/>
      <c r="K23" s="383"/>
      <c r="L23" s="383"/>
      <c r="M23" s="383"/>
      <c r="N23" s="384"/>
      <c r="O23" s="382">
        <v>1</v>
      </c>
      <c r="P23" s="383"/>
      <c r="Q23" s="383"/>
      <c r="R23" s="383"/>
      <c r="S23" s="383"/>
      <c r="T23" s="384"/>
    </row>
    <row r="24" spans="1:20" ht="20.25" customHeight="1">
      <c r="A24" s="67"/>
      <c r="B24" s="73" t="s">
        <v>232</v>
      </c>
      <c r="C24" s="99">
        <f>SUM(C15:C23)</f>
        <v>14.5</v>
      </c>
      <c r="D24" s="73"/>
      <c r="E24" s="73"/>
      <c r="F24" s="73"/>
      <c r="G24" s="73"/>
      <c r="H24" s="73"/>
      <c r="I24" s="385">
        <f>SUM(I15:L23)</f>
        <v>14.5</v>
      </c>
      <c r="J24" s="386"/>
      <c r="K24" s="386"/>
      <c r="L24" s="386"/>
      <c r="M24" s="386"/>
      <c r="N24" s="387"/>
      <c r="O24" s="385">
        <f>SUM(O15:R23)</f>
        <v>15</v>
      </c>
      <c r="P24" s="386"/>
      <c r="Q24" s="386"/>
      <c r="R24" s="386"/>
      <c r="S24" s="386"/>
      <c r="T24" s="387"/>
    </row>
    <row r="25" spans="1:20" ht="20.25" customHeight="1">
      <c r="A25" s="67"/>
      <c r="B25" s="72" t="s">
        <v>233</v>
      </c>
      <c r="C25" s="98">
        <v>12</v>
      </c>
      <c r="D25" s="72"/>
      <c r="E25" s="72"/>
      <c r="F25" s="72"/>
      <c r="G25" s="72"/>
      <c r="H25" s="72"/>
      <c r="I25" s="377">
        <v>51.93</v>
      </c>
      <c r="J25" s="378"/>
      <c r="K25" s="378"/>
      <c r="L25" s="378"/>
      <c r="M25" s="378"/>
      <c r="N25" s="379"/>
      <c r="O25" s="377">
        <v>58.43</v>
      </c>
      <c r="P25" s="378"/>
      <c r="Q25" s="378"/>
      <c r="R25" s="378"/>
      <c r="S25" s="378"/>
      <c r="T25" s="379"/>
    </row>
    <row r="26" spans="1:20" s="17" customFormat="1" ht="16.5" thickBot="1">
      <c r="A26" s="74"/>
      <c r="B26" s="72" t="s">
        <v>310</v>
      </c>
      <c r="C26" s="98">
        <v>0</v>
      </c>
      <c r="D26" s="72"/>
      <c r="E26" s="72"/>
      <c r="F26" s="72"/>
      <c r="G26" s="72"/>
      <c r="H26" s="72"/>
      <c r="I26" s="429">
        <v>0.44</v>
      </c>
      <c r="J26" s="430"/>
      <c r="K26" s="430"/>
      <c r="L26" s="430"/>
      <c r="M26" s="430"/>
      <c r="N26" s="431"/>
      <c r="O26" s="388">
        <v>0.44</v>
      </c>
      <c r="P26" s="389"/>
      <c r="Q26" s="389"/>
      <c r="R26" s="389"/>
      <c r="S26" s="389"/>
      <c r="T26" s="390"/>
    </row>
    <row r="27" spans="1:20" s="63" customFormat="1" ht="18" customHeight="1" thickBot="1">
      <c r="A27" s="78"/>
      <c r="B27" s="79" t="s">
        <v>234</v>
      </c>
      <c r="C27" s="100">
        <v>28</v>
      </c>
      <c r="D27" s="79"/>
      <c r="E27" s="79"/>
      <c r="F27" s="79"/>
      <c r="G27" s="79"/>
      <c r="H27" s="79"/>
      <c r="I27" s="366">
        <f>SUM(I24:L26)</f>
        <v>66.87</v>
      </c>
      <c r="J27" s="367"/>
      <c r="K27" s="367"/>
      <c r="L27" s="367"/>
      <c r="M27" s="367"/>
      <c r="N27" s="368"/>
      <c r="O27" s="366">
        <f>SUM(O24:R26)</f>
        <v>73.87</v>
      </c>
      <c r="P27" s="367"/>
      <c r="Q27" s="367"/>
      <c r="R27" s="367"/>
      <c r="S27" s="367"/>
      <c r="T27" s="368"/>
    </row>
    <row r="28" spans="1:20" ht="18.75">
      <c r="A28" s="66"/>
      <c r="B28" s="421" t="s">
        <v>235</v>
      </c>
      <c r="C28" s="427">
        <v>43</v>
      </c>
      <c r="D28" s="81"/>
      <c r="E28" s="81"/>
      <c r="F28" s="81"/>
      <c r="G28" s="81"/>
      <c r="H28" s="81"/>
      <c r="I28" s="369">
        <f>SUM(I12+I27)</f>
        <v>80.87</v>
      </c>
      <c r="J28" s="370"/>
      <c r="K28" s="370"/>
      <c r="L28" s="370"/>
      <c r="M28" s="371"/>
      <c r="N28" s="372"/>
      <c r="O28" s="369">
        <f>SUM(O12+O27)</f>
        <v>87.87</v>
      </c>
      <c r="P28" s="370"/>
      <c r="Q28" s="370"/>
      <c r="R28" s="370"/>
      <c r="S28" s="371"/>
      <c r="T28" s="372"/>
    </row>
    <row r="29" spans="1:20" ht="19.5" thickBot="1">
      <c r="A29" s="75"/>
      <c r="B29" s="422"/>
      <c r="C29" s="428"/>
      <c r="D29" s="82"/>
      <c r="E29" s="82"/>
      <c r="F29" s="82"/>
      <c r="G29" s="82"/>
      <c r="H29" s="82"/>
      <c r="I29" s="373"/>
      <c r="J29" s="374"/>
      <c r="K29" s="374"/>
      <c r="L29" s="374"/>
      <c r="M29" s="375"/>
      <c r="N29" s="376"/>
      <c r="O29" s="373"/>
      <c r="P29" s="374"/>
      <c r="Q29" s="374"/>
      <c r="R29" s="374"/>
      <c r="S29" s="375"/>
      <c r="T29" s="376"/>
    </row>
  </sheetData>
  <sheetProtection/>
  <mergeCells count="52">
    <mergeCell ref="I19:N19"/>
    <mergeCell ref="L1:N1"/>
    <mergeCell ref="C6:H8"/>
    <mergeCell ref="C28:C29"/>
    <mergeCell ref="I26:N26"/>
    <mergeCell ref="I27:N27"/>
    <mergeCell ref="I28:N29"/>
    <mergeCell ref="I13:N13"/>
    <mergeCell ref="I14:N14"/>
    <mergeCell ref="I9:N9"/>
    <mergeCell ref="B28:B29"/>
    <mergeCell ref="B6:B8"/>
    <mergeCell ref="M4:N4"/>
    <mergeCell ref="I20:N20"/>
    <mergeCell ref="I21:N21"/>
    <mergeCell ref="I22:N22"/>
    <mergeCell ref="I23:N23"/>
    <mergeCell ref="I24:N24"/>
    <mergeCell ref="I11:N11"/>
    <mergeCell ref="I15:N15"/>
    <mergeCell ref="I6:N8"/>
    <mergeCell ref="A4:L4"/>
    <mergeCell ref="I5:L5"/>
    <mergeCell ref="I18:N18"/>
    <mergeCell ref="I10:N10"/>
    <mergeCell ref="I12:N12"/>
    <mergeCell ref="I16:N16"/>
    <mergeCell ref="I17:N17"/>
    <mergeCell ref="O6:T8"/>
    <mergeCell ref="O9:T9"/>
    <mergeCell ref="O10:T10"/>
    <mergeCell ref="O11:T11"/>
    <mergeCell ref="O12:T12"/>
    <mergeCell ref="O13:T13"/>
    <mergeCell ref="O24:T24"/>
    <mergeCell ref="O26:T26"/>
    <mergeCell ref="O14:T14"/>
    <mergeCell ref="O15:T15"/>
    <mergeCell ref="O16:T16"/>
    <mergeCell ref="O17:T17"/>
    <mergeCell ref="O18:T18"/>
    <mergeCell ref="O19:T19"/>
    <mergeCell ref="O27:T27"/>
    <mergeCell ref="O28:T29"/>
    <mergeCell ref="I25:N25"/>
    <mergeCell ref="O25:T25"/>
    <mergeCell ref="A2:T3"/>
    <mergeCell ref="R5:T5"/>
    <mergeCell ref="O20:T20"/>
    <mergeCell ref="O21:T21"/>
    <mergeCell ref="O22:T22"/>
    <mergeCell ref="O23:T23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25">
      <selection activeCell="O72" sqref="O72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47.421875" style="0" customWidth="1"/>
    <col min="11" max="12" width="13.421875" style="0" customWidth="1"/>
    <col min="13" max="13" width="12.57421875" style="0" customWidth="1"/>
    <col min="14" max="14" width="11.57421875" style="0" customWidth="1"/>
    <col min="15" max="15" width="11.28125" style="0" customWidth="1"/>
    <col min="16" max="16" width="12.140625" style="0" customWidth="1"/>
  </cols>
  <sheetData>
    <row r="1" spans="8:17" ht="15">
      <c r="H1" s="285"/>
      <c r="I1" s="285"/>
      <c r="J1" s="285"/>
      <c r="K1" s="285"/>
      <c r="L1" s="285"/>
      <c r="M1" s="285"/>
      <c r="N1" s="285"/>
      <c r="O1" s="285"/>
      <c r="P1" s="285"/>
      <c r="Q1" s="23"/>
    </row>
    <row r="2" spans="8:16" s="23" customFormat="1" ht="19.5" customHeight="1">
      <c r="H2" s="286" t="s">
        <v>101</v>
      </c>
      <c r="I2" s="286"/>
      <c r="J2" s="286"/>
      <c r="K2" s="286"/>
      <c r="L2" s="286"/>
      <c r="M2" s="286"/>
      <c r="N2" s="286"/>
      <c r="O2" s="286"/>
      <c r="P2" s="286"/>
    </row>
    <row r="3" spans="8:16" ht="15.75">
      <c r="H3" s="287" t="s">
        <v>264</v>
      </c>
      <c r="I3" s="287"/>
      <c r="J3" s="287"/>
      <c r="K3" s="287"/>
      <c r="L3" s="287"/>
      <c r="M3" s="287"/>
      <c r="N3" s="287"/>
      <c r="O3" s="287"/>
      <c r="P3" s="287"/>
    </row>
    <row r="4" spans="8:16" ht="20.25" customHeight="1">
      <c r="H4" s="31"/>
      <c r="I4" s="31"/>
      <c r="J4" s="31"/>
      <c r="K4" s="31"/>
      <c r="L4" s="31"/>
      <c r="M4" s="31" t="s">
        <v>32</v>
      </c>
      <c r="N4" s="31"/>
      <c r="O4" s="288" t="s">
        <v>103</v>
      </c>
      <c r="P4" s="288"/>
    </row>
    <row r="5" spans="1:16" s="28" customFormat="1" ht="15" customHeight="1">
      <c r="A5" s="283" t="s">
        <v>163</v>
      </c>
      <c r="B5" s="236"/>
      <c r="C5" s="236"/>
      <c r="D5" s="236"/>
      <c r="E5" s="236"/>
      <c r="F5" s="236"/>
      <c r="G5" s="236"/>
      <c r="H5" s="296" t="s">
        <v>237</v>
      </c>
      <c r="I5" s="296"/>
      <c r="J5" s="297"/>
      <c r="K5" s="278" t="s">
        <v>240</v>
      </c>
      <c r="L5" s="278" t="s">
        <v>297</v>
      </c>
      <c r="M5" s="278" t="s">
        <v>317</v>
      </c>
      <c r="N5" s="280" t="s">
        <v>318</v>
      </c>
      <c r="O5" s="281"/>
      <c r="P5" s="282"/>
    </row>
    <row r="6" spans="1:16" s="25" customFormat="1" ht="41.25" customHeight="1">
      <c r="A6" s="284"/>
      <c r="B6" s="236"/>
      <c r="C6" s="236"/>
      <c r="D6" s="236"/>
      <c r="E6" s="236"/>
      <c r="F6" s="236"/>
      <c r="G6" s="236"/>
      <c r="H6" s="298"/>
      <c r="I6" s="298"/>
      <c r="J6" s="299"/>
      <c r="K6" s="279"/>
      <c r="L6" s="279"/>
      <c r="M6" s="279"/>
      <c r="N6" s="237" t="s">
        <v>241</v>
      </c>
      <c r="O6" s="238" t="s">
        <v>242</v>
      </c>
      <c r="P6" s="239" t="s">
        <v>243</v>
      </c>
    </row>
    <row r="7" spans="1:16" s="25" customFormat="1" ht="16.5">
      <c r="A7" s="240"/>
      <c r="B7" s="236"/>
      <c r="C7" s="236"/>
      <c r="D7" s="236"/>
      <c r="E7" s="236"/>
      <c r="F7" s="236"/>
      <c r="G7" s="236"/>
      <c r="H7" s="280" t="s">
        <v>5</v>
      </c>
      <c r="I7" s="281"/>
      <c r="J7" s="282"/>
      <c r="K7" s="241" t="s">
        <v>6</v>
      </c>
      <c r="L7" s="38" t="s">
        <v>7</v>
      </c>
      <c r="M7" s="38" t="s">
        <v>8</v>
      </c>
      <c r="N7" s="38" t="s">
        <v>100</v>
      </c>
      <c r="O7" s="80" t="s">
        <v>239</v>
      </c>
      <c r="P7" s="38" t="s">
        <v>300</v>
      </c>
    </row>
    <row r="8" spans="1:16" s="29" customFormat="1" ht="15">
      <c r="A8" s="242">
        <v>1</v>
      </c>
      <c r="B8" s="243"/>
      <c r="C8" s="243"/>
      <c r="D8" s="243"/>
      <c r="E8" s="243"/>
      <c r="F8" s="243"/>
      <c r="G8" s="243"/>
      <c r="H8" s="292" t="s">
        <v>96</v>
      </c>
      <c r="I8" s="293"/>
      <c r="J8" s="294"/>
      <c r="K8" s="247">
        <f aca="true" t="shared" si="0" ref="K8:P8">SUM(K9+K22+K36)</f>
        <v>269322</v>
      </c>
      <c r="L8" s="247">
        <f>SUM(L9+L22+L36)</f>
        <v>322094</v>
      </c>
      <c r="M8" s="247">
        <f t="shared" si="0"/>
        <v>334123</v>
      </c>
      <c r="N8" s="247">
        <f t="shared" si="0"/>
        <v>329930</v>
      </c>
      <c r="O8" s="247">
        <f t="shared" si="0"/>
        <v>4193</v>
      </c>
      <c r="P8" s="247">
        <f t="shared" si="0"/>
        <v>0</v>
      </c>
    </row>
    <row r="9" spans="1:16" s="33" customFormat="1" ht="15">
      <c r="A9" s="248">
        <v>2</v>
      </c>
      <c r="B9" s="35"/>
      <c r="C9" s="35"/>
      <c r="D9" s="35"/>
      <c r="E9" s="35"/>
      <c r="F9" s="35"/>
      <c r="G9" s="35"/>
      <c r="H9" s="249" t="s">
        <v>85</v>
      </c>
      <c r="I9" s="250"/>
      <c r="J9" s="250" t="s">
        <v>105</v>
      </c>
      <c r="K9" s="251">
        <f aca="true" t="shared" si="1" ref="K9:P9">SUM(K10+K15)</f>
        <v>157924</v>
      </c>
      <c r="L9" s="251">
        <f>SUM(L10+L15)</f>
        <v>209878</v>
      </c>
      <c r="M9" s="251">
        <f t="shared" si="1"/>
        <v>218127</v>
      </c>
      <c r="N9" s="251">
        <f t="shared" si="1"/>
        <v>215730</v>
      </c>
      <c r="O9" s="251">
        <f t="shared" si="1"/>
        <v>2397</v>
      </c>
      <c r="P9" s="251">
        <f t="shared" si="1"/>
        <v>0</v>
      </c>
    </row>
    <row r="10" spans="1:16" s="34" customFormat="1" ht="15">
      <c r="A10" s="252">
        <v>3</v>
      </c>
      <c r="B10" s="253"/>
      <c r="C10" s="253"/>
      <c r="D10" s="253"/>
      <c r="E10" s="253"/>
      <c r="F10" s="253"/>
      <c r="G10" s="253"/>
      <c r="H10" s="254"/>
      <c r="I10" s="255" t="s">
        <v>169</v>
      </c>
      <c r="J10" s="254" t="s">
        <v>155</v>
      </c>
      <c r="K10" s="256">
        <f>SUM(K11:K14)</f>
        <v>121223</v>
      </c>
      <c r="L10" s="256">
        <f>SUM(L11:L14)</f>
        <v>124711</v>
      </c>
      <c r="M10" s="256">
        <f>SUM(M11:M14)</f>
        <v>127266</v>
      </c>
      <c r="N10" s="256">
        <f>SUM(N11:N14)</f>
        <v>127266</v>
      </c>
      <c r="O10" s="256">
        <f>SUM(O11:O13)</f>
        <v>0</v>
      </c>
      <c r="P10" s="256">
        <v>0</v>
      </c>
    </row>
    <row r="11" spans="1:16" s="34" customFormat="1" ht="15">
      <c r="A11" s="252">
        <v>4</v>
      </c>
      <c r="B11" s="253"/>
      <c r="C11" s="253"/>
      <c r="D11" s="253"/>
      <c r="E11" s="253"/>
      <c r="F11" s="253"/>
      <c r="G11" s="253"/>
      <c r="H11" s="254"/>
      <c r="I11" s="255"/>
      <c r="J11" s="257" t="s">
        <v>156</v>
      </c>
      <c r="K11" s="39">
        <v>75541</v>
      </c>
      <c r="L11" s="39">
        <v>75541</v>
      </c>
      <c r="M11" s="39">
        <v>75541</v>
      </c>
      <c r="N11" s="39">
        <v>75541</v>
      </c>
      <c r="O11" s="256">
        <v>0</v>
      </c>
      <c r="P11" s="256">
        <v>0</v>
      </c>
    </row>
    <row r="12" spans="1:16" s="34" customFormat="1" ht="15">
      <c r="A12" s="252">
        <v>5</v>
      </c>
      <c r="B12" s="253"/>
      <c r="C12" s="253"/>
      <c r="D12" s="253"/>
      <c r="E12" s="253"/>
      <c r="F12" s="253"/>
      <c r="G12" s="253"/>
      <c r="H12" s="254"/>
      <c r="I12" s="255"/>
      <c r="J12" s="257" t="s">
        <v>157</v>
      </c>
      <c r="K12" s="39">
        <v>41625</v>
      </c>
      <c r="L12" s="39">
        <v>43904</v>
      </c>
      <c r="M12" s="39">
        <v>44161</v>
      </c>
      <c r="N12" s="39">
        <v>44161</v>
      </c>
      <c r="O12" s="256">
        <v>0</v>
      </c>
      <c r="P12" s="256">
        <v>0</v>
      </c>
    </row>
    <row r="13" spans="1:16" s="34" customFormat="1" ht="15">
      <c r="A13" s="252">
        <v>6</v>
      </c>
      <c r="B13" s="253"/>
      <c r="C13" s="253"/>
      <c r="D13" s="253"/>
      <c r="E13" s="253"/>
      <c r="F13" s="253"/>
      <c r="G13" s="253"/>
      <c r="H13" s="254"/>
      <c r="I13" s="255"/>
      <c r="J13" s="257" t="s">
        <v>158</v>
      </c>
      <c r="K13" s="39">
        <v>4057</v>
      </c>
      <c r="L13" s="39">
        <v>4057</v>
      </c>
      <c r="M13" s="39">
        <v>4057</v>
      </c>
      <c r="N13" s="39">
        <v>4057</v>
      </c>
      <c r="O13" s="256">
        <v>0</v>
      </c>
      <c r="P13" s="256">
        <v>0</v>
      </c>
    </row>
    <row r="14" spans="1:16" s="34" customFormat="1" ht="15">
      <c r="A14" s="252">
        <v>7</v>
      </c>
      <c r="B14" s="253"/>
      <c r="C14" s="253"/>
      <c r="D14" s="253"/>
      <c r="E14" s="253"/>
      <c r="F14" s="253"/>
      <c r="G14" s="253"/>
      <c r="H14" s="254"/>
      <c r="I14" s="255"/>
      <c r="J14" s="257" t="s">
        <v>246</v>
      </c>
      <c r="K14" s="39">
        <v>0</v>
      </c>
      <c r="L14" s="39">
        <v>1209</v>
      </c>
      <c r="M14" s="39">
        <v>3507</v>
      </c>
      <c r="N14" s="39">
        <v>3507</v>
      </c>
      <c r="O14" s="256">
        <v>0</v>
      </c>
      <c r="P14" s="256">
        <v>0</v>
      </c>
    </row>
    <row r="15" spans="1:16" s="34" customFormat="1" ht="15">
      <c r="A15" s="252">
        <v>8</v>
      </c>
      <c r="B15" s="253"/>
      <c r="C15" s="253"/>
      <c r="D15" s="253"/>
      <c r="E15" s="253"/>
      <c r="F15" s="253"/>
      <c r="G15" s="253"/>
      <c r="H15" s="254"/>
      <c r="I15" s="255" t="s">
        <v>170</v>
      </c>
      <c r="J15" s="254" t="s">
        <v>159</v>
      </c>
      <c r="K15" s="256">
        <f aca="true" t="shared" si="2" ref="K15:P15">SUM(K16:K21)</f>
        <v>36701</v>
      </c>
      <c r="L15" s="256">
        <f>SUM(L16:L21)</f>
        <v>85167</v>
      </c>
      <c r="M15" s="256">
        <f t="shared" si="2"/>
        <v>90861</v>
      </c>
      <c r="N15" s="256">
        <f t="shared" si="2"/>
        <v>88464</v>
      </c>
      <c r="O15" s="256">
        <f t="shared" si="2"/>
        <v>2397</v>
      </c>
      <c r="P15" s="256">
        <f t="shared" si="2"/>
        <v>0</v>
      </c>
    </row>
    <row r="16" spans="1:16" s="34" customFormat="1" ht="15">
      <c r="A16" s="252">
        <v>9</v>
      </c>
      <c r="B16" s="253"/>
      <c r="C16" s="253"/>
      <c r="D16" s="253"/>
      <c r="E16" s="253"/>
      <c r="F16" s="253"/>
      <c r="G16" s="253"/>
      <c r="H16" s="254"/>
      <c r="I16" s="255"/>
      <c r="J16" s="257" t="s">
        <v>160</v>
      </c>
      <c r="K16" s="39">
        <v>21700</v>
      </c>
      <c r="L16" s="39">
        <v>21700</v>
      </c>
      <c r="M16" s="39">
        <v>25054</v>
      </c>
      <c r="N16" s="39">
        <v>25054</v>
      </c>
      <c r="O16" s="39">
        <v>0</v>
      </c>
      <c r="P16" s="39">
        <v>0</v>
      </c>
    </row>
    <row r="17" spans="1:16" s="34" customFormat="1" ht="15">
      <c r="A17" s="252">
        <v>10</v>
      </c>
      <c r="B17" s="253"/>
      <c r="C17" s="253"/>
      <c r="D17" s="253"/>
      <c r="E17" s="253"/>
      <c r="F17" s="253"/>
      <c r="G17" s="253"/>
      <c r="H17" s="254"/>
      <c r="I17" s="255"/>
      <c r="J17" s="257" t="s">
        <v>167</v>
      </c>
      <c r="K17" s="39">
        <v>2160</v>
      </c>
      <c r="L17" s="39">
        <v>2160</v>
      </c>
      <c r="M17" s="39">
        <v>2160</v>
      </c>
      <c r="N17" s="39">
        <v>0</v>
      </c>
      <c r="O17" s="39">
        <v>2160</v>
      </c>
      <c r="P17" s="39">
        <v>0</v>
      </c>
    </row>
    <row r="18" spans="1:16" s="34" customFormat="1" ht="15">
      <c r="A18" s="252">
        <v>11</v>
      </c>
      <c r="B18" s="253"/>
      <c r="C18" s="253"/>
      <c r="D18" s="253"/>
      <c r="E18" s="253"/>
      <c r="F18" s="253"/>
      <c r="G18" s="253"/>
      <c r="H18" s="254"/>
      <c r="I18" s="255"/>
      <c r="J18" s="257" t="s">
        <v>168</v>
      </c>
      <c r="K18" s="39">
        <v>12841</v>
      </c>
      <c r="L18" s="39">
        <v>61307</v>
      </c>
      <c r="M18" s="39">
        <v>61307</v>
      </c>
      <c r="N18" s="39">
        <v>61307</v>
      </c>
      <c r="O18" s="39">
        <v>0</v>
      </c>
      <c r="P18" s="39">
        <v>0</v>
      </c>
    </row>
    <row r="19" spans="1:16" s="34" customFormat="1" ht="15">
      <c r="A19" s="252">
        <v>12</v>
      </c>
      <c r="B19" s="253"/>
      <c r="C19" s="253"/>
      <c r="D19" s="253"/>
      <c r="E19" s="253"/>
      <c r="F19" s="253"/>
      <c r="G19" s="253"/>
      <c r="H19" s="254"/>
      <c r="I19" s="255"/>
      <c r="J19" s="257" t="s">
        <v>321</v>
      </c>
      <c r="K19" s="39">
        <v>0</v>
      </c>
      <c r="L19" s="39">
        <v>0</v>
      </c>
      <c r="M19" s="39">
        <v>237</v>
      </c>
      <c r="N19" s="39">
        <v>0</v>
      </c>
      <c r="O19" s="39">
        <v>237</v>
      </c>
      <c r="P19" s="39">
        <v>0</v>
      </c>
    </row>
    <row r="20" spans="1:16" s="34" customFormat="1" ht="15">
      <c r="A20" s="252">
        <v>13</v>
      </c>
      <c r="B20" s="253"/>
      <c r="C20" s="253"/>
      <c r="D20" s="253"/>
      <c r="E20" s="253"/>
      <c r="F20" s="253"/>
      <c r="G20" s="253"/>
      <c r="H20" s="254"/>
      <c r="I20" s="255"/>
      <c r="J20" s="257" t="s">
        <v>322</v>
      </c>
      <c r="K20" s="39">
        <v>0</v>
      </c>
      <c r="L20" s="39">
        <v>0</v>
      </c>
      <c r="M20" s="39">
        <v>1076</v>
      </c>
      <c r="N20" s="39">
        <v>1076</v>
      </c>
      <c r="O20" s="39"/>
      <c r="P20" s="39">
        <v>0</v>
      </c>
    </row>
    <row r="21" spans="1:16" s="34" customFormat="1" ht="15">
      <c r="A21" s="252">
        <v>14</v>
      </c>
      <c r="B21" s="253"/>
      <c r="C21" s="253"/>
      <c r="D21" s="253"/>
      <c r="E21" s="253"/>
      <c r="F21" s="253"/>
      <c r="G21" s="253"/>
      <c r="H21" s="254"/>
      <c r="I21" s="255"/>
      <c r="J21" s="257" t="s">
        <v>323</v>
      </c>
      <c r="K21" s="39">
        <v>0</v>
      </c>
      <c r="L21" s="39">
        <v>0</v>
      </c>
      <c r="M21" s="39">
        <v>1027</v>
      </c>
      <c r="N21" s="39">
        <v>1027</v>
      </c>
      <c r="O21" s="39">
        <v>0</v>
      </c>
      <c r="P21" s="39">
        <v>0</v>
      </c>
    </row>
    <row r="22" spans="1:16" s="33" customFormat="1" ht="15">
      <c r="A22" s="252">
        <v>15</v>
      </c>
      <c r="B22" s="35"/>
      <c r="C22" s="35"/>
      <c r="D22" s="35"/>
      <c r="E22" s="35"/>
      <c r="F22" s="35"/>
      <c r="G22" s="35"/>
      <c r="H22" s="249" t="s">
        <v>87</v>
      </c>
      <c r="I22" s="249"/>
      <c r="J22" s="250" t="s">
        <v>97</v>
      </c>
      <c r="K22" s="251">
        <f>SUM(K23+K25+K28+K30+K32+K34)</f>
        <v>101550</v>
      </c>
      <c r="L22" s="251">
        <f>SUM(L23+L25+L28+L30+L32+L34)</f>
        <v>101550</v>
      </c>
      <c r="M22" s="251">
        <f>SUM(M23+M25+M28+M30+M32+M34)</f>
        <v>102526</v>
      </c>
      <c r="N22" s="251">
        <f>SUM(N23+N25+N28+N30+N32+N34)</f>
        <v>102526</v>
      </c>
      <c r="O22" s="251">
        <f>SUM(O23+O25+O28+O30+O32+O34)</f>
        <v>0</v>
      </c>
      <c r="P22" s="251">
        <f>SUM(P23+P25+P28+P30+P32)</f>
        <v>0</v>
      </c>
    </row>
    <row r="23" spans="1:16" s="34" customFormat="1" ht="15">
      <c r="A23" s="252">
        <v>16</v>
      </c>
      <c r="B23" s="253"/>
      <c r="C23" s="253"/>
      <c r="D23" s="253"/>
      <c r="E23" s="253"/>
      <c r="F23" s="253"/>
      <c r="G23" s="253"/>
      <c r="H23" s="254"/>
      <c r="I23" s="255" t="s">
        <v>176</v>
      </c>
      <c r="J23" s="254" t="s">
        <v>171</v>
      </c>
      <c r="K23" s="256">
        <v>10700</v>
      </c>
      <c r="L23" s="256">
        <v>10700</v>
      </c>
      <c r="M23" s="256">
        <v>11622</v>
      </c>
      <c r="N23" s="256">
        <v>11622</v>
      </c>
      <c r="O23" s="256">
        <v>0</v>
      </c>
      <c r="P23" s="256">
        <v>0</v>
      </c>
    </row>
    <row r="24" spans="1:16" s="27" customFormat="1" ht="15">
      <c r="A24" s="252">
        <v>17</v>
      </c>
      <c r="B24" s="258"/>
      <c r="C24" s="258"/>
      <c r="D24" s="258"/>
      <c r="E24" s="258"/>
      <c r="F24" s="258"/>
      <c r="G24" s="258"/>
      <c r="H24" s="257"/>
      <c r="I24" s="41"/>
      <c r="J24" s="257" t="s">
        <v>172</v>
      </c>
      <c r="K24" s="39">
        <v>10700</v>
      </c>
      <c r="L24" s="39">
        <v>10700</v>
      </c>
      <c r="M24" s="39">
        <v>11622</v>
      </c>
      <c r="N24" s="39">
        <v>11622</v>
      </c>
      <c r="O24" s="39">
        <v>0</v>
      </c>
      <c r="P24" s="39">
        <v>0</v>
      </c>
    </row>
    <row r="25" spans="1:16" s="27" customFormat="1" ht="15">
      <c r="A25" s="252">
        <v>18</v>
      </c>
      <c r="B25" s="258"/>
      <c r="C25" s="258"/>
      <c r="D25" s="258"/>
      <c r="E25" s="258"/>
      <c r="F25" s="258"/>
      <c r="G25" s="258"/>
      <c r="H25" s="257"/>
      <c r="I25" s="255" t="s">
        <v>177</v>
      </c>
      <c r="J25" s="254" t="s">
        <v>173</v>
      </c>
      <c r="K25" s="256">
        <f>SUM(K26:K27)</f>
        <v>78100</v>
      </c>
      <c r="L25" s="256">
        <f>SUM(L26:L27)</f>
        <v>78100</v>
      </c>
      <c r="M25" s="256">
        <f>SUM(M26:M27)</f>
        <v>78100</v>
      </c>
      <c r="N25" s="256">
        <f>SUM(N26:N27)</f>
        <v>78100</v>
      </c>
      <c r="O25" s="256">
        <f>SUM(O26:O28)</f>
        <v>0</v>
      </c>
      <c r="P25" s="256">
        <f>SUM(P26:P28)</f>
        <v>0</v>
      </c>
    </row>
    <row r="26" spans="1:16" s="27" customFormat="1" ht="15">
      <c r="A26" s="252">
        <v>19</v>
      </c>
      <c r="B26" s="258"/>
      <c r="C26" s="258"/>
      <c r="D26" s="258"/>
      <c r="E26" s="258"/>
      <c r="F26" s="258"/>
      <c r="G26" s="258"/>
      <c r="H26" s="257"/>
      <c r="I26" s="41"/>
      <c r="J26" s="257" t="s">
        <v>174</v>
      </c>
      <c r="K26" s="39">
        <v>78000</v>
      </c>
      <c r="L26" s="39">
        <v>78000</v>
      </c>
      <c r="M26" s="39">
        <v>78000</v>
      </c>
      <c r="N26" s="39">
        <v>78000</v>
      </c>
      <c r="O26" s="39">
        <v>0</v>
      </c>
      <c r="P26" s="39">
        <v>0</v>
      </c>
    </row>
    <row r="27" spans="1:16" s="27" customFormat="1" ht="15">
      <c r="A27" s="252">
        <v>20</v>
      </c>
      <c r="B27" s="258"/>
      <c r="C27" s="258"/>
      <c r="D27" s="258"/>
      <c r="E27" s="258"/>
      <c r="F27" s="258"/>
      <c r="G27" s="258"/>
      <c r="H27" s="257"/>
      <c r="I27" s="41"/>
      <c r="J27" s="257" t="s">
        <v>175</v>
      </c>
      <c r="K27" s="39">
        <v>100</v>
      </c>
      <c r="L27" s="39">
        <v>100</v>
      </c>
      <c r="M27" s="39">
        <v>100</v>
      </c>
      <c r="N27" s="39">
        <v>100</v>
      </c>
      <c r="O27" s="39">
        <v>0</v>
      </c>
      <c r="P27" s="39">
        <v>0</v>
      </c>
    </row>
    <row r="28" spans="1:16" s="27" customFormat="1" ht="15">
      <c r="A28" s="252">
        <v>21</v>
      </c>
      <c r="B28" s="258"/>
      <c r="C28" s="258"/>
      <c r="D28" s="258"/>
      <c r="E28" s="258"/>
      <c r="F28" s="258"/>
      <c r="G28" s="258"/>
      <c r="H28" s="257"/>
      <c r="I28" s="255" t="s">
        <v>178</v>
      </c>
      <c r="J28" s="254" t="s">
        <v>179</v>
      </c>
      <c r="K28" s="256">
        <v>12300</v>
      </c>
      <c r="L28" s="256">
        <v>12300</v>
      </c>
      <c r="M28" s="256">
        <v>12300</v>
      </c>
      <c r="N28" s="256">
        <v>12300</v>
      </c>
      <c r="O28" s="256">
        <v>0</v>
      </c>
      <c r="P28" s="256">
        <v>0</v>
      </c>
    </row>
    <row r="29" spans="1:16" s="27" customFormat="1" ht="15">
      <c r="A29" s="252">
        <v>22</v>
      </c>
      <c r="B29" s="258"/>
      <c r="C29" s="258"/>
      <c r="D29" s="258"/>
      <c r="E29" s="258"/>
      <c r="F29" s="258"/>
      <c r="G29" s="258"/>
      <c r="H29" s="257"/>
      <c r="I29" s="255"/>
      <c r="J29" s="257" t="s">
        <v>180</v>
      </c>
      <c r="K29" s="39">
        <v>12300</v>
      </c>
      <c r="L29" s="39">
        <v>12300</v>
      </c>
      <c r="M29" s="39">
        <v>12300</v>
      </c>
      <c r="N29" s="39">
        <v>12300</v>
      </c>
      <c r="O29" s="39">
        <v>0</v>
      </c>
      <c r="P29" s="39">
        <v>0</v>
      </c>
    </row>
    <row r="30" spans="1:16" s="27" customFormat="1" ht="15">
      <c r="A30" s="252">
        <v>20</v>
      </c>
      <c r="B30" s="258"/>
      <c r="C30" s="258"/>
      <c r="D30" s="258"/>
      <c r="E30" s="258"/>
      <c r="F30" s="258"/>
      <c r="G30" s="258"/>
      <c r="H30" s="257"/>
      <c r="I30" s="255" t="s">
        <v>181</v>
      </c>
      <c r="J30" s="254" t="s">
        <v>182</v>
      </c>
      <c r="K30" s="256">
        <f aca="true" t="shared" si="3" ref="K30:P30">SUM(K31)</f>
        <v>150</v>
      </c>
      <c r="L30" s="256">
        <f t="shared" si="3"/>
        <v>150</v>
      </c>
      <c r="M30" s="256">
        <f t="shared" si="3"/>
        <v>182</v>
      </c>
      <c r="N30" s="256">
        <f t="shared" si="3"/>
        <v>182</v>
      </c>
      <c r="O30" s="256">
        <f t="shared" si="3"/>
        <v>0</v>
      </c>
      <c r="P30" s="256">
        <f t="shared" si="3"/>
        <v>0</v>
      </c>
    </row>
    <row r="31" spans="1:16" s="27" customFormat="1" ht="15">
      <c r="A31" s="252">
        <v>21</v>
      </c>
      <c r="B31" s="258"/>
      <c r="C31" s="258"/>
      <c r="D31" s="258"/>
      <c r="E31" s="258"/>
      <c r="F31" s="258"/>
      <c r="G31" s="258"/>
      <c r="H31" s="257"/>
      <c r="I31" s="255"/>
      <c r="J31" s="257" t="s">
        <v>183</v>
      </c>
      <c r="K31" s="39">
        <v>150</v>
      </c>
      <c r="L31" s="39">
        <v>150</v>
      </c>
      <c r="M31" s="39">
        <v>182</v>
      </c>
      <c r="N31" s="39">
        <v>182</v>
      </c>
      <c r="O31" s="39">
        <v>0</v>
      </c>
      <c r="P31" s="39">
        <v>0</v>
      </c>
    </row>
    <row r="32" spans="1:16" s="27" customFormat="1" ht="15">
      <c r="A32" s="252">
        <v>22</v>
      </c>
      <c r="B32" s="258"/>
      <c r="C32" s="258"/>
      <c r="D32" s="258"/>
      <c r="E32" s="258"/>
      <c r="F32" s="258"/>
      <c r="G32" s="258"/>
      <c r="H32" s="257"/>
      <c r="I32" s="255" t="s">
        <v>184</v>
      </c>
      <c r="J32" s="254" t="s">
        <v>185</v>
      </c>
      <c r="K32" s="256">
        <v>300</v>
      </c>
      <c r="L32" s="256">
        <v>300</v>
      </c>
      <c r="M32" s="256">
        <v>300</v>
      </c>
      <c r="N32" s="256">
        <v>300</v>
      </c>
      <c r="O32" s="256">
        <v>0</v>
      </c>
      <c r="P32" s="256">
        <v>0</v>
      </c>
    </row>
    <row r="33" spans="1:16" s="27" customFormat="1" ht="15">
      <c r="A33" s="252">
        <v>23</v>
      </c>
      <c r="B33" s="258"/>
      <c r="C33" s="258"/>
      <c r="D33" s="258"/>
      <c r="E33" s="258"/>
      <c r="F33" s="258"/>
      <c r="G33" s="258"/>
      <c r="H33" s="257"/>
      <c r="I33" s="255"/>
      <c r="J33" s="257" t="s">
        <v>186</v>
      </c>
      <c r="K33" s="39">
        <v>300</v>
      </c>
      <c r="L33" s="39">
        <v>300</v>
      </c>
      <c r="M33" s="39">
        <v>300</v>
      </c>
      <c r="N33" s="39">
        <v>300</v>
      </c>
      <c r="O33" s="39">
        <v>0</v>
      </c>
      <c r="P33" s="39">
        <v>0</v>
      </c>
    </row>
    <row r="34" spans="1:16" s="27" customFormat="1" ht="15">
      <c r="A34" s="252">
        <v>24</v>
      </c>
      <c r="B34" s="258"/>
      <c r="C34" s="258"/>
      <c r="D34" s="258"/>
      <c r="E34" s="258"/>
      <c r="F34" s="258"/>
      <c r="G34" s="258"/>
      <c r="H34" s="257"/>
      <c r="I34" s="255" t="s">
        <v>324</v>
      </c>
      <c r="J34" s="254" t="s">
        <v>325</v>
      </c>
      <c r="K34" s="256">
        <f aca="true" t="shared" si="4" ref="K34:P34">SUM(K35)</f>
        <v>0</v>
      </c>
      <c r="L34" s="256">
        <f t="shared" si="4"/>
        <v>0</v>
      </c>
      <c r="M34" s="256">
        <f t="shared" si="4"/>
        <v>22</v>
      </c>
      <c r="N34" s="256">
        <f t="shared" si="4"/>
        <v>22</v>
      </c>
      <c r="O34" s="256">
        <f t="shared" si="4"/>
        <v>0</v>
      </c>
      <c r="P34" s="256">
        <f t="shared" si="4"/>
        <v>0</v>
      </c>
    </row>
    <row r="35" spans="1:16" s="27" customFormat="1" ht="15">
      <c r="A35" s="252">
        <v>25</v>
      </c>
      <c r="B35" s="258"/>
      <c r="C35" s="258"/>
      <c r="D35" s="258"/>
      <c r="E35" s="258"/>
      <c r="F35" s="258"/>
      <c r="G35" s="258"/>
      <c r="H35" s="257"/>
      <c r="I35" s="255"/>
      <c r="J35" s="257" t="s">
        <v>326</v>
      </c>
      <c r="K35" s="39">
        <v>0</v>
      </c>
      <c r="L35" s="39">
        <v>0</v>
      </c>
      <c r="M35" s="39">
        <v>22</v>
      </c>
      <c r="N35" s="39">
        <v>22</v>
      </c>
      <c r="O35" s="39">
        <v>0</v>
      </c>
      <c r="P35" s="39">
        <v>0</v>
      </c>
    </row>
    <row r="36" spans="1:16" s="33" customFormat="1" ht="15">
      <c r="A36" s="252">
        <v>26</v>
      </c>
      <c r="B36" s="35"/>
      <c r="C36" s="35"/>
      <c r="D36" s="35"/>
      <c r="E36" s="35"/>
      <c r="F36" s="35"/>
      <c r="G36" s="35"/>
      <c r="H36" s="249" t="s">
        <v>89</v>
      </c>
      <c r="I36" s="249"/>
      <c r="J36" s="250" t="s">
        <v>187</v>
      </c>
      <c r="K36" s="251">
        <f>SUM(K37:K45)</f>
        <v>9848</v>
      </c>
      <c r="L36" s="251">
        <f>SUM(L37:L45)</f>
        <v>10666</v>
      </c>
      <c r="M36" s="251">
        <f>SUM(M37:M45)</f>
        <v>13470</v>
      </c>
      <c r="N36" s="251">
        <f>SUM(N37:N45)</f>
        <v>11674</v>
      </c>
      <c r="O36" s="251">
        <f>SUM(O37:O45)</f>
        <v>1796</v>
      </c>
      <c r="P36" s="251">
        <f>SUM(P37:P43)</f>
        <v>0</v>
      </c>
    </row>
    <row r="37" spans="1:16" s="27" customFormat="1" ht="15">
      <c r="A37" s="252">
        <v>27</v>
      </c>
      <c r="B37" s="258"/>
      <c r="C37" s="258"/>
      <c r="D37" s="258"/>
      <c r="E37" s="258"/>
      <c r="F37" s="258"/>
      <c r="G37" s="258"/>
      <c r="H37" s="257"/>
      <c r="I37" s="255" t="s">
        <v>107</v>
      </c>
      <c r="J37" s="254" t="s">
        <v>258</v>
      </c>
      <c r="K37" s="256">
        <v>50</v>
      </c>
      <c r="L37" s="256">
        <v>81</v>
      </c>
      <c r="M37" s="256">
        <v>81</v>
      </c>
      <c r="N37" s="256">
        <v>0</v>
      </c>
      <c r="O37" s="256">
        <v>81</v>
      </c>
      <c r="P37" s="256">
        <v>0</v>
      </c>
    </row>
    <row r="38" spans="1:16" s="27" customFormat="1" ht="15">
      <c r="A38" s="252">
        <v>28</v>
      </c>
      <c r="B38" s="258"/>
      <c r="C38" s="258"/>
      <c r="D38" s="258"/>
      <c r="E38" s="258"/>
      <c r="F38" s="258"/>
      <c r="G38" s="258"/>
      <c r="H38" s="257"/>
      <c r="I38" s="255" t="s">
        <v>111</v>
      </c>
      <c r="J38" s="254" t="s">
        <v>188</v>
      </c>
      <c r="K38" s="256">
        <v>2450</v>
      </c>
      <c r="L38" s="256">
        <v>5550</v>
      </c>
      <c r="M38" s="256">
        <v>6602</v>
      </c>
      <c r="N38" s="256">
        <v>5052</v>
      </c>
      <c r="O38" s="256">
        <v>1550</v>
      </c>
      <c r="P38" s="256">
        <v>0</v>
      </c>
    </row>
    <row r="39" spans="1:16" s="27" customFormat="1" ht="15">
      <c r="A39" s="252">
        <v>29</v>
      </c>
      <c r="B39" s="258"/>
      <c r="C39" s="258"/>
      <c r="D39" s="258"/>
      <c r="E39" s="258"/>
      <c r="F39" s="258"/>
      <c r="G39" s="258"/>
      <c r="H39" s="257"/>
      <c r="I39" s="255" t="s">
        <v>115</v>
      </c>
      <c r="J39" s="254" t="s">
        <v>189</v>
      </c>
      <c r="K39" s="256">
        <v>2491</v>
      </c>
      <c r="L39" s="256">
        <v>3148</v>
      </c>
      <c r="M39" s="256">
        <v>4356</v>
      </c>
      <c r="N39" s="256">
        <v>4356</v>
      </c>
      <c r="O39" s="256">
        <v>0</v>
      </c>
      <c r="P39" s="256">
        <v>0</v>
      </c>
    </row>
    <row r="40" spans="1:16" s="27" customFormat="1" ht="15">
      <c r="A40" s="252">
        <v>28</v>
      </c>
      <c r="B40" s="258"/>
      <c r="C40" s="258"/>
      <c r="D40" s="258"/>
      <c r="E40" s="258"/>
      <c r="F40" s="258"/>
      <c r="G40" s="258"/>
      <c r="H40" s="257"/>
      <c r="I40" s="255" t="s">
        <v>124</v>
      </c>
      <c r="J40" s="254" t="s">
        <v>190</v>
      </c>
      <c r="K40" s="256">
        <v>3288</v>
      </c>
      <c r="L40" s="256">
        <v>188</v>
      </c>
      <c r="M40" s="256">
        <v>222</v>
      </c>
      <c r="N40" s="256">
        <v>222</v>
      </c>
      <c r="O40" s="256">
        <v>0</v>
      </c>
      <c r="P40" s="256">
        <v>0</v>
      </c>
    </row>
    <row r="41" spans="1:16" s="27" customFormat="1" ht="15">
      <c r="A41" s="252">
        <v>29</v>
      </c>
      <c r="B41" s="258"/>
      <c r="C41" s="258"/>
      <c r="D41" s="258"/>
      <c r="E41" s="258"/>
      <c r="F41" s="258"/>
      <c r="G41" s="258"/>
      <c r="H41" s="257"/>
      <c r="I41" s="255" t="s">
        <v>127</v>
      </c>
      <c r="J41" s="254" t="s">
        <v>191</v>
      </c>
      <c r="K41" s="256">
        <v>784</v>
      </c>
      <c r="L41" s="256">
        <v>914</v>
      </c>
      <c r="M41" s="256">
        <v>1231</v>
      </c>
      <c r="N41" s="256">
        <v>1231</v>
      </c>
      <c r="O41" s="256">
        <v>0</v>
      </c>
      <c r="P41" s="256">
        <v>0</v>
      </c>
    </row>
    <row r="42" spans="1:16" s="27" customFormat="1" ht="15">
      <c r="A42" s="252">
        <v>30</v>
      </c>
      <c r="B42" s="258"/>
      <c r="C42" s="258"/>
      <c r="D42" s="258"/>
      <c r="E42" s="258"/>
      <c r="F42" s="258"/>
      <c r="G42" s="258"/>
      <c r="H42" s="257"/>
      <c r="I42" s="255" t="s">
        <v>247</v>
      </c>
      <c r="J42" s="254" t="s">
        <v>327</v>
      </c>
      <c r="K42" s="256">
        <v>0</v>
      </c>
      <c r="L42" s="256">
        <v>0</v>
      </c>
      <c r="M42" s="256">
        <v>1</v>
      </c>
      <c r="N42" s="256">
        <v>1</v>
      </c>
      <c r="O42" s="256"/>
      <c r="P42" s="256">
        <v>0</v>
      </c>
    </row>
    <row r="43" spans="1:16" s="27" customFormat="1" ht="15">
      <c r="A43" s="252">
        <v>31</v>
      </c>
      <c r="B43" s="258"/>
      <c r="C43" s="258"/>
      <c r="D43" s="258"/>
      <c r="E43" s="258"/>
      <c r="F43" s="258"/>
      <c r="G43" s="258"/>
      <c r="H43" s="257"/>
      <c r="I43" s="255" t="s">
        <v>248</v>
      </c>
      <c r="J43" s="254" t="s">
        <v>265</v>
      </c>
      <c r="K43" s="256">
        <v>100</v>
      </c>
      <c r="L43" s="256">
        <v>100</v>
      </c>
      <c r="M43" s="256">
        <v>100</v>
      </c>
      <c r="N43" s="256">
        <v>100</v>
      </c>
      <c r="O43" s="256">
        <v>0</v>
      </c>
      <c r="P43" s="256">
        <v>0</v>
      </c>
    </row>
    <row r="44" spans="1:16" s="27" customFormat="1" ht="15">
      <c r="A44" s="252">
        <v>32</v>
      </c>
      <c r="B44" s="258"/>
      <c r="C44" s="258"/>
      <c r="D44" s="258"/>
      <c r="E44" s="258"/>
      <c r="F44" s="258"/>
      <c r="G44" s="258"/>
      <c r="H44" s="259"/>
      <c r="I44" s="255" t="s">
        <v>249</v>
      </c>
      <c r="J44" s="254" t="s">
        <v>266</v>
      </c>
      <c r="K44" s="256">
        <v>642</v>
      </c>
      <c r="L44" s="256">
        <v>642</v>
      </c>
      <c r="M44" s="256">
        <v>712</v>
      </c>
      <c r="N44" s="256">
        <v>712</v>
      </c>
      <c r="O44" s="256">
        <v>0</v>
      </c>
      <c r="P44" s="256">
        <v>0</v>
      </c>
    </row>
    <row r="45" spans="1:16" s="27" customFormat="1" ht="15">
      <c r="A45" s="252">
        <v>33</v>
      </c>
      <c r="B45" s="258"/>
      <c r="C45" s="258"/>
      <c r="D45" s="258"/>
      <c r="E45" s="258"/>
      <c r="F45" s="258"/>
      <c r="G45" s="258"/>
      <c r="H45" s="259"/>
      <c r="I45" s="255" t="s">
        <v>328</v>
      </c>
      <c r="J45" s="254" t="s">
        <v>98</v>
      </c>
      <c r="K45" s="256">
        <v>43</v>
      </c>
      <c r="L45" s="256">
        <v>43</v>
      </c>
      <c r="M45" s="256">
        <v>165</v>
      </c>
      <c r="N45" s="256">
        <v>0</v>
      </c>
      <c r="O45" s="256">
        <v>165</v>
      </c>
      <c r="P45" s="256">
        <v>0</v>
      </c>
    </row>
    <row r="46" spans="1:16" s="26" customFormat="1" ht="15">
      <c r="A46" s="252">
        <v>34</v>
      </c>
      <c r="B46" s="260"/>
      <c r="C46" s="260"/>
      <c r="D46" s="260"/>
      <c r="E46" s="260"/>
      <c r="F46" s="260"/>
      <c r="G46" s="260"/>
      <c r="H46" s="292" t="s">
        <v>99</v>
      </c>
      <c r="I46" s="293"/>
      <c r="J46" s="294"/>
      <c r="K46" s="32">
        <f aca="true" t="shared" si="5" ref="K46:P46">SUM(K47+K53+K55)</f>
        <v>16656</v>
      </c>
      <c r="L46" s="32">
        <f t="shared" si="5"/>
        <v>27798</v>
      </c>
      <c r="M46" s="32">
        <f t="shared" si="5"/>
        <v>28222</v>
      </c>
      <c r="N46" s="32">
        <f t="shared" si="5"/>
        <v>7376</v>
      </c>
      <c r="O46" s="32">
        <f t="shared" si="5"/>
        <v>20846</v>
      </c>
      <c r="P46" s="32">
        <f t="shared" si="5"/>
        <v>0</v>
      </c>
    </row>
    <row r="47" spans="1:16" s="27" customFormat="1" ht="15">
      <c r="A47" s="252">
        <v>35</v>
      </c>
      <c r="B47" s="258"/>
      <c r="C47" s="258"/>
      <c r="D47" s="258"/>
      <c r="E47" s="258"/>
      <c r="F47" s="258"/>
      <c r="G47" s="258"/>
      <c r="H47" s="249" t="s">
        <v>85</v>
      </c>
      <c r="I47" s="257"/>
      <c r="J47" s="261" t="s">
        <v>192</v>
      </c>
      <c r="K47" s="251">
        <f aca="true" t="shared" si="6" ref="K47:P47">SUM(K48+K51)</f>
        <v>0</v>
      </c>
      <c r="L47" s="251">
        <f t="shared" si="6"/>
        <v>10207</v>
      </c>
      <c r="M47" s="251">
        <f t="shared" si="6"/>
        <v>10207</v>
      </c>
      <c r="N47" s="251">
        <f t="shared" si="6"/>
        <v>6952</v>
      </c>
      <c r="O47" s="251">
        <f t="shared" si="6"/>
        <v>3255</v>
      </c>
      <c r="P47" s="251">
        <f t="shared" si="6"/>
        <v>0</v>
      </c>
    </row>
    <row r="48" spans="1:16" s="27" customFormat="1" ht="15">
      <c r="A48" s="252">
        <v>36</v>
      </c>
      <c r="B48" s="258"/>
      <c r="C48" s="258"/>
      <c r="D48" s="258"/>
      <c r="E48" s="258"/>
      <c r="F48" s="258"/>
      <c r="G48" s="258"/>
      <c r="H48" s="249"/>
      <c r="I48" s="255" t="s">
        <v>169</v>
      </c>
      <c r="J48" s="254" t="s">
        <v>320</v>
      </c>
      <c r="K48" s="256">
        <f aca="true" t="shared" si="7" ref="K48:P48">SUM(K49:K50)</f>
        <v>0</v>
      </c>
      <c r="L48" s="256">
        <f t="shared" si="7"/>
        <v>3255</v>
      </c>
      <c r="M48" s="256">
        <f t="shared" si="7"/>
        <v>3255</v>
      </c>
      <c r="N48" s="256">
        <f t="shared" si="7"/>
        <v>0</v>
      </c>
      <c r="O48" s="256">
        <f t="shared" si="7"/>
        <v>3255</v>
      </c>
      <c r="P48" s="256">
        <f t="shared" si="7"/>
        <v>0</v>
      </c>
    </row>
    <row r="49" spans="1:16" s="27" customFormat="1" ht="15">
      <c r="A49" s="252">
        <v>37</v>
      </c>
      <c r="B49" s="258"/>
      <c r="C49" s="258"/>
      <c r="D49" s="258"/>
      <c r="E49" s="258"/>
      <c r="F49" s="258"/>
      <c r="G49" s="258"/>
      <c r="H49" s="249"/>
      <c r="I49" s="257"/>
      <c r="J49" s="257" t="s">
        <v>295</v>
      </c>
      <c r="K49" s="39">
        <v>0</v>
      </c>
      <c r="L49" s="39">
        <v>700</v>
      </c>
      <c r="M49" s="39">
        <v>700</v>
      </c>
      <c r="N49" s="39"/>
      <c r="O49" s="39">
        <v>700</v>
      </c>
      <c r="P49" s="39"/>
    </row>
    <row r="50" spans="1:16" s="27" customFormat="1" ht="15">
      <c r="A50" s="252">
        <v>38</v>
      </c>
      <c r="B50" s="258"/>
      <c r="C50" s="258"/>
      <c r="D50" s="258"/>
      <c r="E50" s="258"/>
      <c r="F50" s="258"/>
      <c r="G50" s="258"/>
      <c r="H50" s="249"/>
      <c r="I50" s="257"/>
      <c r="J50" s="257" t="s">
        <v>296</v>
      </c>
      <c r="K50" s="39">
        <v>0</v>
      </c>
      <c r="L50" s="39">
        <v>2555</v>
      </c>
      <c r="M50" s="39">
        <v>2555</v>
      </c>
      <c r="N50" s="39"/>
      <c r="O50" s="39">
        <v>2555</v>
      </c>
      <c r="P50" s="39"/>
    </row>
    <row r="51" spans="1:16" s="34" customFormat="1" ht="15">
      <c r="A51" s="252">
        <v>39</v>
      </c>
      <c r="B51" s="253"/>
      <c r="C51" s="253"/>
      <c r="D51" s="253"/>
      <c r="E51" s="253"/>
      <c r="F51" s="253"/>
      <c r="G51" s="253"/>
      <c r="H51" s="254"/>
      <c r="I51" s="255" t="s">
        <v>170</v>
      </c>
      <c r="J51" s="254" t="s">
        <v>193</v>
      </c>
      <c r="K51" s="256">
        <v>0</v>
      </c>
      <c r="L51" s="256">
        <f>SUM(L52:L52)</f>
        <v>6952</v>
      </c>
      <c r="M51" s="256">
        <f>SUM(M52:M52)</f>
        <v>6952</v>
      </c>
      <c r="N51" s="256">
        <f>SUM(N52:N52)</f>
        <v>6952</v>
      </c>
      <c r="O51" s="256">
        <v>0</v>
      </c>
      <c r="P51" s="256">
        <v>0</v>
      </c>
    </row>
    <row r="52" spans="1:16" s="34" customFormat="1" ht="15">
      <c r="A52" s="252">
        <v>40</v>
      </c>
      <c r="B52" s="253"/>
      <c r="C52" s="253"/>
      <c r="D52" s="253"/>
      <c r="E52" s="253"/>
      <c r="F52" s="253"/>
      <c r="G52" s="253"/>
      <c r="H52" s="254"/>
      <c r="I52" s="255"/>
      <c r="J52" s="257" t="s">
        <v>168</v>
      </c>
      <c r="K52" s="39">
        <v>0</v>
      </c>
      <c r="L52" s="39">
        <v>6952</v>
      </c>
      <c r="M52" s="39">
        <v>6952</v>
      </c>
      <c r="N52" s="39">
        <v>6952</v>
      </c>
      <c r="O52" s="39">
        <v>0</v>
      </c>
      <c r="P52" s="39">
        <v>0</v>
      </c>
    </row>
    <row r="53" spans="1:16" s="33" customFormat="1" ht="15">
      <c r="A53" s="252">
        <v>41</v>
      </c>
      <c r="B53" s="35"/>
      <c r="C53" s="35"/>
      <c r="D53" s="35"/>
      <c r="E53" s="35"/>
      <c r="F53" s="35"/>
      <c r="G53" s="35"/>
      <c r="H53" s="249" t="s">
        <v>87</v>
      </c>
      <c r="I53" s="250"/>
      <c r="J53" s="250" t="s">
        <v>194</v>
      </c>
      <c r="K53" s="251">
        <f aca="true" t="shared" si="8" ref="K53:P53">SUM(K54)</f>
        <v>0</v>
      </c>
      <c r="L53" s="251">
        <f t="shared" si="8"/>
        <v>0</v>
      </c>
      <c r="M53" s="251">
        <f t="shared" si="8"/>
        <v>424</v>
      </c>
      <c r="N53" s="251">
        <f t="shared" si="8"/>
        <v>424</v>
      </c>
      <c r="O53" s="251">
        <f t="shared" si="8"/>
        <v>0</v>
      </c>
      <c r="P53" s="251">
        <f t="shared" si="8"/>
        <v>0</v>
      </c>
    </row>
    <row r="54" spans="1:16" s="27" customFormat="1" ht="15">
      <c r="A54" s="252">
        <v>42</v>
      </c>
      <c r="B54" s="258"/>
      <c r="C54" s="258"/>
      <c r="D54" s="258"/>
      <c r="E54" s="258"/>
      <c r="F54" s="258"/>
      <c r="G54" s="258"/>
      <c r="H54" s="257"/>
      <c r="I54" s="255" t="s">
        <v>176</v>
      </c>
      <c r="J54" s="254" t="s">
        <v>195</v>
      </c>
      <c r="K54" s="256">
        <v>0</v>
      </c>
      <c r="L54" s="256">
        <v>0</v>
      </c>
      <c r="M54" s="256">
        <v>424</v>
      </c>
      <c r="N54" s="256">
        <v>424</v>
      </c>
      <c r="O54" s="256">
        <v>0</v>
      </c>
      <c r="P54" s="256">
        <v>0</v>
      </c>
    </row>
    <row r="55" spans="1:16" s="27" customFormat="1" ht="15">
      <c r="A55" s="252">
        <v>43</v>
      </c>
      <c r="B55" s="258"/>
      <c r="C55" s="258"/>
      <c r="D55" s="258"/>
      <c r="E55" s="258"/>
      <c r="F55" s="258"/>
      <c r="G55" s="258"/>
      <c r="H55" s="249" t="s">
        <v>89</v>
      </c>
      <c r="I55" s="250"/>
      <c r="J55" s="250" t="s">
        <v>196</v>
      </c>
      <c r="K55" s="251">
        <v>16656</v>
      </c>
      <c r="L55" s="251">
        <v>17591</v>
      </c>
      <c r="M55" s="251">
        <v>17591</v>
      </c>
      <c r="N55" s="251">
        <v>0</v>
      </c>
      <c r="O55" s="251">
        <v>17591</v>
      </c>
      <c r="P55" s="251">
        <v>0</v>
      </c>
    </row>
    <row r="56" spans="1:16" s="27" customFormat="1" ht="15">
      <c r="A56" s="252">
        <v>44</v>
      </c>
      <c r="B56" s="258"/>
      <c r="C56" s="258"/>
      <c r="D56" s="258"/>
      <c r="E56" s="258"/>
      <c r="F56" s="258"/>
      <c r="G56" s="258"/>
      <c r="H56" s="257"/>
      <c r="I56" s="255" t="s">
        <v>107</v>
      </c>
      <c r="J56" s="254" t="s">
        <v>197</v>
      </c>
      <c r="K56" s="256">
        <f aca="true" t="shared" si="9" ref="K56:P56">SUM(K57:K59)</f>
        <v>16656</v>
      </c>
      <c r="L56" s="256">
        <f>SUM(L57:L59)</f>
        <v>17591</v>
      </c>
      <c r="M56" s="256">
        <f t="shared" si="9"/>
        <v>17591</v>
      </c>
      <c r="N56" s="256">
        <f t="shared" si="9"/>
        <v>0</v>
      </c>
      <c r="O56" s="256">
        <f t="shared" si="9"/>
        <v>17591</v>
      </c>
      <c r="P56" s="256">
        <f t="shared" si="9"/>
        <v>0</v>
      </c>
    </row>
    <row r="57" spans="1:16" s="27" customFormat="1" ht="15">
      <c r="A57" s="252">
        <v>45</v>
      </c>
      <c r="B57" s="258"/>
      <c r="C57" s="258"/>
      <c r="D57" s="258"/>
      <c r="E57" s="258"/>
      <c r="F57" s="258"/>
      <c r="G57" s="258"/>
      <c r="H57" s="257"/>
      <c r="I57" s="255"/>
      <c r="J57" s="257" t="s">
        <v>267</v>
      </c>
      <c r="K57" s="39">
        <v>4750</v>
      </c>
      <c r="L57" s="39">
        <v>4750</v>
      </c>
      <c r="M57" s="39">
        <v>4750</v>
      </c>
      <c r="N57" s="39">
        <v>0</v>
      </c>
      <c r="O57" s="39">
        <v>4750</v>
      </c>
      <c r="P57" s="39">
        <v>0</v>
      </c>
    </row>
    <row r="58" spans="1:16" s="27" customFormat="1" ht="15">
      <c r="A58" s="252">
        <v>46</v>
      </c>
      <c r="B58" s="258"/>
      <c r="C58" s="258"/>
      <c r="D58" s="258"/>
      <c r="E58" s="258"/>
      <c r="F58" s="258"/>
      <c r="G58" s="258"/>
      <c r="H58" s="257"/>
      <c r="I58" s="255"/>
      <c r="J58" s="257" t="s">
        <v>268</v>
      </c>
      <c r="K58" s="39">
        <v>11906</v>
      </c>
      <c r="L58" s="39">
        <v>11906</v>
      </c>
      <c r="M58" s="39">
        <v>11906</v>
      </c>
      <c r="N58" s="39">
        <v>0</v>
      </c>
      <c r="O58" s="39">
        <v>11906</v>
      </c>
      <c r="P58" s="39">
        <v>0</v>
      </c>
    </row>
    <row r="59" spans="1:16" s="27" customFormat="1" ht="15">
      <c r="A59" s="252">
        <v>47</v>
      </c>
      <c r="B59" s="258"/>
      <c r="C59" s="258"/>
      <c r="D59" s="258"/>
      <c r="E59" s="258"/>
      <c r="F59" s="258"/>
      <c r="G59" s="258"/>
      <c r="H59" s="257"/>
      <c r="I59" s="255"/>
      <c r="J59" s="257" t="s">
        <v>269</v>
      </c>
      <c r="K59" s="39">
        <v>0</v>
      </c>
      <c r="L59" s="39">
        <v>935</v>
      </c>
      <c r="M59" s="39">
        <v>935</v>
      </c>
      <c r="N59" s="39">
        <v>0</v>
      </c>
      <c r="O59" s="39">
        <v>935</v>
      </c>
      <c r="P59" s="39">
        <v>0</v>
      </c>
    </row>
    <row r="60" spans="1:16" s="30" customFormat="1" ht="13.5" customHeight="1">
      <c r="A60" s="252">
        <v>48</v>
      </c>
      <c r="B60" s="28"/>
      <c r="C60" s="28"/>
      <c r="D60" s="28"/>
      <c r="E60" s="28"/>
      <c r="F60" s="28"/>
      <c r="G60" s="28"/>
      <c r="H60" s="289" t="s">
        <v>198</v>
      </c>
      <c r="I60" s="290"/>
      <c r="J60" s="295"/>
      <c r="K60" s="32">
        <f aca="true" t="shared" si="10" ref="K60:P60">SUM(K8,K46)</f>
        <v>285978</v>
      </c>
      <c r="L60" s="32">
        <f t="shared" si="10"/>
        <v>349892</v>
      </c>
      <c r="M60" s="32">
        <f t="shared" si="10"/>
        <v>362345</v>
      </c>
      <c r="N60" s="32">
        <f t="shared" si="10"/>
        <v>337306</v>
      </c>
      <c r="O60" s="32">
        <f t="shared" si="10"/>
        <v>25039</v>
      </c>
      <c r="P60" s="32">
        <f t="shared" si="10"/>
        <v>0</v>
      </c>
    </row>
    <row r="61" spans="1:16" s="28" customFormat="1" ht="15">
      <c r="A61" s="252">
        <v>49</v>
      </c>
      <c r="H61" s="244" t="s">
        <v>200</v>
      </c>
      <c r="I61" s="245"/>
      <c r="J61" s="246"/>
      <c r="K61" s="32"/>
      <c r="L61" s="32"/>
      <c r="M61" s="32"/>
      <c r="N61" s="32"/>
      <c r="O61" s="32"/>
      <c r="P61" s="32"/>
    </row>
    <row r="62" spans="1:16" ht="18" customHeight="1">
      <c r="A62" s="252">
        <v>50</v>
      </c>
      <c r="B62" s="35"/>
      <c r="C62" s="35"/>
      <c r="D62" s="35"/>
      <c r="E62" s="35"/>
      <c r="F62" s="35"/>
      <c r="G62" s="35"/>
      <c r="H62" s="262" t="s">
        <v>85</v>
      </c>
      <c r="I62" s="263"/>
      <c r="J62" s="264" t="s">
        <v>199</v>
      </c>
      <c r="K62" s="265">
        <v>67969</v>
      </c>
      <c r="L62" s="265">
        <v>67969</v>
      </c>
      <c r="M62" s="265">
        <v>67969</v>
      </c>
      <c r="N62" s="265">
        <v>0</v>
      </c>
      <c r="O62" s="265">
        <v>67969</v>
      </c>
      <c r="P62" s="265">
        <v>0</v>
      </c>
    </row>
    <row r="63" spans="1:16" s="27" customFormat="1" ht="14.25" customHeight="1">
      <c r="A63" s="252">
        <v>51</v>
      </c>
      <c r="B63" s="28"/>
      <c r="C63" s="28"/>
      <c r="D63" s="28"/>
      <c r="E63" s="28"/>
      <c r="F63" s="28"/>
      <c r="G63" s="28"/>
      <c r="H63" s="289" t="s">
        <v>201</v>
      </c>
      <c r="I63" s="290"/>
      <c r="J63" s="291"/>
      <c r="K63" s="32">
        <v>67969</v>
      </c>
      <c r="L63" s="32">
        <v>67969</v>
      </c>
      <c r="M63" s="32">
        <v>67969</v>
      </c>
      <c r="N63" s="32">
        <v>0</v>
      </c>
      <c r="O63" s="32">
        <v>67969</v>
      </c>
      <c r="P63" s="32">
        <v>0</v>
      </c>
    </row>
    <row r="64" spans="1:16" s="27" customFormat="1" ht="15">
      <c r="A64" s="252">
        <v>52</v>
      </c>
      <c r="B64" s="28"/>
      <c r="C64" s="28"/>
      <c r="D64" s="28"/>
      <c r="E64" s="28"/>
      <c r="F64" s="28"/>
      <c r="G64" s="28"/>
      <c r="H64" s="289" t="s">
        <v>202</v>
      </c>
      <c r="I64" s="290"/>
      <c r="J64" s="291"/>
      <c r="K64" s="32">
        <f aca="true" t="shared" si="11" ref="K64:P64">SUM(K60+K63)</f>
        <v>353947</v>
      </c>
      <c r="L64" s="32">
        <f>SUM(L60+L63)</f>
        <v>417861</v>
      </c>
      <c r="M64" s="32">
        <f t="shared" si="11"/>
        <v>430314</v>
      </c>
      <c r="N64" s="32">
        <f t="shared" si="11"/>
        <v>337306</v>
      </c>
      <c r="O64" s="32">
        <f t="shared" si="11"/>
        <v>93008</v>
      </c>
      <c r="P64" s="32">
        <f t="shared" si="11"/>
        <v>0</v>
      </c>
    </row>
  </sheetData>
  <sheetProtection/>
  <mergeCells count="16">
    <mergeCell ref="H63:J63"/>
    <mergeCell ref="H64:J64"/>
    <mergeCell ref="H8:J8"/>
    <mergeCell ref="H46:J46"/>
    <mergeCell ref="H60:J60"/>
    <mergeCell ref="H5:J6"/>
    <mergeCell ref="H7:J7"/>
    <mergeCell ref="K5:K6"/>
    <mergeCell ref="M5:M6"/>
    <mergeCell ref="N5:P5"/>
    <mergeCell ref="A5:A6"/>
    <mergeCell ref="H1:P1"/>
    <mergeCell ref="H2:P2"/>
    <mergeCell ref="H3:P3"/>
    <mergeCell ref="O4:P4"/>
    <mergeCell ref="L5:L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4">
      <selection activeCell="R12" sqref="R12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50.28125" style="0" customWidth="1"/>
    <col min="11" max="12" width="13.421875" style="0" customWidth="1"/>
    <col min="13" max="13" width="12.57421875" style="0" customWidth="1"/>
    <col min="14" max="14" width="11.57421875" style="0" customWidth="1"/>
    <col min="15" max="15" width="11.28125" style="0" customWidth="1"/>
    <col min="16" max="16" width="12.140625" style="0" customWidth="1"/>
  </cols>
  <sheetData>
    <row r="1" spans="8:17" ht="15">
      <c r="H1" s="285"/>
      <c r="I1" s="285"/>
      <c r="J1" s="285"/>
      <c r="K1" s="285"/>
      <c r="L1" s="285"/>
      <c r="M1" s="285"/>
      <c r="N1" s="285"/>
      <c r="O1" s="285"/>
      <c r="P1" s="285"/>
      <c r="Q1" s="23"/>
    </row>
    <row r="2" spans="8:16" s="23" customFormat="1" ht="19.5" customHeight="1">
      <c r="H2" s="286" t="s">
        <v>101</v>
      </c>
      <c r="I2" s="286"/>
      <c r="J2" s="286"/>
      <c r="K2" s="286"/>
      <c r="L2" s="286"/>
      <c r="M2" s="286"/>
      <c r="N2" s="286"/>
      <c r="O2" s="286"/>
      <c r="P2" s="286"/>
    </row>
    <row r="3" spans="8:16" ht="15.75">
      <c r="H3" s="287" t="s">
        <v>270</v>
      </c>
      <c r="I3" s="287"/>
      <c r="J3" s="287"/>
      <c r="K3" s="287"/>
      <c r="L3" s="287"/>
      <c r="M3" s="287"/>
      <c r="N3" s="287"/>
      <c r="O3" s="287"/>
      <c r="P3" s="287"/>
    </row>
    <row r="4" spans="8:16" ht="20.25" customHeight="1">
      <c r="H4" s="31"/>
      <c r="I4" s="31"/>
      <c r="J4" s="31"/>
      <c r="K4" s="31"/>
      <c r="L4" s="31"/>
      <c r="M4" s="31" t="s">
        <v>32</v>
      </c>
      <c r="N4" s="31"/>
      <c r="O4" s="288" t="s">
        <v>250</v>
      </c>
      <c r="P4" s="288"/>
    </row>
    <row r="5" spans="1:16" s="24" customFormat="1" ht="14.25" customHeight="1">
      <c r="A5" s="283" t="s">
        <v>163</v>
      </c>
      <c r="B5" s="236"/>
      <c r="C5" s="236"/>
      <c r="D5" s="236"/>
      <c r="E5" s="236"/>
      <c r="F5" s="236"/>
      <c r="G5" s="236"/>
      <c r="H5" s="296" t="s">
        <v>236</v>
      </c>
      <c r="I5" s="296"/>
      <c r="J5" s="297"/>
      <c r="K5" s="278" t="s">
        <v>240</v>
      </c>
      <c r="L5" s="278" t="s">
        <v>297</v>
      </c>
      <c r="M5" s="278" t="s">
        <v>317</v>
      </c>
      <c r="N5" s="280" t="s">
        <v>318</v>
      </c>
      <c r="O5" s="281"/>
      <c r="P5" s="282"/>
    </row>
    <row r="6" spans="1:16" s="24" customFormat="1" ht="42.75" customHeight="1">
      <c r="A6" s="284"/>
      <c r="B6" s="236"/>
      <c r="C6" s="236"/>
      <c r="D6" s="236"/>
      <c r="E6" s="236"/>
      <c r="F6" s="236"/>
      <c r="G6" s="236"/>
      <c r="H6" s="298"/>
      <c r="I6" s="298"/>
      <c r="J6" s="299"/>
      <c r="K6" s="279"/>
      <c r="L6" s="279"/>
      <c r="M6" s="279"/>
      <c r="N6" s="237" t="s">
        <v>241</v>
      </c>
      <c r="O6" s="238" t="s">
        <v>242</v>
      </c>
      <c r="P6" s="239" t="s">
        <v>243</v>
      </c>
    </row>
    <row r="7" spans="1:16" s="24" customFormat="1" ht="15">
      <c r="A7" s="240"/>
      <c r="B7" s="236"/>
      <c r="C7" s="236"/>
      <c r="D7" s="236"/>
      <c r="E7" s="236"/>
      <c r="F7" s="236"/>
      <c r="G7" s="236"/>
      <c r="H7" s="280" t="s">
        <v>5</v>
      </c>
      <c r="I7" s="281"/>
      <c r="J7" s="282"/>
      <c r="K7" s="241" t="s">
        <v>6</v>
      </c>
      <c r="L7" s="38" t="s">
        <v>7</v>
      </c>
      <c r="M7" s="38" t="s">
        <v>8</v>
      </c>
      <c r="N7" s="38" t="s">
        <v>100</v>
      </c>
      <c r="O7" s="80" t="s">
        <v>239</v>
      </c>
      <c r="P7" s="38" t="s">
        <v>300</v>
      </c>
    </row>
    <row r="8" spans="1:16" s="26" customFormat="1" ht="15">
      <c r="A8" s="252">
        <v>1</v>
      </c>
      <c r="B8" s="260"/>
      <c r="C8" s="260"/>
      <c r="D8" s="260"/>
      <c r="E8" s="260"/>
      <c r="F8" s="260"/>
      <c r="G8" s="260"/>
      <c r="H8" s="292" t="s">
        <v>84</v>
      </c>
      <c r="I8" s="293"/>
      <c r="J8" s="294"/>
      <c r="K8" s="32">
        <f aca="true" t="shared" si="0" ref="K8:P8">SUM(K9+K10+K11+K33+K39)</f>
        <v>260047</v>
      </c>
      <c r="L8" s="32">
        <f>SUM(L9+L10+L11+L33+L39)</f>
        <v>273767</v>
      </c>
      <c r="M8" s="32">
        <f t="shared" si="0"/>
        <v>275253</v>
      </c>
      <c r="N8" s="32">
        <f t="shared" si="0"/>
        <v>232720</v>
      </c>
      <c r="O8" s="32">
        <f t="shared" si="0"/>
        <v>42533</v>
      </c>
      <c r="P8" s="32">
        <f t="shared" si="0"/>
        <v>0</v>
      </c>
    </row>
    <row r="9" spans="1:16" s="27" customFormat="1" ht="15">
      <c r="A9" s="252">
        <v>2</v>
      </c>
      <c r="B9" s="258"/>
      <c r="C9" s="258"/>
      <c r="D9" s="258"/>
      <c r="E9" s="258"/>
      <c r="F9" s="258"/>
      <c r="G9" s="258"/>
      <c r="H9" s="249" t="s">
        <v>85</v>
      </c>
      <c r="I9" s="257"/>
      <c r="J9" s="250" t="s">
        <v>86</v>
      </c>
      <c r="K9" s="266">
        <v>57368</v>
      </c>
      <c r="L9" s="266">
        <v>93042</v>
      </c>
      <c r="M9" s="266">
        <v>94112</v>
      </c>
      <c r="N9" s="251">
        <v>92031</v>
      </c>
      <c r="O9" s="251">
        <v>2081</v>
      </c>
      <c r="P9" s="251">
        <v>0</v>
      </c>
    </row>
    <row r="10" spans="1:16" s="27" customFormat="1" ht="15">
      <c r="A10" s="252">
        <v>3</v>
      </c>
      <c r="B10" s="258"/>
      <c r="C10" s="258"/>
      <c r="D10" s="258"/>
      <c r="E10" s="258"/>
      <c r="F10" s="258"/>
      <c r="G10" s="258"/>
      <c r="H10" s="249" t="s">
        <v>87</v>
      </c>
      <c r="I10" s="257"/>
      <c r="J10" s="250" t="s">
        <v>88</v>
      </c>
      <c r="K10" s="251">
        <v>13598</v>
      </c>
      <c r="L10" s="266">
        <v>19536</v>
      </c>
      <c r="M10" s="266">
        <v>19901</v>
      </c>
      <c r="N10" s="251">
        <v>18065</v>
      </c>
      <c r="O10" s="251">
        <v>1836</v>
      </c>
      <c r="P10" s="251">
        <v>0</v>
      </c>
    </row>
    <row r="11" spans="1:16" s="27" customFormat="1" ht="15">
      <c r="A11" s="252">
        <v>4</v>
      </c>
      <c r="B11" s="258"/>
      <c r="C11" s="258"/>
      <c r="D11" s="258"/>
      <c r="E11" s="258"/>
      <c r="F11" s="258"/>
      <c r="G11" s="258"/>
      <c r="H11" s="249" t="s">
        <v>89</v>
      </c>
      <c r="I11" s="257"/>
      <c r="J11" s="250" t="s">
        <v>90</v>
      </c>
      <c r="K11" s="251">
        <f aca="true" t="shared" si="1" ref="K11:P11">SUM(K12+K15+K18+K26+K29)</f>
        <v>54187</v>
      </c>
      <c r="L11" s="251">
        <f>SUM(L12+L15+L18+L26+L29)</f>
        <v>62778</v>
      </c>
      <c r="M11" s="251">
        <f t="shared" si="1"/>
        <v>62865</v>
      </c>
      <c r="N11" s="251">
        <f t="shared" si="1"/>
        <v>53024</v>
      </c>
      <c r="O11" s="251">
        <f t="shared" si="1"/>
        <v>9841</v>
      </c>
      <c r="P11" s="251">
        <f t="shared" si="1"/>
        <v>0</v>
      </c>
    </row>
    <row r="12" spans="1:16" s="27" customFormat="1" ht="15">
      <c r="A12" s="252">
        <v>5</v>
      </c>
      <c r="B12" s="258"/>
      <c r="C12" s="258"/>
      <c r="D12" s="258"/>
      <c r="E12" s="258"/>
      <c r="F12" s="258"/>
      <c r="G12" s="258"/>
      <c r="H12" s="257"/>
      <c r="I12" s="267" t="s">
        <v>107</v>
      </c>
      <c r="J12" s="254" t="s">
        <v>108</v>
      </c>
      <c r="K12" s="256">
        <f aca="true" t="shared" si="2" ref="K12:P12">SUM(K13+K14)</f>
        <v>12818</v>
      </c>
      <c r="L12" s="256">
        <f>SUM(L13+L14)</f>
        <v>14479</v>
      </c>
      <c r="M12" s="256">
        <f t="shared" si="2"/>
        <v>14206</v>
      </c>
      <c r="N12" s="256">
        <f t="shared" si="2"/>
        <v>12766</v>
      </c>
      <c r="O12" s="256">
        <f t="shared" si="2"/>
        <v>1440</v>
      </c>
      <c r="P12" s="256">
        <f t="shared" si="2"/>
        <v>0</v>
      </c>
    </row>
    <row r="13" spans="1:16" s="27" customFormat="1" ht="15">
      <c r="A13" s="252">
        <v>6</v>
      </c>
      <c r="B13" s="258"/>
      <c r="C13" s="258"/>
      <c r="D13" s="258"/>
      <c r="E13" s="258"/>
      <c r="F13" s="258"/>
      <c r="G13" s="258"/>
      <c r="H13" s="257"/>
      <c r="I13" s="268"/>
      <c r="J13" s="257" t="s">
        <v>109</v>
      </c>
      <c r="K13" s="39">
        <v>435</v>
      </c>
      <c r="L13" s="39">
        <v>402</v>
      </c>
      <c r="M13" s="39">
        <v>402</v>
      </c>
      <c r="N13" s="39">
        <v>402</v>
      </c>
      <c r="O13" s="39">
        <v>0</v>
      </c>
      <c r="P13" s="39">
        <v>0</v>
      </c>
    </row>
    <row r="14" spans="1:16" s="27" customFormat="1" ht="15">
      <c r="A14" s="252">
        <v>7</v>
      </c>
      <c r="B14" s="258"/>
      <c r="C14" s="258"/>
      <c r="D14" s="258"/>
      <c r="E14" s="258"/>
      <c r="F14" s="258"/>
      <c r="G14" s="258"/>
      <c r="H14" s="257"/>
      <c r="I14" s="268"/>
      <c r="J14" s="269" t="s">
        <v>110</v>
      </c>
      <c r="K14" s="270">
        <v>12383</v>
      </c>
      <c r="L14" s="270">
        <v>14077</v>
      </c>
      <c r="M14" s="270">
        <v>13804</v>
      </c>
      <c r="N14" s="270">
        <v>12364</v>
      </c>
      <c r="O14" s="270">
        <v>1440</v>
      </c>
      <c r="P14" s="270">
        <v>0</v>
      </c>
    </row>
    <row r="15" spans="1:16" s="27" customFormat="1" ht="15">
      <c r="A15" s="252">
        <v>8</v>
      </c>
      <c r="B15" s="258"/>
      <c r="C15" s="258"/>
      <c r="D15" s="258"/>
      <c r="E15" s="258"/>
      <c r="F15" s="258"/>
      <c r="G15" s="258"/>
      <c r="H15" s="257"/>
      <c r="I15" s="255" t="s">
        <v>111</v>
      </c>
      <c r="J15" s="254" t="s">
        <v>112</v>
      </c>
      <c r="K15" s="256">
        <f aca="true" t="shared" si="3" ref="K15:P15">SUM(K16+K17)</f>
        <v>993</v>
      </c>
      <c r="L15" s="256">
        <f>SUM(L16+L17)</f>
        <v>993</v>
      </c>
      <c r="M15" s="256">
        <f t="shared" si="3"/>
        <v>929</v>
      </c>
      <c r="N15" s="256">
        <f t="shared" si="3"/>
        <v>906</v>
      </c>
      <c r="O15" s="256">
        <f t="shared" si="3"/>
        <v>23</v>
      </c>
      <c r="P15" s="256">
        <f t="shared" si="3"/>
        <v>0</v>
      </c>
    </row>
    <row r="16" spans="1:16" s="27" customFormat="1" ht="15">
      <c r="A16" s="252">
        <v>9</v>
      </c>
      <c r="B16" s="258"/>
      <c r="C16" s="258"/>
      <c r="D16" s="258"/>
      <c r="E16" s="258"/>
      <c r="F16" s="258"/>
      <c r="G16" s="258"/>
      <c r="H16" s="257"/>
      <c r="I16" s="271"/>
      <c r="J16" s="257" t="s">
        <v>113</v>
      </c>
      <c r="K16" s="39">
        <v>645</v>
      </c>
      <c r="L16" s="39">
        <v>645</v>
      </c>
      <c r="M16" s="39">
        <v>561</v>
      </c>
      <c r="N16" s="39">
        <v>561</v>
      </c>
      <c r="O16" s="39">
        <v>0</v>
      </c>
      <c r="P16" s="39">
        <v>0</v>
      </c>
    </row>
    <row r="17" spans="1:16" s="27" customFormat="1" ht="15">
      <c r="A17" s="252">
        <v>10</v>
      </c>
      <c r="B17" s="258"/>
      <c r="C17" s="258"/>
      <c r="D17" s="258"/>
      <c r="E17" s="258"/>
      <c r="F17" s="258"/>
      <c r="G17" s="258"/>
      <c r="H17" s="257"/>
      <c r="I17" s="271"/>
      <c r="J17" s="257" t="s">
        <v>114</v>
      </c>
      <c r="K17" s="39">
        <v>348</v>
      </c>
      <c r="L17" s="39">
        <v>348</v>
      </c>
      <c r="M17" s="39">
        <v>368</v>
      </c>
      <c r="N17" s="39">
        <v>345</v>
      </c>
      <c r="O17" s="39">
        <v>23</v>
      </c>
      <c r="P17" s="39">
        <v>0</v>
      </c>
    </row>
    <row r="18" spans="1:16" s="27" customFormat="1" ht="15">
      <c r="A18" s="252">
        <v>11</v>
      </c>
      <c r="B18" s="258"/>
      <c r="C18" s="258"/>
      <c r="D18" s="258"/>
      <c r="E18" s="258"/>
      <c r="F18" s="258"/>
      <c r="G18" s="258"/>
      <c r="H18" s="257"/>
      <c r="I18" s="255" t="s">
        <v>115</v>
      </c>
      <c r="J18" s="254" t="s">
        <v>116</v>
      </c>
      <c r="K18" s="256">
        <f aca="true" t="shared" si="4" ref="K18:P18">SUM(K19:K25)</f>
        <v>29498</v>
      </c>
      <c r="L18" s="256">
        <f>SUM(L19:L25)</f>
        <v>34718</v>
      </c>
      <c r="M18" s="256">
        <f t="shared" si="4"/>
        <v>35205</v>
      </c>
      <c r="N18" s="256">
        <f t="shared" si="4"/>
        <v>28738</v>
      </c>
      <c r="O18" s="256">
        <f t="shared" si="4"/>
        <v>6467</v>
      </c>
      <c r="P18" s="256">
        <f t="shared" si="4"/>
        <v>0</v>
      </c>
    </row>
    <row r="19" spans="1:16" s="27" customFormat="1" ht="15">
      <c r="A19" s="252">
        <v>12</v>
      </c>
      <c r="B19" s="258"/>
      <c r="C19" s="258"/>
      <c r="D19" s="258"/>
      <c r="E19" s="258"/>
      <c r="F19" s="258"/>
      <c r="G19" s="258"/>
      <c r="H19" s="257"/>
      <c r="I19" s="271"/>
      <c r="J19" s="257" t="s">
        <v>117</v>
      </c>
      <c r="K19" s="39">
        <v>7235</v>
      </c>
      <c r="L19" s="39">
        <v>7235</v>
      </c>
      <c r="M19" s="39">
        <v>5385</v>
      </c>
      <c r="N19" s="39">
        <v>3325</v>
      </c>
      <c r="O19" s="39">
        <v>2060</v>
      </c>
      <c r="P19" s="39">
        <v>0</v>
      </c>
    </row>
    <row r="20" spans="1:16" s="27" customFormat="1" ht="15">
      <c r="A20" s="252">
        <v>13</v>
      </c>
      <c r="B20" s="258"/>
      <c r="C20" s="258"/>
      <c r="D20" s="258"/>
      <c r="E20" s="258"/>
      <c r="F20" s="258"/>
      <c r="G20" s="258"/>
      <c r="H20" s="257"/>
      <c r="I20" s="271"/>
      <c r="J20" s="269" t="s">
        <v>118</v>
      </c>
      <c r="K20" s="270">
        <v>200</v>
      </c>
      <c r="L20" s="270">
        <v>1034</v>
      </c>
      <c r="M20" s="270">
        <v>1292</v>
      </c>
      <c r="N20" s="270">
        <v>532</v>
      </c>
      <c r="O20" s="270">
        <v>760</v>
      </c>
      <c r="P20" s="270">
        <v>0</v>
      </c>
    </row>
    <row r="21" spans="1:16" s="27" customFormat="1" ht="15">
      <c r="A21" s="252">
        <v>14</v>
      </c>
      <c r="B21" s="258"/>
      <c r="C21" s="258"/>
      <c r="D21" s="258"/>
      <c r="E21" s="258"/>
      <c r="F21" s="258"/>
      <c r="G21" s="258"/>
      <c r="H21" s="257"/>
      <c r="I21" s="271"/>
      <c r="J21" s="257" t="s">
        <v>119</v>
      </c>
      <c r="K21" s="39">
        <v>724</v>
      </c>
      <c r="L21" s="39">
        <v>1164</v>
      </c>
      <c r="M21" s="39">
        <v>1246</v>
      </c>
      <c r="N21" s="39">
        <v>806</v>
      </c>
      <c r="O21" s="39">
        <v>440</v>
      </c>
      <c r="P21" s="39">
        <v>0</v>
      </c>
    </row>
    <row r="22" spans="1:16" s="27" customFormat="1" ht="15">
      <c r="A22" s="252">
        <v>15</v>
      </c>
      <c r="B22" s="258"/>
      <c r="C22" s="258"/>
      <c r="D22" s="258"/>
      <c r="E22" s="258"/>
      <c r="F22" s="258"/>
      <c r="G22" s="258"/>
      <c r="H22" s="257"/>
      <c r="I22" s="271"/>
      <c r="J22" s="257" t="s">
        <v>120</v>
      </c>
      <c r="K22" s="39">
        <v>2595</v>
      </c>
      <c r="L22" s="39">
        <v>2562</v>
      </c>
      <c r="M22" s="39">
        <v>2662</v>
      </c>
      <c r="N22" s="39">
        <v>2100</v>
      </c>
      <c r="O22" s="39">
        <v>562</v>
      </c>
      <c r="P22" s="39">
        <v>0</v>
      </c>
    </row>
    <row r="23" spans="1:16" s="27" customFormat="1" ht="15">
      <c r="A23" s="252">
        <v>16</v>
      </c>
      <c r="B23" s="258"/>
      <c r="C23" s="258"/>
      <c r="D23" s="258"/>
      <c r="E23" s="258"/>
      <c r="F23" s="258"/>
      <c r="G23" s="258"/>
      <c r="H23" s="257"/>
      <c r="I23" s="271"/>
      <c r="J23" s="257" t="s">
        <v>121</v>
      </c>
      <c r="K23" s="39">
        <v>2491</v>
      </c>
      <c r="L23" s="39">
        <v>3185</v>
      </c>
      <c r="M23" s="39">
        <v>4393</v>
      </c>
      <c r="N23" s="39">
        <v>4393</v>
      </c>
      <c r="O23" s="39">
        <v>0</v>
      </c>
      <c r="P23" s="39">
        <v>0</v>
      </c>
    </row>
    <row r="24" spans="1:16" s="27" customFormat="1" ht="15">
      <c r="A24" s="252">
        <v>17</v>
      </c>
      <c r="B24" s="258"/>
      <c r="C24" s="258"/>
      <c r="D24" s="258"/>
      <c r="E24" s="258"/>
      <c r="F24" s="258"/>
      <c r="G24" s="258"/>
      <c r="H24" s="257"/>
      <c r="I24" s="271"/>
      <c r="J24" s="257" t="s">
        <v>122</v>
      </c>
      <c r="K24" s="39">
        <v>4576</v>
      </c>
      <c r="L24" s="39">
        <v>4570</v>
      </c>
      <c r="M24" s="39">
        <v>5130</v>
      </c>
      <c r="N24" s="39">
        <v>4884</v>
      </c>
      <c r="O24" s="39">
        <v>246</v>
      </c>
      <c r="P24" s="39">
        <v>0</v>
      </c>
    </row>
    <row r="25" spans="1:16" s="27" customFormat="1" ht="15">
      <c r="A25" s="252">
        <v>18</v>
      </c>
      <c r="B25" s="258"/>
      <c r="C25" s="258"/>
      <c r="D25" s="258"/>
      <c r="E25" s="258"/>
      <c r="F25" s="258"/>
      <c r="G25" s="258"/>
      <c r="H25" s="257"/>
      <c r="I25" s="271"/>
      <c r="J25" s="257" t="s">
        <v>123</v>
      </c>
      <c r="K25" s="39">
        <v>11677</v>
      </c>
      <c r="L25" s="39">
        <v>14968</v>
      </c>
      <c r="M25" s="39">
        <v>15097</v>
      </c>
      <c r="N25" s="39">
        <v>12698</v>
      </c>
      <c r="O25" s="39">
        <v>2399</v>
      </c>
      <c r="P25" s="39">
        <v>0</v>
      </c>
    </row>
    <row r="26" spans="1:16" s="27" customFormat="1" ht="15">
      <c r="A26" s="252">
        <v>19</v>
      </c>
      <c r="B26" s="258"/>
      <c r="C26" s="258"/>
      <c r="D26" s="258"/>
      <c r="E26" s="258"/>
      <c r="F26" s="258"/>
      <c r="G26" s="258"/>
      <c r="H26" s="257"/>
      <c r="I26" s="255" t="s">
        <v>124</v>
      </c>
      <c r="J26" s="254" t="s">
        <v>125</v>
      </c>
      <c r="K26" s="256">
        <f aca="true" t="shared" si="5" ref="K26:P26">SUM(K27:K28)</f>
        <v>160</v>
      </c>
      <c r="L26" s="256">
        <f>SUM(L27:L28)</f>
        <v>346</v>
      </c>
      <c r="M26" s="256">
        <f t="shared" si="5"/>
        <v>286</v>
      </c>
      <c r="N26" s="256">
        <f t="shared" si="5"/>
        <v>211</v>
      </c>
      <c r="O26" s="256">
        <f t="shared" si="5"/>
        <v>75</v>
      </c>
      <c r="P26" s="256">
        <f t="shared" si="5"/>
        <v>0</v>
      </c>
    </row>
    <row r="27" spans="1:16" s="27" customFormat="1" ht="15">
      <c r="A27" s="252">
        <v>20</v>
      </c>
      <c r="B27" s="258"/>
      <c r="C27" s="258"/>
      <c r="D27" s="258"/>
      <c r="E27" s="258"/>
      <c r="F27" s="258"/>
      <c r="G27" s="258"/>
      <c r="H27" s="257"/>
      <c r="I27" s="255"/>
      <c r="J27" s="257" t="s">
        <v>126</v>
      </c>
      <c r="K27" s="39">
        <v>160</v>
      </c>
      <c r="L27" s="39">
        <v>109</v>
      </c>
      <c r="M27" s="39">
        <v>109</v>
      </c>
      <c r="N27" s="39">
        <v>109</v>
      </c>
      <c r="O27" s="39">
        <v>0</v>
      </c>
      <c r="P27" s="39">
        <v>0</v>
      </c>
    </row>
    <row r="28" spans="1:16" s="27" customFormat="1" ht="15">
      <c r="A28" s="252">
        <v>21</v>
      </c>
      <c r="B28" s="258"/>
      <c r="C28" s="258"/>
      <c r="D28" s="258"/>
      <c r="E28" s="258"/>
      <c r="F28" s="258"/>
      <c r="G28" s="258"/>
      <c r="H28" s="257"/>
      <c r="I28" s="271"/>
      <c r="J28" s="257" t="s">
        <v>271</v>
      </c>
      <c r="K28" s="39">
        <v>0</v>
      </c>
      <c r="L28" s="39">
        <v>237</v>
      </c>
      <c r="M28" s="39">
        <v>177</v>
      </c>
      <c r="N28" s="39">
        <v>102</v>
      </c>
      <c r="O28" s="39">
        <v>75</v>
      </c>
      <c r="P28" s="39">
        <v>0</v>
      </c>
    </row>
    <row r="29" spans="1:16" s="27" customFormat="1" ht="15">
      <c r="A29" s="252">
        <v>22</v>
      </c>
      <c r="B29" s="258"/>
      <c r="C29" s="258"/>
      <c r="D29" s="258"/>
      <c r="E29" s="258"/>
      <c r="F29" s="258"/>
      <c r="G29" s="258"/>
      <c r="H29" s="257"/>
      <c r="I29" s="255" t="s">
        <v>127</v>
      </c>
      <c r="J29" s="254" t="s">
        <v>128</v>
      </c>
      <c r="K29" s="256">
        <f aca="true" t="shared" si="6" ref="K29:P29">SUM(K30:K32)</f>
        <v>10718</v>
      </c>
      <c r="L29" s="256">
        <f>SUM(L30:L32)</f>
        <v>12242</v>
      </c>
      <c r="M29" s="256">
        <f t="shared" si="6"/>
        <v>12239</v>
      </c>
      <c r="N29" s="256">
        <f t="shared" si="6"/>
        <v>10403</v>
      </c>
      <c r="O29" s="256">
        <f t="shared" si="6"/>
        <v>1836</v>
      </c>
      <c r="P29" s="256">
        <f t="shared" si="6"/>
        <v>0</v>
      </c>
    </row>
    <row r="30" spans="1:16" s="27" customFormat="1" ht="15">
      <c r="A30" s="252">
        <v>23</v>
      </c>
      <c r="B30" s="258"/>
      <c r="C30" s="258"/>
      <c r="D30" s="258"/>
      <c r="E30" s="258"/>
      <c r="F30" s="258"/>
      <c r="G30" s="258"/>
      <c r="H30" s="257"/>
      <c r="I30" s="271"/>
      <c r="J30" s="257" t="s">
        <v>129</v>
      </c>
      <c r="K30" s="39">
        <v>9705</v>
      </c>
      <c r="L30" s="39">
        <v>11019</v>
      </c>
      <c r="M30" s="39">
        <v>11104</v>
      </c>
      <c r="N30" s="39">
        <v>9410</v>
      </c>
      <c r="O30" s="39">
        <v>1694</v>
      </c>
      <c r="P30" s="39">
        <v>0</v>
      </c>
    </row>
    <row r="31" spans="1:16" s="27" customFormat="1" ht="15">
      <c r="A31" s="252">
        <v>24</v>
      </c>
      <c r="B31" s="258"/>
      <c r="C31" s="258"/>
      <c r="D31" s="258"/>
      <c r="E31" s="258"/>
      <c r="F31" s="258"/>
      <c r="G31" s="258"/>
      <c r="H31" s="257"/>
      <c r="I31" s="271"/>
      <c r="J31" s="257" t="s">
        <v>130</v>
      </c>
      <c r="K31" s="39">
        <v>0</v>
      </c>
      <c r="L31" s="39">
        <v>251</v>
      </c>
      <c r="M31" s="39">
        <v>353</v>
      </c>
      <c r="N31" s="39">
        <v>353</v>
      </c>
      <c r="O31" s="39">
        <v>0</v>
      </c>
      <c r="P31" s="39">
        <v>0</v>
      </c>
    </row>
    <row r="32" spans="1:16" s="27" customFormat="1" ht="15">
      <c r="A32" s="252">
        <v>25</v>
      </c>
      <c r="B32" s="258"/>
      <c r="C32" s="258"/>
      <c r="D32" s="258"/>
      <c r="E32" s="258"/>
      <c r="F32" s="258"/>
      <c r="G32" s="258"/>
      <c r="H32" s="257"/>
      <c r="I32" s="271"/>
      <c r="J32" s="257" t="s">
        <v>131</v>
      </c>
      <c r="K32" s="39">
        <v>1013</v>
      </c>
      <c r="L32" s="39">
        <v>972</v>
      </c>
      <c r="M32" s="39">
        <v>782</v>
      </c>
      <c r="N32" s="39">
        <v>640</v>
      </c>
      <c r="O32" s="39">
        <v>142</v>
      </c>
      <c r="P32" s="39">
        <v>0</v>
      </c>
    </row>
    <row r="33" spans="1:16" s="27" customFormat="1" ht="15">
      <c r="A33" s="252">
        <v>26</v>
      </c>
      <c r="B33" s="258"/>
      <c r="C33" s="258"/>
      <c r="D33" s="258"/>
      <c r="E33" s="258"/>
      <c r="F33" s="258"/>
      <c r="G33" s="258"/>
      <c r="H33" s="249" t="s">
        <v>91</v>
      </c>
      <c r="I33" s="250"/>
      <c r="J33" s="250" t="s">
        <v>93</v>
      </c>
      <c r="K33" s="251">
        <f aca="true" t="shared" si="7" ref="K33:P33">SUM(K34:K38)</f>
        <v>22075</v>
      </c>
      <c r="L33" s="251">
        <f>SUM(L34:L38)</f>
        <v>22075</v>
      </c>
      <c r="M33" s="251">
        <f t="shared" si="7"/>
        <v>25121</v>
      </c>
      <c r="N33" s="251">
        <f t="shared" si="7"/>
        <v>25121</v>
      </c>
      <c r="O33" s="251">
        <f t="shared" si="7"/>
        <v>0</v>
      </c>
      <c r="P33" s="251">
        <f t="shared" si="7"/>
        <v>0</v>
      </c>
    </row>
    <row r="34" spans="1:16" s="27" customFormat="1" ht="15">
      <c r="A34" s="252">
        <v>27</v>
      </c>
      <c r="B34" s="258"/>
      <c r="C34" s="258"/>
      <c r="D34" s="258"/>
      <c r="E34" s="258"/>
      <c r="F34" s="258"/>
      <c r="G34" s="258"/>
      <c r="H34" s="41"/>
      <c r="I34" s="255" t="s">
        <v>132</v>
      </c>
      <c r="J34" s="254" t="s">
        <v>133</v>
      </c>
      <c r="K34" s="256">
        <v>0</v>
      </c>
      <c r="L34" s="256">
        <v>0</v>
      </c>
      <c r="M34" s="256">
        <v>0</v>
      </c>
      <c r="N34" s="256">
        <v>0</v>
      </c>
      <c r="O34" s="256">
        <v>0</v>
      </c>
      <c r="P34" s="256">
        <v>0</v>
      </c>
    </row>
    <row r="35" spans="1:16" s="27" customFormat="1" ht="15">
      <c r="A35" s="252">
        <v>28</v>
      </c>
      <c r="B35" s="258"/>
      <c r="C35" s="258"/>
      <c r="D35" s="258"/>
      <c r="E35" s="258"/>
      <c r="F35" s="258"/>
      <c r="G35" s="258"/>
      <c r="H35" s="41"/>
      <c r="I35" s="255" t="s">
        <v>134</v>
      </c>
      <c r="J35" s="254" t="s">
        <v>138</v>
      </c>
      <c r="K35" s="256">
        <v>0</v>
      </c>
      <c r="L35" s="256">
        <v>0</v>
      </c>
      <c r="M35" s="256">
        <v>0</v>
      </c>
      <c r="N35" s="256">
        <v>0</v>
      </c>
      <c r="O35" s="256">
        <v>0</v>
      </c>
      <c r="P35" s="256">
        <v>0</v>
      </c>
    </row>
    <row r="36" spans="1:16" s="27" customFormat="1" ht="15">
      <c r="A36" s="252">
        <v>29</v>
      </c>
      <c r="B36" s="258"/>
      <c r="C36" s="258"/>
      <c r="D36" s="258"/>
      <c r="E36" s="258"/>
      <c r="F36" s="258"/>
      <c r="G36" s="258"/>
      <c r="H36" s="41"/>
      <c r="I36" s="255" t="s">
        <v>135</v>
      </c>
      <c r="J36" s="254" t="s">
        <v>139</v>
      </c>
      <c r="K36" s="256">
        <v>8000</v>
      </c>
      <c r="L36" s="256">
        <v>0</v>
      </c>
      <c r="M36" s="256">
        <v>0</v>
      </c>
      <c r="N36" s="256">
        <v>0</v>
      </c>
      <c r="O36" s="256">
        <v>0</v>
      </c>
      <c r="P36" s="256">
        <v>0</v>
      </c>
    </row>
    <row r="37" spans="1:16" s="27" customFormat="1" ht="15">
      <c r="A37" s="252">
        <v>30</v>
      </c>
      <c r="B37" s="258"/>
      <c r="C37" s="258"/>
      <c r="D37" s="258"/>
      <c r="E37" s="258"/>
      <c r="F37" s="258"/>
      <c r="G37" s="258"/>
      <c r="H37" s="41"/>
      <c r="I37" s="255" t="s">
        <v>136</v>
      </c>
      <c r="J37" s="254" t="s">
        <v>140</v>
      </c>
      <c r="K37" s="256">
        <v>0</v>
      </c>
      <c r="L37" s="256">
        <v>0</v>
      </c>
      <c r="M37" s="256">
        <v>0</v>
      </c>
      <c r="N37" s="256">
        <v>0</v>
      </c>
      <c r="O37" s="256">
        <v>0</v>
      </c>
      <c r="P37" s="256">
        <v>0</v>
      </c>
    </row>
    <row r="38" spans="1:16" s="27" customFormat="1" ht="15">
      <c r="A38" s="252">
        <v>31</v>
      </c>
      <c r="B38" s="258"/>
      <c r="C38" s="258"/>
      <c r="D38" s="258"/>
      <c r="E38" s="258"/>
      <c r="F38" s="258"/>
      <c r="G38" s="258"/>
      <c r="H38" s="41"/>
      <c r="I38" s="255" t="s">
        <v>137</v>
      </c>
      <c r="J38" s="254" t="s">
        <v>141</v>
      </c>
      <c r="K38" s="256">
        <v>14075</v>
      </c>
      <c r="L38" s="256">
        <v>22075</v>
      </c>
      <c r="M38" s="256">
        <v>25121</v>
      </c>
      <c r="N38" s="256">
        <v>25121</v>
      </c>
      <c r="O38" s="256">
        <v>0</v>
      </c>
      <c r="P38" s="256">
        <v>0</v>
      </c>
    </row>
    <row r="39" spans="1:16" s="27" customFormat="1" ht="15">
      <c r="A39" s="252">
        <v>33</v>
      </c>
      <c r="B39" s="258"/>
      <c r="C39" s="258"/>
      <c r="D39" s="258"/>
      <c r="E39" s="258"/>
      <c r="F39" s="258"/>
      <c r="G39" s="258"/>
      <c r="H39" s="249" t="s">
        <v>92</v>
      </c>
      <c r="I39" s="249"/>
      <c r="J39" s="250" t="s">
        <v>142</v>
      </c>
      <c r="K39" s="251">
        <f aca="true" t="shared" si="8" ref="K39:P39">SUM(K40+K42+K45+K49)</f>
        <v>112819</v>
      </c>
      <c r="L39" s="251">
        <f t="shared" si="8"/>
        <v>76336</v>
      </c>
      <c r="M39" s="251">
        <f t="shared" si="8"/>
        <v>73254</v>
      </c>
      <c r="N39" s="251">
        <f t="shared" si="8"/>
        <v>44479</v>
      </c>
      <c r="O39" s="251">
        <f t="shared" si="8"/>
        <v>28775</v>
      </c>
      <c r="P39" s="251">
        <f t="shared" si="8"/>
        <v>0</v>
      </c>
    </row>
    <row r="40" spans="1:16" s="27" customFormat="1" ht="15">
      <c r="A40" s="252">
        <v>34</v>
      </c>
      <c r="B40" s="258"/>
      <c r="C40" s="258"/>
      <c r="D40" s="258"/>
      <c r="E40" s="258"/>
      <c r="F40" s="258"/>
      <c r="G40" s="258"/>
      <c r="H40" s="41"/>
      <c r="I40" s="255" t="s">
        <v>145</v>
      </c>
      <c r="J40" s="254" t="s">
        <v>245</v>
      </c>
      <c r="K40" s="256">
        <v>1106</v>
      </c>
      <c r="L40" s="256">
        <f>SUM(L41:L41)</f>
        <v>1586</v>
      </c>
      <c r="M40" s="256">
        <f>SUM(M41:M41)</f>
        <v>1586</v>
      </c>
      <c r="N40" s="256">
        <v>1586</v>
      </c>
      <c r="O40" s="256">
        <f>SUM(O41:O41)</f>
        <v>0</v>
      </c>
      <c r="P40" s="256">
        <v>0</v>
      </c>
    </row>
    <row r="41" spans="1:16" s="27" customFormat="1" ht="15">
      <c r="A41" s="252">
        <v>35</v>
      </c>
      <c r="B41" s="258"/>
      <c r="C41" s="258"/>
      <c r="D41" s="258"/>
      <c r="E41" s="258"/>
      <c r="F41" s="258"/>
      <c r="G41" s="258"/>
      <c r="H41" s="41"/>
      <c r="I41" s="41"/>
      <c r="J41" s="257" t="s">
        <v>272</v>
      </c>
      <c r="K41" s="39">
        <v>1106</v>
      </c>
      <c r="L41" s="39">
        <v>1586</v>
      </c>
      <c r="M41" s="39">
        <v>1586</v>
      </c>
      <c r="N41" s="39">
        <v>1586</v>
      </c>
      <c r="O41" s="39">
        <v>0</v>
      </c>
      <c r="P41" s="39">
        <v>0</v>
      </c>
    </row>
    <row r="42" spans="1:16" s="27" customFormat="1" ht="15">
      <c r="A42" s="252">
        <v>38</v>
      </c>
      <c r="B42" s="258"/>
      <c r="C42" s="258"/>
      <c r="D42" s="258"/>
      <c r="E42" s="258"/>
      <c r="F42" s="258"/>
      <c r="G42" s="258"/>
      <c r="H42" s="41"/>
      <c r="I42" s="255" t="s">
        <v>146</v>
      </c>
      <c r="J42" s="254" t="s">
        <v>143</v>
      </c>
      <c r="K42" s="256">
        <f aca="true" t="shared" si="9" ref="K42:P42">SUM(K43:K44)</f>
        <v>28696</v>
      </c>
      <c r="L42" s="256">
        <f t="shared" si="9"/>
        <v>30993</v>
      </c>
      <c r="M42" s="256">
        <f t="shared" si="9"/>
        <v>34884</v>
      </c>
      <c r="N42" s="256">
        <f t="shared" si="9"/>
        <v>34884</v>
      </c>
      <c r="O42" s="256">
        <f t="shared" si="9"/>
        <v>0</v>
      </c>
      <c r="P42" s="256">
        <f t="shared" si="9"/>
        <v>0</v>
      </c>
    </row>
    <row r="43" spans="1:16" s="27" customFormat="1" ht="15">
      <c r="A43" s="252">
        <v>39</v>
      </c>
      <c r="B43" s="258"/>
      <c r="C43" s="258"/>
      <c r="D43" s="258"/>
      <c r="E43" s="258"/>
      <c r="F43" s="258"/>
      <c r="G43" s="258"/>
      <c r="H43" s="41"/>
      <c r="I43" s="41"/>
      <c r="J43" s="257" t="s">
        <v>144</v>
      </c>
      <c r="K43" s="39">
        <v>28696</v>
      </c>
      <c r="L43" s="39">
        <v>30993</v>
      </c>
      <c r="M43" s="39">
        <v>33657</v>
      </c>
      <c r="N43" s="39">
        <v>33657</v>
      </c>
      <c r="O43" s="39">
        <v>0</v>
      </c>
      <c r="P43" s="39">
        <v>0</v>
      </c>
    </row>
    <row r="44" spans="1:16" s="27" customFormat="1" ht="15">
      <c r="A44" s="252">
        <v>40</v>
      </c>
      <c r="B44" s="258"/>
      <c r="C44" s="258"/>
      <c r="D44" s="258"/>
      <c r="E44" s="258"/>
      <c r="F44" s="258"/>
      <c r="G44" s="258"/>
      <c r="H44" s="41"/>
      <c r="I44" s="41"/>
      <c r="J44" s="257" t="s">
        <v>329</v>
      </c>
      <c r="K44" s="39">
        <v>0</v>
      </c>
      <c r="L44" s="39">
        <v>0</v>
      </c>
      <c r="M44" s="39">
        <v>1227</v>
      </c>
      <c r="N44" s="39">
        <v>1227</v>
      </c>
      <c r="O44" s="39"/>
      <c r="P44" s="39"/>
    </row>
    <row r="45" spans="1:16" s="27" customFormat="1" ht="15">
      <c r="A45" s="252">
        <v>41</v>
      </c>
      <c r="B45" s="258"/>
      <c r="C45" s="258"/>
      <c r="D45" s="258"/>
      <c r="E45" s="258"/>
      <c r="F45" s="258"/>
      <c r="G45" s="258"/>
      <c r="H45" s="41"/>
      <c r="I45" s="255" t="s">
        <v>149</v>
      </c>
      <c r="J45" s="254" t="s">
        <v>147</v>
      </c>
      <c r="K45" s="256">
        <f aca="true" t="shared" si="10" ref="K45:P45">SUM(K46:K48)</f>
        <v>9500</v>
      </c>
      <c r="L45" s="256">
        <f t="shared" si="10"/>
        <v>11760</v>
      </c>
      <c r="M45" s="256">
        <f t="shared" si="10"/>
        <v>13181</v>
      </c>
      <c r="N45" s="256">
        <f t="shared" si="10"/>
        <v>0</v>
      </c>
      <c r="O45" s="256">
        <f t="shared" si="10"/>
        <v>13181</v>
      </c>
      <c r="P45" s="256">
        <f t="shared" si="10"/>
        <v>0</v>
      </c>
    </row>
    <row r="46" spans="1:16" s="27" customFormat="1" ht="15">
      <c r="A46" s="252">
        <v>42</v>
      </c>
      <c r="B46" s="258"/>
      <c r="C46" s="258"/>
      <c r="D46" s="258"/>
      <c r="E46" s="258"/>
      <c r="F46" s="258"/>
      <c r="G46" s="258"/>
      <c r="H46" s="41"/>
      <c r="I46" s="255"/>
      <c r="J46" s="257" t="s">
        <v>148</v>
      </c>
      <c r="K46" s="39">
        <v>9500</v>
      </c>
      <c r="L46" s="39">
        <v>11760</v>
      </c>
      <c r="M46" s="39">
        <v>12281</v>
      </c>
      <c r="N46" s="39">
        <v>0</v>
      </c>
      <c r="O46" s="39">
        <v>12281</v>
      </c>
      <c r="P46" s="39">
        <v>0</v>
      </c>
    </row>
    <row r="47" spans="1:16" s="27" customFormat="1" ht="15">
      <c r="A47" s="252">
        <v>43</v>
      </c>
      <c r="B47" s="258"/>
      <c r="C47" s="258"/>
      <c r="D47" s="258"/>
      <c r="E47" s="258"/>
      <c r="F47" s="258"/>
      <c r="G47" s="258"/>
      <c r="H47" s="41"/>
      <c r="I47" s="255"/>
      <c r="J47" s="257" t="s">
        <v>331</v>
      </c>
      <c r="K47" s="39">
        <v>0</v>
      </c>
      <c r="L47" s="39">
        <v>0</v>
      </c>
      <c r="M47" s="39">
        <v>600</v>
      </c>
      <c r="N47" s="39"/>
      <c r="O47" s="39">
        <v>600</v>
      </c>
      <c r="P47" s="39"/>
    </row>
    <row r="48" spans="1:16" s="27" customFormat="1" ht="15">
      <c r="A48" s="272">
        <v>44</v>
      </c>
      <c r="B48" s="258"/>
      <c r="C48" s="258"/>
      <c r="D48" s="258"/>
      <c r="E48" s="258"/>
      <c r="F48" s="258"/>
      <c r="G48" s="258"/>
      <c r="H48" s="41"/>
      <c r="I48" s="255"/>
      <c r="J48" s="257" t="s">
        <v>330</v>
      </c>
      <c r="K48" s="39">
        <v>0</v>
      </c>
      <c r="L48" s="39">
        <v>0</v>
      </c>
      <c r="M48" s="39">
        <v>300</v>
      </c>
      <c r="N48" s="39">
        <v>0</v>
      </c>
      <c r="O48" s="39">
        <v>300</v>
      </c>
      <c r="P48" s="39">
        <v>0</v>
      </c>
    </row>
    <row r="49" spans="1:16" s="27" customFormat="1" ht="15">
      <c r="A49" s="272">
        <v>45</v>
      </c>
      <c r="B49" s="258"/>
      <c r="C49" s="258"/>
      <c r="D49" s="258"/>
      <c r="E49" s="258"/>
      <c r="F49" s="258"/>
      <c r="G49" s="258"/>
      <c r="H49" s="41"/>
      <c r="I49" s="255" t="s">
        <v>244</v>
      </c>
      <c r="J49" s="254" t="s">
        <v>150</v>
      </c>
      <c r="K49" s="256">
        <v>73517</v>
      </c>
      <c r="L49" s="256">
        <v>31997</v>
      </c>
      <c r="M49" s="256">
        <v>23603</v>
      </c>
      <c r="N49" s="256">
        <v>8009</v>
      </c>
      <c r="O49" s="256">
        <v>15594</v>
      </c>
      <c r="P49" s="256">
        <v>0</v>
      </c>
    </row>
    <row r="50" spans="1:16" s="26" customFormat="1" ht="15">
      <c r="A50" s="272">
        <v>46</v>
      </c>
      <c r="B50" s="260"/>
      <c r="C50" s="260"/>
      <c r="D50" s="260"/>
      <c r="E50" s="260"/>
      <c r="F50" s="260"/>
      <c r="G50" s="260"/>
      <c r="H50" s="244" t="s">
        <v>94</v>
      </c>
      <c r="I50" s="245"/>
      <c r="J50" s="246"/>
      <c r="K50" s="32">
        <f aca="true" t="shared" si="11" ref="K50:P50">SUM(K51:K53)</f>
        <v>37709</v>
      </c>
      <c r="L50" s="32">
        <f>SUM(L51:L53)</f>
        <v>87389</v>
      </c>
      <c r="M50" s="32">
        <f t="shared" si="11"/>
        <v>98235</v>
      </c>
      <c r="N50" s="32">
        <f t="shared" si="11"/>
        <v>51107</v>
      </c>
      <c r="O50" s="32">
        <f t="shared" si="11"/>
        <v>47128</v>
      </c>
      <c r="P50" s="32">
        <f t="shared" si="11"/>
        <v>0</v>
      </c>
    </row>
    <row r="51" spans="1:16" s="33" customFormat="1" ht="15">
      <c r="A51" s="252">
        <v>47</v>
      </c>
      <c r="B51" s="35"/>
      <c r="C51" s="35"/>
      <c r="D51" s="35"/>
      <c r="E51" s="35"/>
      <c r="F51" s="35"/>
      <c r="G51" s="35"/>
      <c r="H51" s="249" t="s">
        <v>85</v>
      </c>
      <c r="I51" s="250"/>
      <c r="J51" s="250" t="s">
        <v>151</v>
      </c>
      <c r="K51" s="251">
        <v>15600</v>
      </c>
      <c r="L51" s="251">
        <v>50695</v>
      </c>
      <c r="M51" s="251">
        <v>52233</v>
      </c>
      <c r="N51" s="251">
        <v>34386</v>
      </c>
      <c r="O51" s="251">
        <v>17847</v>
      </c>
      <c r="P51" s="251">
        <v>0</v>
      </c>
    </row>
    <row r="52" spans="1:16" s="33" customFormat="1" ht="15">
      <c r="A52" s="252">
        <v>48</v>
      </c>
      <c r="B52" s="35"/>
      <c r="C52" s="35"/>
      <c r="D52" s="35"/>
      <c r="E52" s="35"/>
      <c r="F52" s="35"/>
      <c r="G52" s="35"/>
      <c r="H52" s="249" t="s">
        <v>87</v>
      </c>
      <c r="I52" s="250"/>
      <c r="J52" s="250" t="s">
        <v>152</v>
      </c>
      <c r="K52" s="251">
        <v>20671</v>
      </c>
      <c r="L52" s="251">
        <v>34056</v>
      </c>
      <c r="M52" s="251">
        <v>34056</v>
      </c>
      <c r="N52" s="251">
        <v>16483</v>
      </c>
      <c r="O52" s="251">
        <v>17573</v>
      </c>
      <c r="P52" s="251">
        <v>0</v>
      </c>
    </row>
    <row r="53" spans="1:16" s="33" customFormat="1" ht="15">
      <c r="A53" s="252">
        <v>49</v>
      </c>
      <c r="B53" s="35"/>
      <c r="C53" s="35"/>
      <c r="D53" s="35"/>
      <c r="E53" s="35"/>
      <c r="F53" s="35"/>
      <c r="G53" s="35"/>
      <c r="H53" s="249" t="s">
        <v>89</v>
      </c>
      <c r="I53" s="250"/>
      <c r="J53" s="250" t="s">
        <v>153</v>
      </c>
      <c r="K53" s="251">
        <f>SUM(K54:K56)</f>
        <v>1438</v>
      </c>
      <c r="L53" s="251">
        <f>SUM(L54:L56)</f>
        <v>2638</v>
      </c>
      <c r="M53" s="251">
        <f>SUM(M54:M56)</f>
        <v>11946</v>
      </c>
      <c r="N53" s="251">
        <f>SUM(N54:N56)</f>
        <v>238</v>
      </c>
      <c r="O53" s="251">
        <v>11708</v>
      </c>
      <c r="P53" s="251">
        <v>0</v>
      </c>
    </row>
    <row r="54" spans="1:16" s="27" customFormat="1" ht="15">
      <c r="A54" s="252">
        <v>50</v>
      </c>
      <c r="B54" s="258"/>
      <c r="C54" s="258"/>
      <c r="D54" s="258"/>
      <c r="E54" s="258"/>
      <c r="F54" s="258"/>
      <c r="G54" s="258"/>
      <c r="H54" s="257"/>
      <c r="I54" s="255" t="s">
        <v>107</v>
      </c>
      <c r="J54" s="254" t="s">
        <v>104</v>
      </c>
      <c r="K54" s="256">
        <v>0</v>
      </c>
      <c r="L54" s="256">
        <v>0</v>
      </c>
      <c r="M54" s="256">
        <v>0</v>
      </c>
      <c r="N54" s="256">
        <v>0</v>
      </c>
      <c r="O54" s="256">
        <v>0</v>
      </c>
      <c r="P54" s="256">
        <f>SUM(M54:O54)</f>
        <v>0</v>
      </c>
    </row>
    <row r="55" spans="1:16" s="27" customFormat="1" ht="15">
      <c r="A55" s="252">
        <v>51</v>
      </c>
      <c r="B55" s="258"/>
      <c r="C55" s="258"/>
      <c r="D55" s="258"/>
      <c r="E55" s="258"/>
      <c r="F55" s="258"/>
      <c r="G55" s="258"/>
      <c r="H55" s="257"/>
      <c r="I55" s="255" t="s">
        <v>111</v>
      </c>
      <c r="J55" s="254" t="s">
        <v>95</v>
      </c>
      <c r="K55" s="256">
        <v>238</v>
      </c>
      <c r="L55" s="256">
        <v>238</v>
      </c>
      <c r="M55" s="256">
        <v>8346</v>
      </c>
      <c r="N55" s="256">
        <v>238</v>
      </c>
      <c r="O55" s="256">
        <v>8108</v>
      </c>
      <c r="P55" s="256">
        <v>0</v>
      </c>
    </row>
    <row r="56" spans="1:16" s="27" customFormat="1" ht="15">
      <c r="A56" s="272">
        <v>52</v>
      </c>
      <c r="B56" s="258"/>
      <c r="C56" s="258"/>
      <c r="D56" s="258"/>
      <c r="E56" s="258"/>
      <c r="F56" s="258"/>
      <c r="G56" s="258"/>
      <c r="H56" s="257"/>
      <c r="I56" s="255" t="s">
        <v>115</v>
      </c>
      <c r="J56" s="254" t="s">
        <v>154</v>
      </c>
      <c r="K56" s="256">
        <v>1200</v>
      </c>
      <c r="L56" s="256">
        <v>2400</v>
      </c>
      <c r="M56" s="256">
        <v>3600</v>
      </c>
      <c r="N56" s="256">
        <v>0</v>
      </c>
      <c r="O56" s="256">
        <v>3600</v>
      </c>
      <c r="P56" s="256">
        <v>0</v>
      </c>
    </row>
    <row r="57" spans="1:16" s="28" customFormat="1" ht="15">
      <c r="A57" s="272">
        <v>53</v>
      </c>
      <c r="H57" s="289" t="s">
        <v>164</v>
      </c>
      <c r="I57" s="290"/>
      <c r="J57" s="295"/>
      <c r="K57" s="32">
        <f aca="true" t="shared" si="12" ref="K57:P57">SUM(K8,K50,)</f>
        <v>297756</v>
      </c>
      <c r="L57" s="32">
        <f>SUM(L8,L50,)</f>
        <v>361156</v>
      </c>
      <c r="M57" s="32">
        <f t="shared" si="12"/>
        <v>373488</v>
      </c>
      <c r="N57" s="32">
        <f t="shared" si="12"/>
        <v>283827</v>
      </c>
      <c r="O57" s="32">
        <f t="shared" si="12"/>
        <v>89661</v>
      </c>
      <c r="P57" s="32">
        <f t="shared" si="12"/>
        <v>0</v>
      </c>
    </row>
    <row r="58" spans="1:16" s="28" customFormat="1" ht="15">
      <c r="A58" s="252">
        <v>54</v>
      </c>
      <c r="H58" s="244" t="s">
        <v>161</v>
      </c>
      <c r="I58" s="245"/>
      <c r="J58" s="246"/>
      <c r="K58" s="32"/>
      <c r="L58" s="32"/>
      <c r="M58" s="32"/>
      <c r="N58" s="32"/>
      <c r="O58" s="32"/>
      <c r="P58" s="32"/>
    </row>
    <row r="59" spans="1:16" s="35" customFormat="1" ht="15">
      <c r="A59" s="252">
        <v>55</v>
      </c>
      <c r="H59" s="262" t="s">
        <v>85</v>
      </c>
      <c r="I59" s="263"/>
      <c r="J59" s="264" t="s">
        <v>273</v>
      </c>
      <c r="K59" s="256">
        <v>4828</v>
      </c>
      <c r="L59" s="256">
        <v>4828</v>
      </c>
      <c r="M59" s="256">
        <v>4828</v>
      </c>
      <c r="N59" s="256">
        <v>4828</v>
      </c>
      <c r="O59" s="256">
        <v>0</v>
      </c>
      <c r="P59" s="256">
        <v>0</v>
      </c>
    </row>
    <row r="60" spans="1:16" s="35" customFormat="1" ht="15">
      <c r="A60" s="272">
        <v>56</v>
      </c>
      <c r="H60" s="262" t="s">
        <v>87</v>
      </c>
      <c r="I60" s="263"/>
      <c r="J60" s="264" t="s">
        <v>162</v>
      </c>
      <c r="K60" s="256">
        <v>51363</v>
      </c>
      <c r="L60" s="256">
        <v>51877</v>
      </c>
      <c r="M60" s="256">
        <v>51998</v>
      </c>
      <c r="N60" s="256">
        <v>51998</v>
      </c>
      <c r="O60" s="256">
        <v>0</v>
      </c>
      <c r="P60" s="256">
        <v>0</v>
      </c>
    </row>
    <row r="61" spans="1:16" s="28" customFormat="1" ht="15">
      <c r="A61" s="252">
        <v>57</v>
      </c>
      <c r="H61" s="289" t="s">
        <v>165</v>
      </c>
      <c r="I61" s="290"/>
      <c r="J61" s="291"/>
      <c r="K61" s="32">
        <f>SUM(K59:K60)</f>
        <v>56191</v>
      </c>
      <c r="L61" s="32">
        <f>SUM(L59:L60)</f>
        <v>56705</v>
      </c>
      <c r="M61" s="32">
        <f>SUM(M59:M60)</f>
        <v>56826</v>
      </c>
      <c r="N61" s="32">
        <f>SUM(N59:N60)</f>
        <v>56826</v>
      </c>
      <c r="O61" s="32">
        <v>0</v>
      </c>
      <c r="P61" s="32">
        <v>0</v>
      </c>
    </row>
    <row r="62" spans="1:16" s="28" customFormat="1" ht="15">
      <c r="A62" s="252">
        <v>58</v>
      </c>
      <c r="H62" s="289" t="s">
        <v>166</v>
      </c>
      <c r="I62" s="290"/>
      <c r="J62" s="291"/>
      <c r="K62" s="32">
        <f aca="true" t="shared" si="13" ref="K62:P62">SUM(K57+K61)</f>
        <v>353947</v>
      </c>
      <c r="L62" s="32">
        <f>SUM(L57+L61)</f>
        <v>417861</v>
      </c>
      <c r="M62" s="32">
        <f t="shared" si="13"/>
        <v>430314</v>
      </c>
      <c r="N62" s="32">
        <f t="shared" si="13"/>
        <v>340653</v>
      </c>
      <c r="O62" s="32">
        <f t="shared" si="13"/>
        <v>89661</v>
      </c>
      <c r="P62" s="32">
        <f t="shared" si="13"/>
        <v>0</v>
      </c>
    </row>
    <row r="63" ht="16.5">
      <c r="T63" s="25"/>
    </row>
  </sheetData>
  <sheetProtection/>
  <mergeCells count="15">
    <mergeCell ref="H8:J8"/>
    <mergeCell ref="H57:J57"/>
    <mergeCell ref="H61:J61"/>
    <mergeCell ref="H62:J62"/>
    <mergeCell ref="H1:P1"/>
    <mergeCell ref="H2:P2"/>
    <mergeCell ref="H3:P3"/>
    <mergeCell ref="O4:P4"/>
    <mergeCell ref="A5:A6"/>
    <mergeCell ref="H5:J6"/>
    <mergeCell ref="K5:K6"/>
    <mergeCell ref="M5:M6"/>
    <mergeCell ref="N5:P5"/>
    <mergeCell ref="H7:J7"/>
    <mergeCell ref="L5:L6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V8" sqref="V8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9" width="4.421875" style="0" customWidth="1"/>
    <col min="10" max="10" width="49.8515625" style="0" customWidth="1"/>
    <col min="11" max="11" width="3.57421875" style="0" bestFit="1" customWidth="1"/>
    <col min="12" max="12" width="4.421875" style="0" customWidth="1"/>
    <col min="13" max="13" width="5.00390625" style="0" customWidth="1"/>
    <col min="14" max="14" width="10.57421875" style="0" customWidth="1"/>
    <col min="15" max="15" width="10.140625" style="0" customWidth="1"/>
    <col min="16" max="16" width="10.00390625" style="0" customWidth="1"/>
    <col min="17" max="17" width="9.8515625" style="0" customWidth="1"/>
    <col min="18" max="18" width="12.140625" style="0" customWidth="1"/>
  </cols>
  <sheetData>
    <row r="1" spans="11:19" ht="15">
      <c r="K1" s="285"/>
      <c r="L1" s="285"/>
      <c r="M1" s="285"/>
      <c r="N1" s="285"/>
      <c r="O1" s="285"/>
      <c r="P1" s="285"/>
      <c r="Q1" s="285"/>
      <c r="R1" s="285"/>
      <c r="S1" s="23"/>
    </row>
    <row r="2" spans="1:18" s="23" customFormat="1" ht="19.5" customHeight="1">
      <c r="A2" s="286" t="s">
        <v>203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8" ht="15.75">
      <c r="A3" s="287" t="s">
        <v>303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4" spans="11:18" ht="20.25" customHeight="1">
      <c r="K4" s="31"/>
      <c r="L4" s="31"/>
      <c r="M4" s="31"/>
      <c r="N4" s="31"/>
      <c r="O4" s="31" t="s">
        <v>32</v>
      </c>
      <c r="P4" s="31"/>
      <c r="Q4" s="288" t="s">
        <v>304</v>
      </c>
      <c r="R4" s="288"/>
    </row>
    <row r="5" spans="1:18" s="28" customFormat="1" ht="15" customHeight="1">
      <c r="A5" s="335" t="s">
        <v>163</v>
      </c>
      <c r="B5" s="178"/>
      <c r="C5" s="178"/>
      <c r="D5" s="178"/>
      <c r="E5" s="178"/>
      <c r="F5" s="178"/>
      <c r="G5" s="178"/>
      <c r="H5" s="337" t="s">
        <v>237</v>
      </c>
      <c r="I5" s="337"/>
      <c r="J5" s="338"/>
      <c r="K5" s="337" t="s">
        <v>240</v>
      </c>
      <c r="L5" s="337"/>
      <c r="M5" s="338"/>
      <c r="N5" s="305" t="s">
        <v>297</v>
      </c>
      <c r="O5" s="305" t="s">
        <v>317</v>
      </c>
      <c r="P5" s="329" t="s">
        <v>318</v>
      </c>
      <c r="Q5" s="330"/>
      <c r="R5" s="331"/>
    </row>
    <row r="6" spans="1:18" s="25" customFormat="1" ht="47.25">
      <c r="A6" s="336"/>
      <c r="B6" s="178"/>
      <c r="C6" s="178"/>
      <c r="D6" s="178"/>
      <c r="E6" s="178"/>
      <c r="F6" s="178"/>
      <c r="G6" s="178"/>
      <c r="H6" s="339"/>
      <c r="I6" s="339"/>
      <c r="J6" s="340"/>
      <c r="K6" s="339"/>
      <c r="L6" s="339"/>
      <c r="M6" s="340"/>
      <c r="N6" s="306"/>
      <c r="O6" s="306"/>
      <c r="P6" s="179" t="s">
        <v>241</v>
      </c>
      <c r="Q6" s="180" t="s">
        <v>242</v>
      </c>
      <c r="R6" s="181" t="s">
        <v>243</v>
      </c>
    </row>
    <row r="7" spans="1:18" s="25" customFormat="1" ht="16.5">
      <c r="A7" s="182"/>
      <c r="B7" s="178"/>
      <c r="C7" s="178"/>
      <c r="D7" s="178"/>
      <c r="E7" s="178"/>
      <c r="F7" s="178"/>
      <c r="G7" s="178"/>
      <c r="H7" s="329" t="s">
        <v>5</v>
      </c>
      <c r="I7" s="330"/>
      <c r="J7" s="331"/>
      <c r="K7" s="329" t="s">
        <v>6</v>
      </c>
      <c r="L7" s="330"/>
      <c r="M7" s="331"/>
      <c r="N7" s="183" t="s">
        <v>7</v>
      </c>
      <c r="O7" s="183" t="s">
        <v>7</v>
      </c>
      <c r="P7" s="183" t="s">
        <v>8</v>
      </c>
      <c r="Q7" s="184" t="s">
        <v>100</v>
      </c>
      <c r="R7" s="183" t="s">
        <v>239</v>
      </c>
    </row>
    <row r="8" spans="1:18" s="29" customFormat="1" ht="15.75">
      <c r="A8" s="185">
        <v>1</v>
      </c>
      <c r="B8" s="186"/>
      <c r="C8" s="186"/>
      <c r="D8" s="186"/>
      <c r="E8" s="186"/>
      <c r="F8" s="186"/>
      <c r="G8" s="186"/>
      <c r="H8" s="309" t="s">
        <v>96</v>
      </c>
      <c r="I8" s="310"/>
      <c r="J8" s="311"/>
      <c r="K8" s="332">
        <f>SUM(K9+K12+K19)</f>
        <v>5925</v>
      </c>
      <c r="L8" s="333"/>
      <c r="M8" s="334"/>
      <c r="N8" s="190">
        <f>SUM(N9+N12+N19)</f>
        <v>7114</v>
      </c>
      <c r="O8" s="190">
        <f>SUM(O9+O12+O19)</f>
        <v>7114</v>
      </c>
      <c r="P8" s="190">
        <v>0</v>
      </c>
      <c r="Q8" s="190">
        <v>0</v>
      </c>
      <c r="R8" s="190">
        <f>SUM(R9+R12+R19)</f>
        <v>7114</v>
      </c>
    </row>
    <row r="9" spans="1:18" s="33" customFormat="1" ht="15.75">
      <c r="A9" s="191">
        <v>2</v>
      </c>
      <c r="B9" s="192"/>
      <c r="C9" s="192"/>
      <c r="D9" s="192"/>
      <c r="E9" s="192"/>
      <c r="F9" s="192"/>
      <c r="G9" s="192"/>
      <c r="H9" s="193" t="s">
        <v>85</v>
      </c>
      <c r="I9" s="194"/>
      <c r="J9" s="194" t="s">
        <v>105</v>
      </c>
      <c r="K9" s="317">
        <v>0</v>
      </c>
      <c r="L9" s="318"/>
      <c r="M9" s="319"/>
      <c r="N9" s="196">
        <f>SUM(N10+N11)</f>
        <v>1189</v>
      </c>
      <c r="O9" s="196">
        <f>SUM(O10+O11)</f>
        <v>1189</v>
      </c>
      <c r="P9" s="196">
        <f>SUM(P10+P11)</f>
        <v>0</v>
      </c>
      <c r="Q9" s="196">
        <f>SUM(Q10+Q11)</f>
        <v>0</v>
      </c>
      <c r="R9" s="196">
        <f>SUM(R10+R11)</f>
        <v>1189</v>
      </c>
    </row>
    <row r="10" spans="1:18" s="34" customFormat="1" ht="15.75">
      <c r="A10" s="197">
        <v>3</v>
      </c>
      <c r="B10" s="198"/>
      <c r="C10" s="198"/>
      <c r="D10" s="198"/>
      <c r="E10" s="198"/>
      <c r="F10" s="198"/>
      <c r="G10" s="198"/>
      <c r="H10" s="199"/>
      <c r="I10" s="200" t="s">
        <v>169</v>
      </c>
      <c r="J10" s="199" t="s">
        <v>155</v>
      </c>
      <c r="K10" s="320">
        <v>0</v>
      </c>
      <c r="L10" s="315"/>
      <c r="M10" s="316"/>
      <c r="N10" s="201">
        <v>0</v>
      </c>
      <c r="O10" s="201">
        <v>0</v>
      </c>
      <c r="P10" s="201">
        <v>0</v>
      </c>
      <c r="Q10" s="201">
        <v>0</v>
      </c>
      <c r="R10" s="201">
        <v>0</v>
      </c>
    </row>
    <row r="11" spans="1:18" s="34" customFormat="1" ht="15.75">
      <c r="A11" s="197">
        <v>4</v>
      </c>
      <c r="B11" s="198"/>
      <c r="C11" s="198"/>
      <c r="D11" s="198"/>
      <c r="E11" s="198"/>
      <c r="F11" s="198"/>
      <c r="G11" s="198"/>
      <c r="H11" s="199"/>
      <c r="I11" s="200" t="s">
        <v>170</v>
      </c>
      <c r="J11" s="199" t="s">
        <v>159</v>
      </c>
      <c r="K11" s="320">
        <v>0</v>
      </c>
      <c r="L11" s="315"/>
      <c r="M11" s="316"/>
      <c r="N11" s="201">
        <v>1189</v>
      </c>
      <c r="O11" s="201">
        <v>1189</v>
      </c>
      <c r="P11" s="201">
        <v>0</v>
      </c>
      <c r="Q11" s="201">
        <v>0</v>
      </c>
      <c r="R11" s="201">
        <v>1189</v>
      </c>
    </row>
    <row r="12" spans="1:18" s="33" customFormat="1" ht="15.75">
      <c r="A12" s="197">
        <v>5</v>
      </c>
      <c r="B12" s="192"/>
      <c r="C12" s="192"/>
      <c r="D12" s="192"/>
      <c r="E12" s="192"/>
      <c r="F12" s="192"/>
      <c r="G12" s="192"/>
      <c r="H12" s="193" t="s">
        <v>87</v>
      </c>
      <c r="I12" s="193"/>
      <c r="J12" s="194" t="s">
        <v>97</v>
      </c>
      <c r="K12" s="317">
        <f>SUM(K13:M17)</f>
        <v>20</v>
      </c>
      <c r="L12" s="318"/>
      <c r="M12" s="319"/>
      <c r="N12" s="196">
        <f>SUM(N13+N14+N15+N16+N17)</f>
        <v>80</v>
      </c>
      <c r="O12" s="196">
        <f>SUM(O13+O14+O15+O16+O17)</f>
        <v>120</v>
      </c>
      <c r="P12" s="196">
        <f>SUM(P13+P14+P15+P16+P17)</f>
        <v>0</v>
      </c>
      <c r="Q12" s="196">
        <f>SUM(Q13+Q14+Q15+Q16+Q17)</f>
        <v>0</v>
      </c>
      <c r="R12" s="196">
        <f>SUM(R13+R14+R15+R16+R17)</f>
        <v>120</v>
      </c>
    </row>
    <row r="13" spans="1:18" s="34" customFormat="1" ht="15.75">
      <c r="A13" s="197">
        <v>6</v>
      </c>
      <c r="B13" s="198"/>
      <c r="C13" s="198"/>
      <c r="D13" s="198"/>
      <c r="E13" s="198"/>
      <c r="F13" s="198"/>
      <c r="G13" s="198"/>
      <c r="H13" s="199"/>
      <c r="I13" s="200" t="s">
        <v>176</v>
      </c>
      <c r="J13" s="199" t="s">
        <v>171</v>
      </c>
      <c r="K13" s="320">
        <v>0</v>
      </c>
      <c r="L13" s="315"/>
      <c r="M13" s="316"/>
      <c r="N13" s="201">
        <v>0</v>
      </c>
      <c r="O13" s="201">
        <v>0</v>
      </c>
      <c r="P13" s="201">
        <v>0</v>
      </c>
      <c r="Q13" s="201">
        <v>0</v>
      </c>
      <c r="R13" s="201">
        <v>0</v>
      </c>
    </row>
    <row r="14" spans="1:18" s="27" customFormat="1" ht="15.75">
      <c r="A14" s="197">
        <v>7</v>
      </c>
      <c r="B14" s="202"/>
      <c r="C14" s="202"/>
      <c r="D14" s="202"/>
      <c r="E14" s="202"/>
      <c r="F14" s="202"/>
      <c r="G14" s="202"/>
      <c r="H14" s="203"/>
      <c r="I14" s="200" t="s">
        <v>177</v>
      </c>
      <c r="J14" s="199" t="s">
        <v>173</v>
      </c>
      <c r="K14" s="320">
        <v>0</v>
      </c>
      <c r="L14" s="315"/>
      <c r="M14" s="316"/>
      <c r="N14" s="201">
        <v>0</v>
      </c>
      <c r="O14" s="201">
        <v>0</v>
      </c>
      <c r="P14" s="201">
        <f>SUM(P15:P15)</f>
        <v>0</v>
      </c>
      <c r="Q14" s="201">
        <f>SUM(Q15:Q15)</f>
        <v>0</v>
      </c>
      <c r="R14" s="201">
        <v>0</v>
      </c>
    </row>
    <row r="15" spans="1:18" s="27" customFormat="1" ht="15.75">
      <c r="A15" s="197">
        <v>8</v>
      </c>
      <c r="B15" s="202"/>
      <c r="C15" s="202"/>
      <c r="D15" s="202"/>
      <c r="E15" s="202"/>
      <c r="F15" s="202"/>
      <c r="G15" s="202"/>
      <c r="H15" s="203"/>
      <c r="I15" s="200" t="s">
        <v>178</v>
      </c>
      <c r="J15" s="199" t="s">
        <v>179</v>
      </c>
      <c r="K15" s="320">
        <v>0</v>
      </c>
      <c r="L15" s="315"/>
      <c r="M15" s="316"/>
      <c r="N15" s="201">
        <v>0</v>
      </c>
      <c r="O15" s="201">
        <v>0</v>
      </c>
      <c r="P15" s="201">
        <v>0</v>
      </c>
      <c r="Q15" s="201">
        <v>0</v>
      </c>
      <c r="R15" s="201">
        <v>0</v>
      </c>
    </row>
    <row r="16" spans="1:18" s="27" customFormat="1" ht="15.75">
      <c r="A16" s="197">
        <v>9</v>
      </c>
      <c r="B16" s="202"/>
      <c r="C16" s="202"/>
      <c r="D16" s="202"/>
      <c r="E16" s="202"/>
      <c r="F16" s="202"/>
      <c r="G16" s="202"/>
      <c r="H16" s="203"/>
      <c r="I16" s="200" t="s">
        <v>181</v>
      </c>
      <c r="J16" s="199" t="s">
        <v>182</v>
      </c>
      <c r="K16" s="320">
        <v>0</v>
      </c>
      <c r="L16" s="315"/>
      <c r="M16" s="316"/>
      <c r="N16" s="201">
        <v>0</v>
      </c>
      <c r="O16" s="201">
        <v>0</v>
      </c>
      <c r="P16" s="201">
        <v>0</v>
      </c>
      <c r="Q16" s="201">
        <v>0</v>
      </c>
      <c r="R16" s="201">
        <v>0</v>
      </c>
    </row>
    <row r="17" spans="1:18" s="27" customFormat="1" ht="15.75">
      <c r="A17" s="197">
        <v>10</v>
      </c>
      <c r="B17" s="202"/>
      <c r="C17" s="202"/>
      <c r="D17" s="202"/>
      <c r="E17" s="202"/>
      <c r="F17" s="202"/>
      <c r="G17" s="202"/>
      <c r="H17" s="203"/>
      <c r="I17" s="200" t="s">
        <v>184</v>
      </c>
      <c r="J17" s="199" t="s">
        <v>185</v>
      </c>
      <c r="K17" s="320">
        <v>20</v>
      </c>
      <c r="L17" s="315"/>
      <c r="M17" s="316"/>
      <c r="N17" s="201">
        <v>80</v>
      </c>
      <c r="O17" s="201">
        <v>120</v>
      </c>
      <c r="P17" s="201">
        <v>0</v>
      </c>
      <c r="Q17" s="201">
        <v>0</v>
      </c>
      <c r="R17" s="201">
        <v>120</v>
      </c>
    </row>
    <row r="18" spans="1:18" s="27" customFormat="1" ht="15.75">
      <c r="A18" s="197">
        <v>11</v>
      </c>
      <c r="B18" s="202"/>
      <c r="C18" s="202"/>
      <c r="D18" s="202"/>
      <c r="E18" s="202"/>
      <c r="F18" s="202"/>
      <c r="G18" s="202"/>
      <c r="H18" s="203"/>
      <c r="I18" s="200"/>
      <c r="J18" s="203" t="s">
        <v>305</v>
      </c>
      <c r="K18" s="323">
        <v>20</v>
      </c>
      <c r="L18" s="324"/>
      <c r="M18" s="325"/>
      <c r="N18" s="204">
        <v>80</v>
      </c>
      <c r="O18" s="204">
        <v>120</v>
      </c>
      <c r="P18" s="204">
        <v>0</v>
      </c>
      <c r="Q18" s="204">
        <v>0</v>
      </c>
      <c r="R18" s="204">
        <v>120</v>
      </c>
    </row>
    <row r="19" spans="1:18" s="33" customFormat="1" ht="15.75">
      <c r="A19" s="197">
        <v>12</v>
      </c>
      <c r="B19" s="192"/>
      <c r="C19" s="192"/>
      <c r="D19" s="192"/>
      <c r="E19" s="192"/>
      <c r="F19" s="192"/>
      <c r="G19" s="192"/>
      <c r="H19" s="193" t="s">
        <v>89</v>
      </c>
      <c r="I19" s="193"/>
      <c r="J19" s="194" t="s">
        <v>187</v>
      </c>
      <c r="K19" s="326">
        <f>SUM(K20:M25)</f>
        <v>5905</v>
      </c>
      <c r="L19" s="327"/>
      <c r="M19" s="328"/>
      <c r="N19" s="196">
        <f>SUM(N20:N25)</f>
        <v>5845</v>
      </c>
      <c r="O19" s="196">
        <f>SUM(O20:O25)</f>
        <v>5805</v>
      </c>
      <c r="P19" s="196">
        <v>0</v>
      </c>
      <c r="Q19" s="196">
        <v>0</v>
      </c>
      <c r="R19" s="196">
        <f>SUM(R20:R25)</f>
        <v>5805</v>
      </c>
    </row>
    <row r="20" spans="1:18" s="27" customFormat="1" ht="15.75">
      <c r="A20" s="197">
        <v>13</v>
      </c>
      <c r="B20" s="202"/>
      <c r="C20" s="202"/>
      <c r="D20" s="202"/>
      <c r="E20" s="202"/>
      <c r="F20" s="202"/>
      <c r="G20" s="202"/>
      <c r="H20" s="203"/>
      <c r="I20" s="200" t="s">
        <v>107</v>
      </c>
      <c r="J20" s="199" t="s">
        <v>188</v>
      </c>
      <c r="K20" s="312">
        <v>5880</v>
      </c>
      <c r="L20" s="313"/>
      <c r="M20" s="314"/>
      <c r="N20" s="201">
        <v>5771</v>
      </c>
      <c r="O20" s="201">
        <v>5721</v>
      </c>
      <c r="P20" s="201">
        <v>0</v>
      </c>
      <c r="Q20" s="201">
        <v>0</v>
      </c>
      <c r="R20" s="201">
        <v>5721</v>
      </c>
    </row>
    <row r="21" spans="1:18" s="27" customFormat="1" ht="15.75">
      <c r="A21" s="197">
        <v>14</v>
      </c>
      <c r="B21" s="202"/>
      <c r="C21" s="202"/>
      <c r="D21" s="202"/>
      <c r="E21" s="202"/>
      <c r="F21" s="202"/>
      <c r="G21" s="202"/>
      <c r="H21" s="203"/>
      <c r="I21" s="200" t="s">
        <v>111</v>
      </c>
      <c r="J21" s="199" t="s">
        <v>189</v>
      </c>
      <c r="K21" s="320">
        <v>0</v>
      </c>
      <c r="L21" s="315"/>
      <c r="M21" s="316"/>
      <c r="N21" s="201">
        <v>0</v>
      </c>
      <c r="O21" s="201">
        <v>0</v>
      </c>
      <c r="P21" s="201">
        <v>0</v>
      </c>
      <c r="Q21" s="201">
        <v>0</v>
      </c>
      <c r="R21" s="201">
        <v>0</v>
      </c>
    </row>
    <row r="22" spans="1:18" s="27" customFormat="1" ht="15.75">
      <c r="A22" s="197">
        <v>15</v>
      </c>
      <c r="B22" s="202"/>
      <c r="C22" s="202"/>
      <c r="D22" s="202"/>
      <c r="E22" s="202"/>
      <c r="F22" s="202"/>
      <c r="G22" s="202"/>
      <c r="H22" s="203"/>
      <c r="I22" s="200" t="s">
        <v>115</v>
      </c>
      <c r="J22" s="199" t="s">
        <v>190</v>
      </c>
      <c r="K22" s="320">
        <v>0</v>
      </c>
      <c r="L22" s="315"/>
      <c r="M22" s="316"/>
      <c r="N22" s="201">
        <v>0</v>
      </c>
      <c r="O22" s="201">
        <v>0</v>
      </c>
      <c r="P22" s="201">
        <v>0</v>
      </c>
      <c r="Q22" s="201">
        <v>0</v>
      </c>
      <c r="R22" s="201">
        <v>0</v>
      </c>
    </row>
    <row r="23" spans="1:18" s="27" customFormat="1" ht="15.75">
      <c r="A23" s="197">
        <v>16</v>
      </c>
      <c r="B23" s="202"/>
      <c r="C23" s="202"/>
      <c r="D23" s="202"/>
      <c r="E23" s="202"/>
      <c r="F23" s="202"/>
      <c r="G23" s="202"/>
      <c r="H23" s="203"/>
      <c r="I23" s="200" t="s">
        <v>124</v>
      </c>
      <c r="J23" s="199" t="s">
        <v>191</v>
      </c>
      <c r="K23" s="320">
        <v>5</v>
      </c>
      <c r="L23" s="315"/>
      <c r="M23" s="316"/>
      <c r="N23" s="201">
        <v>5</v>
      </c>
      <c r="O23" s="201">
        <v>5</v>
      </c>
      <c r="P23" s="201">
        <v>0</v>
      </c>
      <c r="Q23" s="201">
        <v>0</v>
      </c>
      <c r="R23" s="201">
        <v>5</v>
      </c>
    </row>
    <row r="24" spans="1:18" s="27" customFormat="1" ht="12" customHeight="1">
      <c r="A24" s="197">
        <v>17</v>
      </c>
      <c r="B24" s="202"/>
      <c r="C24" s="202"/>
      <c r="D24" s="202"/>
      <c r="E24" s="202"/>
      <c r="F24" s="202"/>
      <c r="G24" s="202"/>
      <c r="H24" s="203"/>
      <c r="I24" s="200" t="s">
        <v>127</v>
      </c>
      <c r="J24" s="199" t="s">
        <v>265</v>
      </c>
      <c r="K24" s="320">
        <v>0</v>
      </c>
      <c r="L24" s="321"/>
      <c r="M24" s="322"/>
      <c r="N24" s="201">
        <v>2</v>
      </c>
      <c r="O24" s="201">
        <v>2</v>
      </c>
      <c r="P24" s="201">
        <v>0</v>
      </c>
      <c r="Q24" s="201">
        <v>0</v>
      </c>
      <c r="R24" s="201">
        <v>2</v>
      </c>
    </row>
    <row r="25" spans="1:18" s="27" customFormat="1" ht="15.75">
      <c r="A25" s="197">
        <v>18</v>
      </c>
      <c r="B25" s="202"/>
      <c r="C25" s="202"/>
      <c r="D25" s="202"/>
      <c r="E25" s="202"/>
      <c r="F25" s="202"/>
      <c r="G25" s="202"/>
      <c r="H25" s="203"/>
      <c r="I25" s="200" t="s">
        <v>247</v>
      </c>
      <c r="J25" s="199" t="s">
        <v>98</v>
      </c>
      <c r="K25" s="320">
        <v>20</v>
      </c>
      <c r="L25" s="315"/>
      <c r="M25" s="316"/>
      <c r="N25" s="201">
        <v>67</v>
      </c>
      <c r="O25" s="201">
        <v>77</v>
      </c>
      <c r="P25" s="201">
        <v>0</v>
      </c>
      <c r="Q25" s="201">
        <v>0</v>
      </c>
      <c r="R25" s="201">
        <v>77</v>
      </c>
    </row>
    <row r="26" spans="1:18" s="26" customFormat="1" ht="15.75">
      <c r="A26" s="197">
        <v>19</v>
      </c>
      <c r="B26" s="205"/>
      <c r="C26" s="205"/>
      <c r="D26" s="205"/>
      <c r="E26" s="205"/>
      <c r="F26" s="205"/>
      <c r="G26" s="205"/>
      <c r="H26" s="309" t="s">
        <v>99</v>
      </c>
      <c r="I26" s="310"/>
      <c r="J26" s="311"/>
      <c r="K26" s="309">
        <v>0</v>
      </c>
      <c r="L26" s="310"/>
      <c r="M26" s="311"/>
      <c r="N26" s="206">
        <f>SUM(N27+N29+N31)</f>
        <v>0</v>
      </c>
      <c r="O26" s="206">
        <f>SUM(O27+O29+O31)</f>
        <v>0</v>
      </c>
      <c r="P26" s="206">
        <f>SUM(P27+P29+P31)</f>
        <v>0</v>
      </c>
      <c r="Q26" s="206">
        <f>SUM(Q27+Q29+Q31)</f>
        <v>0</v>
      </c>
      <c r="R26" s="206">
        <f>SUM(R27+R29+R31)</f>
        <v>0</v>
      </c>
    </row>
    <row r="27" spans="1:18" s="27" customFormat="1" ht="15.75">
      <c r="A27" s="197">
        <v>20</v>
      </c>
      <c r="B27" s="202"/>
      <c r="C27" s="202"/>
      <c r="D27" s="202"/>
      <c r="E27" s="202"/>
      <c r="F27" s="202"/>
      <c r="G27" s="202"/>
      <c r="H27" s="193" t="s">
        <v>85</v>
      </c>
      <c r="I27" s="203"/>
      <c r="J27" s="207" t="s">
        <v>192</v>
      </c>
      <c r="K27" s="317">
        <v>0</v>
      </c>
      <c r="L27" s="318"/>
      <c r="M27" s="319"/>
      <c r="N27" s="196">
        <v>0</v>
      </c>
      <c r="O27" s="196">
        <v>0</v>
      </c>
      <c r="P27" s="196">
        <v>0</v>
      </c>
      <c r="Q27" s="196">
        <v>0</v>
      </c>
      <c r="R27" s="196">
        <v>0</v>
      </c>
    </row>
    <row r="28" spans="1:18" s="34" customFormat="1" ht="15.75">
      <c r="A28" s="197">
        <v>21</v>
      </c>
      <c r="B28" s="198"/>
      <c r="C28" s="198"/>
      <c r="D28" s="198"/>
      <c r="E28" s="198"/>
      <c r="F28" s="198"/>
      <c r="G28" s="198"/>
      <c r="H28" s="199"/>
      <c r="I28" s="200" t="s">
        <v>169</v>
      </c>
      <c r="J28" s="199" t="s">
        <v>193</v>
      </c>
      <c r="K28" s="320">
        <v>0</v>
      </c>
      <c r="L28" s="315"/>
      <c r="M28" s="316"/>
      <c r="N28" s="201">
        <v>0</v>
      </c>
      <c r="O28" s="201">
        <v>0</v>
      </c>
      <c r="P28" s="201">
        <v>0</v>
      </c>
      <c r="Q28" s="201">
        <v>0</v>
      </c>
      <c r="R28" s="201">
        <v>0</v>
      </c>
    </row>
    <row r="29" spans="1:18" s="33" customFormat="1" ht="15.75">
      <c r="A29" s="197">
        <v>22</v>
      </c>
      <c r="B29" s="192"/>
      <c r="C29" s="192"/>
      <c r="D29" s="192"/>
      <c r="E29" s="192"/>
      <c r="F29" s="192"/>
      <c r="G29" s="192"/>
      <c r="H29" s="193" t="s">
        <v>87</v>
      </c>
      <c r="I29" s="194"/>
      <c r="J29" s="194" t="s">
        <v>194</v>
      </c>
      <c r="K29" s="317">
        <v>0</v>
      </c>
      <c r="L29" s="318"/>
      <c r="M29" s="319"/>
      <c r="N29" s="196">
        <v>0</v>
      </c>
      <c r="O29" s="196">
        <v>0</v>
      </c>
      <c r="P29" s="196">
        <v>0</v>
      </c>
      <c r="Q29" s="196">
        <v>0</v>
      </c>
      <c r="R29" s="196">
        <v>0</v>
      </c>
    </row>
    <row r="30" spans="1:18" s="27" customFormat="1" ht="15.75">
      <c r="A30" s="197">
        <v>23</v>
      </c>
      <c r="B30" s="202"/>
      <c r="C30" s="202"/>
      <c r="D30" s="202"/>
      <c r="E30" s="202"/>
      <c r="F30" s="202"/>
      <c r="G30" s="202"/>
      <c r="H30" s="203"/>
      <c r="I30" s="200" t="s">
        <v>176</v>
      </c>
      <c r="J30" s="199" t="s">
        <v>195</v>
      </c>
      <c r="K30" s="320">
        <v>0</v>
      </c>
      <c r="L30" s="315"/>
      <c r="M30" s="316"/>
      <c r="N30" s="204">
        <v>0</v>
      </c>
      <c r="O30" s="204">
        <v>0</v>
      </c>
      <c r="P30" s="204">
        <v>0</v>
      </c>
      <c r="Q30" s="204">
        <v>0</v>
      </c>
      <c r="R30" s="204">
        <v>0</v>
      </c>
    </row>
    <row r="31" spans="1:18" s="27" customFormat="1" ht="15.75">
      <c r="A31" s="197">
        <v>24</v>
      </c>
      <c r="B31" s="202"/>
      <c r="C31" s="202"/>
      <c r="D31" s="202"/>
      <c r="E31" s="202"/>
      <c r="F31" s="202"/>
      <c r="G31" s="202"/>
      <c r="H31" s="193" t="s">
        <v>89</v>
      </c>
      <c r="I31" s="194"/>
      <c r="J31" s="194" t="s">
        <v>196</v>
      </c>
      <c r="K31" s="317">
        <v>0</v>
      </c>
      <c r="L31" s="318"/>
      <c r="M31" s="319"/>
      <c r="N31" s="196">
        <v>0</v>
      </c>
      <c r="O31" s="196">
        <v>0</v>
      </c>
      <c r="P31" s="196">
        <v>0</v>
      </c>
      <c r="Q31" s="196">
        <v>0</v>
      </c>
      <c r="R31" s="196">
        <v>0</v>
      </c>
    </row>
    <row r="32" spans="1:18" s="27" customFormat="1" ht="15.75">
      <c r="A32" s="197">
        <v>25</v>
      </c>
      <c r="B32" s="202"/>
      <c r="C32" s="202"/>
      <c r="D32" s="202"/>
      <c r="E32" s="202"/>
      <c r="F32" s="202"/>
      <c r="G32" s="202"/>
      <c r="H32" s="203"/>
      <c r="I32" s="200" t="s">
        <v>107</v>
      </c>
      <c r="J32" s="199" t="s">
        <v>197</v>
      </c>
      <c r="K32" s="320">
        <v>0</v>
      </c>
      <c r="L32" s="315"/>
      <c r="M32" s="316"/>
      <c r="N32" s="201">
        <v>0</v>
      </c>
      <c r="O32" s="201">
        <v>0</v>
      </c>
      <c r="P32" s="201">
        <v>0</v>
      </c>
      <c r="Q32" s="201">
        <v>0</v>
      </c>
      <c r="R32" s="201">
        <v>0</v>
      </c>
    </row>
    <row r="33" spans="1:18" s="30" customFormat="1" ht="13.5" customHeight="1">
      <c r="A33" s="197">
        <v>26</v>
      </c>
      <c r="B33" s="208"/>
      <c r="C33" s="208"/>
      <c r="D33" s="208"/>
      <c r="E33" s="208"/>
      <c r="F33" s="208"/>
      <c r="G33" s="208"/>
      <c r="H33" s="300" t="s">
        <v>198</v>
      </c>
      <c r="I33" s="301"/>
      <c r="J33" s="304"/>
      <c r="K33" s="303">
        <f>SUM(K8+K26)</f>
        <v>5925</v>
      </c>
      <c r="L33" s="307"/>
      <c r="M33" s="308"/>
      <c r="N33" s="206">
        <f>SUM(N8,N26)</f>
        <v>7114</v>
      </c>
      <c r="O33" s="206">
        <f>SUM(O8,O26)</f>
        <v>7114</v>
      </c>
      <c r="P33" s="206">
        <f>SUM(P8,P26)</f>
        <v>0</v>
      </c>
      <c r="Q33" s="206">
        <f>SUM(Q8,Q26)</f>
        <v>0</v>
      </c>
      <c r="R33" s="206">
        <f>SUM(R8,R26)</f>
        <v>7114</v>
      </c>
    </row>
    <row r="34" spans="1:18" s="28" customFormat="1" ht="15.75">
      <c r="A34" s="197">
        <v>27</v>
      </c>
      <c r="B34" s="208"/>
      <c r="C34" s="208"/>
      <c r="D34" s="208"/>
      <c r="E34" s="208"/>
      <c r="F34" s="208"/>
      <c r="G34" s="208"/>
      <c r="H34" s="187" t="s">
        <v>200</v>
      </c>
      <c r="I34" s="188"/>
      <c r="J34" s="189"/>
      <c r="K34" s="309"/>
      <c r="L34" s="310"/>
      <c r="M34" s="311"/>
      <c r="N34" s="206"/>
      <c r="O34" s="206"/>
      <c r="P34" s="206"/>
      <c r="Q34" s="206"/>
      <c r="R34" s="206"/>
    </row>
    <row r="35" spans="1:18" ht="18" customHeight="1">
      <c r="A35" s="197">
        <v>28</v>
      </c>
      <c r="B35" s="192"/>
      <c r="C35" s="192"/>
      <c r="D35" s="192"/>
      <c r="E35" s="192"/>
      <c r="F35" s="192"/>
      <c r="G35" s="192"/>
      <c r="H35" s="209" t="s">
        <v>85</v>
      </c>
      <c r="I35" s="210"/>
      <c r="J35" s="195" t="s">
        <v>199</v>
      </c>
      <c r="K35" s="312">
        <v>2672</v>
      </c>
      <c r="L35" s="313"/>
      <c r="M35" s="314"/>
      <c r="N35" s="211">
        <v>2672</v>
      </c>
      <c r="O35" s="211">
        <v>2672</v>
      </c>
      <c r="P35" s="211">
        <v>0</v>
      </c>
      <c r="Q35" s="211">
        <v>0</v>
      </c>
      <c r="R35" s="211">
        <v>2672</v>
      </c>
    </row>
    <row r="36" spans="1:18" ht="18" customHeight="1">
      <c r="A36" s="197">
        <v>29</v>
      </c>
      <c r="B36" s="192"/>
      <c r="C36" s="192"/>
      <c r="D36" s="192"/>
      <c r="E36" s="192"/>
      <c r="F36" s="192"/>
      <c r="G36" s="192"/>
      <c r="H36" s="209" t="s">
        <v>87</v>
      </c>
      <c r="I36" s="210"/>
      <c r="J36" s="195" t="s">
        <v>162</v>
      </c>
      <c r="K36" s="312">
        <v>51363</v>
      </c>
      <c r="L36" s="315"/>
      <c r="M36" s="316"/>
      <c r="N36" s="211">
        <v>51877</v>
      </c>
      <c r="O36" s="211">
        <v>51998</v>
      </c>
      <c r="P36" s="211">
        <v>0</v>
      </c>
      <c r="Q36" s="211">
        <v>0</v>
      </c>
      <c r="R36" s="211">
        <v>51998</v>
      </c>
    </row>
    <row r="37" spans="1:18" s="27" customFormat="1" ht="14.25" customHeight="1">
      <c r="A37" s="197">
        <v>30</v>
      </c>
      <c r="B37" s="208"/>
      <c r="C37" s="208"/>
      <c r="D37" s="208"/>
      <c r="E37" s="208"/>
      <c r="F37" s="208"/>
      <c r="G37" s="208"/>
      <c r="H37" s="300" t="s">
        <v>201</v>
      </c>
      <c r="I37" s="301"/>
      <c r="J37" s="302"/>
      <c r="K37" s="303">
        <f>SUM(K35:M36)</f>
        <v>54035</v>
      </c>
      <c r="L37" s="301"/>
      <c r="M37" s="304"/>
      <c r="N37" s="206">
        <f>SUM(N35:N36)</f>
        <v>54549</v>
      </c>
      <c r="O37" s="206">
        <f>SUM(O35:O36)</f>
        <v>54670</v>
      </c>
      <c r="P37" s="206">
        <f>SUM(P35:P36)</f>
        <v>0</v>
      </c>
      <c r="Q37" s="206">
        <f>SUM(Q35:Q36)</f>
        <v>0</v>
      </c>
      <c r="R37" s="206">
        <f>SUM(R35:R36)</f>
        <v>54670</v>
      </c>
    </row>
    <row r="38" spans="1:18" s="27" customFormat="1" ht="15.75">
      <c r="A38" s="197">
        <v>31</v>
      </c>
      <c r="B38" s="208"/>
      <c r="C38" s="208"/>
      <c r="D38" s="208"/>
      <c r="E38" s="208"/>
      <c r="F38" s="208"/>
      <c r="G38" s="208"/>
      <c r="H38" s="300" t="s">
        <v>202</v>
      </c>
      <c r="I38" s="301"/>
      <c r="J38" s="302"/>
      <c r="K38" s="303">
        <f>SUM(K33+K37)</f>
        <v>59960</v>
      </c>
      <c r="L38" s="301"/>
      <c r="M38" s="304"/>
      <c r="N38" s="206">
        <f>SUM(N33+N37)</f>
        <v>61663</v>
      </c>
      <c r="O38" s="206">
        <f>SUM(O33+O37)</f>
        <v>61784</v>
      </c>
      <c r="P38" s="206">
        <f>SUM(P33+P37)</f>
        <v>0</v>
      </c>
      <c r="Q38" s="206">
        <f>SUM(Q33+Q37)</f>
        <v>0</v>
      </c>
      <c r="R38" s="206">
        <f>SUM(R33+R37)</f>
        <v>61784</v>
      </c>
    </row>
    <row r="39" ht="16.5">
      <c r="V39" s="25"/>
    </row>
  </sheetData>
  <sheetProtection/>
  <mergeCells count="48">
    <mergeCell ref="K1:R1"/>
    <mergeCell ref="A2:R2"/>
    <mergeCell ref="A3:R3"/>
    <mergeCell ref="Q4:R4"/>
    <mergeCell ref="A5:A6"/>
    <mergeCell ref="H5:J6"/>
    <mergeCell ref="K5:M6"/>
    <mergeCell ref="O5:O6"/>
    <mergeCell ref="P5:R5"/>
    <mergeCell ref="H7:J7"/>
    <mergeCell ref="K7:M7"/>
    <mergeCell ref="H8:J8"/>
    <mergeCell ref="K8:M8"/>
    <mergeCell ref="K9:M9"/>
    <mergeCell ref="K10:M10"/>
    <mergeCell ref="K22:M22"/>
    <mergeCell ref="K11:M11"/>
    <mergeCell ref="K12:M12"/>
    <mergeCell ref="K13:M13"/>
    <mergeCell ref="K14:M14"/>
    <mergeCell ref="K15:M15"/>
    <mergeCell ref="K16:M16"/>
    <mergeCell ref="K23:M23"/>
    <mergeCell ref="K24:M24"/>
    <mergeCell ref="K25:M25"/>
    <mergeCell ref="H26:J26"/>
    <mergeCell ref="K26:M26"/>
    <mergeCell ref="K17:M17"/>
    <mergeCell ref="K18:M18"/>
    <mergeCell ref="K19:M19"/>
    <mergeCell ref="K20:M20"/>
    <mergeCell ref="K21:M21"/>
    <mergeCell ref="K27:M27"/>
    <mergeCell ref="K28:M28"/>
    <mergeCell ref="K29:M29"/>
    <mergeCell ref="K30:M30"/>
    <mergeCell ref="K31:M31"/>
    <mergeCell ref="K32:M32"/>
    <mergeCell ref="H38:J38"/>
    <mergeCell ref="K38:M38"/>
    <mergeCell ref="N5:N6"/>
    <mergeCell ref="H33:J33"/>
    <mergeCell ref="K33:M33"/>
    <mergeCell ref="K34:M34"/>
    <mergeCell ref="K35:M35"/>
    <mergeCell ref="K36:M36"/>
    <mergeCell ref="H37:J37"/>
    <mergeCell ref="K37:M3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A2" sqref="A2:R2"/>
    </sheetView>
  </sheetViews>
  <sheetFormatPr defaultColWidth="9.140625" defaultRowHeight="15"/>
  <cols>
    <col min="1" max="1" width="4.8515625" style="0" customWidth="1"/>
    <col min="2" max="7" width="9.140625" style="0" hidden="1" customWidth="1"/>
    <col min="8" max="9" width="4.421875" style="0" customWidth="1"/>
    <col min="10" max="10" width="45.00390625" style="0" customWidth="1"/>
    <col min="11" max="11" width="3.57421875" style="0" bestFit="1" customWidth="1"/>
    <col min="12" max="12" width="4.421875" style="0" customWidth="1"/>
    <col min="13" max="13" width="5.00390625" style="0" customWidth="1"/>
    <col min="14" max="14" width="11.00390625" style="0" customWidth="1"/>
    <col min="15" max="15" width="10.140625" style="0" customWidth="1"/>
    <col min="16" max="16" width="10.00390625" style="0" customWidth="1"/>
    <col min="17" max="17" width="9.8515625" style="0" customWidth="1"/>
    <col min="18" max="18" width="12.57421875" style="0" customWidth="1"/>
  </cols>
  <sheetData>
    <row r="1" spans="11:19" ht="15">
      <c r="K1" s="285"/>
      <c r="L1" s="285"/>
      <c r="M1" s="285"/>
      <c r="N1" s="285"/>
      <c r="O1" s="285"/>
      <c r="P1" s="285"/>
      <c r="Q1" s="285"/>
      <c r="R1" s="285"/>
      <c r="S1" s="23"/>
    </row>
    <row r="2" spans="1:18" s="23" customFormat="1" ht="19.5" customHeight="1">
      <c r="A2" s="286" t="s">
        <v>203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8" ht="15.75">
      <c r="A3" s="287" t="s">
        <v>306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4" spans="11:18" ht="16.5" customHeight="1">
      <c r="K4" s="31"/>
      <c r="L4" s="31"/>
      <c r="M4" s="31"/>
      <c r="N4" s="31"/>
      <c r="O4" s="31" t="s">
        <v>32</v>
      </c>
      <c r="P4" s="31"/>
      <c r="Q4" s="288" t="s">
        <v>307</v>
      </c>
      <c r="R4" s="288"/>
    </row>
    <row r="5" spans="1:18" s="24" customFormat="1" ht="14.25" customHeight="1">
      <c r="A5" s="335" t="s">
        <v>163</v>
      </c>
      <c r="B5" s="178"/>
      <c r="C5" s="178"/>
      <c r="D5" s="178"/>
      <c r="E5" s="178"/>
      <c r="F5" s="178"/>
      <c r="G5" s="178"/>
      <c r="H5" s="337" t="s">
        <v>236</v>
      </c>
      <c r="I5" s="337"/>
      <c r="J5" s="338"/>
      <c r="K5" s="337" t="s">
        <v>240</v>
      </c>
      <c r="L5" s="337"/>
      <c r="M5" s="338"/>
      <c r="N5" s="305" t="s">
        <v>297</v>
      </c>
      <c r="O5" s="305" t="s">
        <v>317</v>
      </c>
      <c r="P5" s="329" t="s">
        <v>318</v>
      </c>
      <c r="Q5" s="330"/>
      <c r="R5" s="331"/>
    </row>
    <row r="6" spans="1:18" s="24" customFormat="1" ht="43.5" customHeight="1">
      <c r="A6" s="336"/>
      <c r="B6" s="178"/>
      <c r="C6" s="178"/>
      <c r="D6" s="178"/>
      <c r="E6" s="178"/>
      <c r="F6" s="178"/>
      <c r="G6" s="178"/>
      <c r="H6" s="339"/>
      <c r="I6" s="339"/>
      <c r="J6" s="340"/>
      <c r="K6" s="339"/>
      <c r="L6" s="339"/>
      <c r="M6" s="340"/>
      <c r="N6" s="306"/>
      <c r="O6" s="306"/>
      <c r="P6" s="179" t="s">
        <v>241</v>
      </c>
      <c r="Q6" s="180" t="s">
        <v>242</v>
      </c>
      <c r="R6" s="181" t="s">
        <v>243</v>
      </c>
    </row>
    <row r="7" spans="1:18" s="24" customFormat="1" ht="15.75">
      <c r="A7" s="182"/>
      <c r="B7" s="178"/>
      <c r="C7" s="178" t="s">
        <v>100</v>
      </c>
      <c r="D7" s="178"/>
      <c r="E7" s="178"/>
      <c r="F7" s="178"/>
      <c r="G7" s="178"/>
      <c r="H7" s="329" t="s">
        <v>5</v>
      </c>
      <c r="I7" s="330"/>
      <c r="J7" s="331"/>
      <c r="K7" s="329" t="s">
        <v>6</v>
      </c>
      <c r="L7" s="330"/>
      <c r="M7" s="331"/>
      <c r="N7" s="183" t="s">
        <v>7</v>
      </c>
      <c r="O7" s="183" t="s">
        <v>8</v>
      </c>
      <c r="P7" s="183" t="s">
        <v>100</v>
      </c>
      <c r="Q7" s="184" t="s">
        <v>239</v>
      </c>
      <c r="R7" s="183" t="s">
        <v>300</v>
      </c>
    </row>
    <row r="8" spans="1:18" s="26" customFormat="1" ht="15.75">
      <c r="A8" s="197">
        <v>1</v>
      </c>
      <c r="B8" s="205"/>
      <c r="C8" s="205"/>
      <c r="D8" s="205"/>
      <c r="E8" s="205"/>
      <c r="F8" s="205"/>
      <c r="G8" s="205"/>
      <c r="H8" s="309" t="s">
        <v>84</v>
      </c>
      <c r="I8" s="310"/>
      <c r="J8" s="311"/>
      <c r="K8" s="303">
        <f>SUM(K9+K10+K11+K32+K33)</f>
        <v>59530</v>
      </c>
      <c r="L8" s="307"/>
      <c r="M8" s="308"/>
      <c r="N8" s="206">
        <f>SUM(N9+N10+N11+N32+N33)</f>
        <v>61233</v>
      </c>
      <c r="O8" s="206">
        <f>SUM(O9+O10+O11+O32+O33)</f>
        <v>61168</v>
      </c>
      <c r="P8" s="206">
        <f>SUM(P9+P10+P11+P32+P33)</f>
        <v>0</v>
      </c>
      <c r="Q8" s="206">
        <f>SUM(Q9+Q10+Q11+Q32+Q33)</f>
        <v>0</v>
      </c>
      <c r="R8" s="206">
        <f>SUM(R9+R10+R11+R32+R33)</f>
        <v>61168</v>
      </c>
    </row>
    <row r="9" spans="1:18" s="27" customFormat="1" ht="15.75">
      <c r="A9" s="197">
        <v>2</v>
      </c>
      <c r="B9" s="202"/>
      <c r="C9" s="202"/>
      <c r="D9" s="202"/>
      <c r="E9" s="202"/>
      <c r="F9" s="202"/>
      <c r="G9" s="202"/>
      <c r="H9" s="193" t="s">
        <v>85</v>
      </c>
      <c r="I9" s="212"/>
      <c r="J9" s="194" t="s">
        <v>86</v>
      </c>
      <c r="K9" s="344">
        <v>40220</v>
      </c>
      <c r="L9" s="345"/>
      <c r="M9" s="346"/>
      <c r="N9" s="213">
        <v>41485</v>
      </c>
      <c r="O9" s="213">
        <v>40847</v>
      </c>
      <c r="P9" s="196">
        <v>0</v>
      </c>
      <c r="Q9" s="196">
        <v>0</v>
      </c>
      <c r="R9" s="213">
        <v>40847</v>
      </c>
    </row>
    <row r="10" spans="1:18" s="27" customFormat="1" ht="15.75">
      <c r="A10" s="197">
        <v>3</v>
      </c>
      <c r="B10" s="202"/>
      <c r="C10" s="202"/>
      <c r="D10" s="202"/>
      <c r="E10" s="202"/>
      <c r="F10" s="202"/>
      <c r="G10" s="202"/>
      <c r="H10" s="193" t="s">
        <v>87</v>
      </c>
      <c r="I10" s="212"/>
      <c r="J10" s="194" t="s">
        <v>88</v>
      </c>
      <c r="K10" s="344">
        <v>11307</v>
      </c>
      <c r="L10" s="345"/>
      <c r="M10" s="346"/>
      <c r="N10" s="196">
        <v>11666</v>
      </c>
      <c r="O10" s="196">
        <v>11494</v>
      </c>
      <c r="P10" s="196">
        <v>0</v>
      </c>
      <c r="Q10" s="196">
        <v>0</v>
      </c>
      <c r="R10" s="196">
        <v>11494</v>
      </c>
    </row>
    <row r="11" spans="1:18" s="27" customFormat="1" ht="15.75">
      <c r="A11" s="197">
        <v>4</v>
      </c>
      <c r="B11" s="202"/>
      <c r="C11" s="202"/>
      <c r="D11" s="202"/>
      <c r="E11" s="202"/>
      <c r="F11" s="202"/>
      <c r="G11" s="202"/>
      <c r="H11" s="193" t="s">
        <v>89</v>
      </c>
      <c r="I11" s="212"/>
      <c r="J11" s="194" t="s">
        <v>90</v>
      </c>
      <c r="K11" s="344">
        <f>SUM(K12+K15+K18+K26+K28)</f>
        <v>8003</v>
      </c>
      <c r="L11" s="345"/>
      <c r="M11" s="346"/>
      <c r="N11" s="196">
        <f>SUM(N12+N15+N18+N26+N28)</f>
        <v>8082</v>
      </c>
      <c r="O11" s="196">
        <f>SUM(O12+O15+O18+O26+O28)</f>
        <v>8827</v>
      </c>
      <c r="P11" s="196">
        <f>SUM(P12+P15+P18+P26+P28)</f>
        <v>0</v>
      </c>
      <c r="Q11" s="196">
        <f>SUM(Q12+Q15+Q18+Q26+Q28)</f>
        <v>0</v>
      </c>
      <c r="R11" s="196">
        <f>SUM(R12+R15+R18+R26+R28)</f>
        <v>8827</v>
      </c>
    </row>
    <row r="12" spans="1:18" s="27" customFormat="1" ht="15.75">
      <c r="A12" s="197">
        <v>5</v>
      </c>
      <c r="B12" s="202"/>
      <c r="C12" s="202"/>
      <c r="D12" s="202"/>
      <c r="E12" s="202"/>
      <c r="F12" s="202"/>
      <c r="G12" s="202"/>
      <c r="H12" s="203"/>
      <c r="I12" s="200" t="s">
        <v>107</v>
      </c>
      <c r="J12" s="199" t="s">
        <v>108</v>
      </c>
      <c r="K12" s="341">
        <f>SUM(K13:M14)</f>
        <v>976</v>
      </c>
      <c r="L12" s="342"/>
      <c r="M12" s="343"/>
      <c r="N12" s="201">
        <f>SUM(N13+N14)</f>
        <v>1050</v>
      </c>
      <c r="O12" s="201">
        <f>SUM(O13+O14)</f>
        <v>1360</v>
      </c>
      <c r="P12" s="201">
        <f>SUM(P13+P14)</f>
        <v>0</v>
      </c>
      <c r="Q12" s="201">
        <f>SUM(Q13+Q14)</f>
        <v>0</v>
      </c>
      <c r="R12" s="201">
        <f>SUM(R13+R14)</f>
        <v>1360</v>
      </c>
    </row>
    <row r="13" spans="1:18" s="27" customFormat="1" ht="15.75">
      <c r="A13" s="197">
        <v>6</v>
      </c>
      <c r="B13" s="202"/>
      <c r="C13" s="202"/>
      <c r="D13" s="202"/>
      <c r="E13" s="202"/>
      <c r="F13" s="202"/>
      <c r="G13" s="202"/>
      <c r="H13" s="203"/>
      <c r="I13" s="214"/>
      <c r="J13" s="203" t="s">
        <v>109</v>
      </c>
      <c r="K13" s="347">
        <v>188</v>
      </c>
      <c r="L13" s="348"/>
      <c r="M13" s="349"/>
      <c r="N13" s="204">
        <v>212</v>
      </c>
      <c r="O13" s="204">
        <v>300</v>
      </c>
      <c r="P13" s="204">
        <v>0</v>
      </c>
      <c r="Q13" s="204">
        <v>0</v>
      </c>
      <c r="R13" s="204">
        <v>300</v>
      </c>
    </row>
    <row r="14" spans="1:18" s="27" customFormat="1" ht="15.75">
      <c r="A14" s="197">
        <v>7</v>
      </c>
      <c r="B14" s="202"/>
      <c r="C14" s="202"/>
      <c r="D14" s="202"/>
      <c r="E14" s="202"/>
      <c r="F14" s="202"/>
      <c r="G14" s="202"/>
      <c r="H14" s="203"/>
      <c r="I14" s="214"/>
      <c r="J14" s="203" t="s">
        <v>110</v>
      </c>
      <c r="K14" s="347">
        <v>788</v>
      </c>
      <c r="L14" s="348"/>
      <c r="M14" s="349"/>
      <c r="N14" s="204">
        <v>838</v>
      </c>
      <c r="O14" s="204">
        <v>1060</v>
      </c>
      <c r="P14" s="204">
        <v>0</v>
      </c>
      <c r="Q14" s="204">
        <v>0</v>
      </c>
      <c r="R14" s="204">
        <v>1060</v>
      </c>
    </row>
    <row r="15" spans="1:18" s="27" customFormat="1" ht="15.75">
      <c r="A15" s="197">
        <v>8</v>
      </c>
      <c r="B15" s="202"/>
      <c r="C15" s="202"/>
      <c r="D15" s="202"/>
      <c r="E15" s="202"/>
      <c r="F15" s="202"/>
      <c r="G15" s="202"/>
      <c r="H15" s="203"/>
      <c r="I15" s="200" t="s">
        <v>111</v>
      </c>
      <c r="J15" s="199" t="s">
        <v>112</v>
      </c>
      <c r="K15" s="341">
        <f>SUM(K16:M17)</f>
        <v>1559</v>
      </c>
      <c r="L15" s="342"/>
      <c r="M15" s="343"/>
      <c r="N15" s="201">
        <f>SUM(N16+N17)</f>
        <v>1720</v>
      </c>
      <c r="O15" s="201">
        <f>SUM(O16+O17)</f>
        <v>1996</v>
      </c>
      <c r="P15" s="201">
        <f>SUM(P16+P17)</f>
        <v>0</v>
      </c>
      <c r="Q15" s="201">
        <f>SUM(Q16+Q17)</f>
        <v>0</v>
      </c>
      <c r="R15" s="201">
        <f>SUM(R16+R17)</f>
        <v>1996</v>
      </c>
    </row>
    <row r="16" spans="1:18" s="27" customFormat="1" ht="15.75">
      <c r="A16" s="197">
        <v>9</v>
      </c>
      <c r="B16" s="202"/>
      <c r="C16" s="202"/>
      <c r="D16" s="202"/>
      <c r="E16" s="202"/>
      <c r="F16" s="202"/>
      <c r="G16" s="202"/>
      <c r="H16" s="203"/>
      <c r="I16" s="214"/>
      <c r="J16" s="203" t="s">
        <v>113</v>
      </c>
      <c r="K16" s="347">
        <v>1089</v>
      </c>
      <c r="L16" s="348"/>
      <c r="M16" s="349"/>
      <c r="N16" s="204">
        <v>1274</v>
      </c>
      <c r="O16" s="204">
        <v>1550</v>
      </c>
      <c r="P16" s="204">
        <v>0</v>
      </c>
      <c r="Q16" s="204">
        <v>0</v>
      </c>
      <c r="R16" s="204">
        <v>1550</v>
      </c>
    </row>
    <row r="17" spans="1:18" s="27" customFormat="1" ht="15.75">
      <c r="A17" s="197">
        <v>10</v>
      </c>
      <c r="B17" s="202"/>
      <c r="C17" s="202"/>
      <c r="D17" s="202"/>
      <c r="E17" s="202"/>
      <c r="F17" s="202"/>
      <c r="G17" s="202"/>
      <c r="H17" s="203"/>
      <c r="I17" s="214"/>
      <c r="J17" s="203" t="s">
        <v>114</v>
      </c>
      <c r="K17" s="347">
        <v>470</v>
      </c>
      <c r="L17" s="348"/>
      <c r="M17" s="349"/>
      <c r="N17" s="204">
        <v>446</v>
      </c>
      <c r="O17" s="204">
        <v>446</v>
      </c>
      <c r="P17" s="204">
        <v>0</v>
      </c>
      <c r="Q17" s="204">
        <v>0</v>
      </c>
      <c r="R17" s="204">
        <v>446</v>
      </c>
    </row>
    <row r="18" spans="1:18" s="27" customFormat="1" ht="15.75">
      <c r="A18" s="197">
        <v>11</v>
      </c>
      <c r="B18" s="202"/>
      <c r="C18" s="202"/>
      <c r="D18" s="202"/>
      <c r="E18" s="202"/>
      <c r="F18" s="202"/>
      <c r="G18" s="202"/>
      <c r="H18" s="203"/>
      <c r="I18" s="200" t="s">
        <v>115</v>
      </c>
      <c r="J18" s="199" t="s">
        <v>116</v>
      </c>
      <c r="K18" s="341">
        <f>SUM(K19:M25)</f>
        <v>3869</v>
      </c>
      <c r="L18" s="342"/>
      <c r="M18" s="343"/>
      <c r="N18" s="201">
        <f>SUM(N19:N25)</f>
        <v>3684</v>
      </c>
      <c r="O18" s="201">
        <f>SUM(O19:O25)</f>
        <v>3733</v>
      </c>
      <c r="P18" s="201">
        <f>SUM(P19:P25)</f>
        <v>0</v>
      </c>
      <c r="Q18" s="201">
        <f>SUM(Q19:Q25)</f>
        <v>0</v>
      </c>
      <c r="R18" s="201">
        <f>SUM(R19:R25)</f>
        <v>3733</v>
      </c>
    </row>
    <row r="19" spans="1:18" s="27" customFormat="1" ht="15.75">
      <c r="A19" s="197">
        <v>12</v>
      </c>
      <c r="B19" s="202"/>
      <c r="C19" s="202"/>
      <c r="D19" s="202"/>
      <c r="E19" s="202"/>
      <c r="F19" s="202"/>
      <c r="G19" s="202"/>
      <c r="H19" s="203"/>
      <c r="I19" s="214"/>
      <c r="J19" s="203" t="s">
        <v>117</v>
      </c>
      <c r="K19" s="347">
        <v>1100</v>
      </c>
      <c r="L19" s="348"/>
      <c r="M19" s="349"/>
      <c r="N19" s="204">
        <v>1100</v>
      </c>
      <c r="O19" s="204">
        <v>1100</v>
      </c>
      <c r="P19" s="204">
        <v>0</v>
      </c>
      <c r="Q19" s="204">
        <v>0</v>
      </c>
      <c r="R19" s="204">
        <v>1100</v>
      </c>
    </row>
    <row r="20" spans="1:18" s="27" customFormat="1" ht="15.75">
      <c r="A20" s="197">
        <v>13</v>
      </c>
      <c r="B20" s="202"/>
      <c r="C20" s="202"/>
      <c r="D20" s="202"/>
      <c r="E20" s="202"/>
      <c r="F20" s="202"/>
      <c r="G20" s="202"/>
      <c r="H20" s="203"/>
      <c r="I20" s="214"/>
      <c r="J20" s="203" t="s">
        <v>118</v>
      </c>
      <c r="K20" s="347">
        <v>200</v>
      </c>
      <c r="L20" s="348"/>
      <c r="M20" s="349"/>
      <c r="N20" s="204">
        <v>200</v>
      </c>
      <c r="O20" s="204">
        <v>220</v>
      </c>
      <c r="P20" s="204">
        <v>0</v>
      </c>
      <c r="Q20" s="204">
        <v>0</v>
      </c>
      <c r="R20" s="204">
        <v>220</v>
      </c>
    </row>
    <row r="21" spans="1:18" s="27" customFormat="1" ht="15.75">
      <c r="A21" s="197">
        <v>14</v>
      </c>
      <c r="B21" s="202"/>
      <c r="C21" s="202"/>
      <c r="D21" s="202"/>
      <c r="E21" s="202"/>
      <c r="F21" s="202"/>
      <c r="G21" s="202"/>
      <c r="H21" s="203"/>
      <c r="I21" s="214"/>
      <c r="J21" s="203" t="s">
        <v>119</v>
      </c>
      <c r="K21" s="347">
        <v>570</v>
      </c>
      <c r="L21" s="348"/>
      <c r="M21" s="349"/>
      <c r="N21" s="204">
        <v>599</v>
      </c>
      <c r="O21" s="204">
        <v>799</v>
      </c>
      <c r="P21" s="204">
        <v>0</v>
      </c>
      <c r="Q21" s="204">
        <v>0</v>
      </c>
      <c r="R21" s="204">
        <v>799</v>
      </c>
    </row>
    <row r="22" spans="1:18" s="27" customFormat="1" ht="15.75">
      <c r="A22" s="197">
        <v>15</v>
      </c>
      <c r="B22" s="202"/>
      <c r="C22" s="202"/>
      <c r="D22" s="202"/>
      <c r="E22" s="202"/>
      <c r="F22" s="202"/>
      <c r="G22" s="202"/>
      <c r="H22" s="203"/>
      <c r="I22" s="214"/>
      <c r="J22" s="203" t="s">
        <v>120</v>
      </c>
      <c r="K22" s="347">
        <v>130</v>
      </c>
      <c r="L22" s="348"/>
      <c r="M22" s="349"/>
      <c r="N22" s="204">
        <v>130</v>
      </c>
      <c r="O22" s="204">
        <v>100</v>
      </c>
      <c r="P22" s="204">
        <v>0</v>
      </c>
      <c r="Q22" s="204">
        <v>0</v>
      </c>
      <c r="R22" s="204">
        <v>100</v>
      </c>
    </row>
    <row r="23" spans="1:18" s="27" customFormat="1" ht="15.75">
      <c r="A23" s="197">
        <v>16</v>
      </c>
      <c r="B23" s="202"/>
      <c r="C23" s="202"/>
      <c r="D23" s="202"/>
      <c r="E23" s="202"/>
      <c r="F23" s="202"/>
      <c r="G23" s="202"/>
      <c r="H23" s="203"/>
      <c r="I23" s="214"/>
      <c r="J23" s="203" t="s">
        <v>121</v>
      </c>
      <c r="K23" s="347">
        <f>SUM(M24+M25)</f>
        <v>0</v>
      </c>
      <c r="L23" s="348"/>
      <c r="M23" s="349"/>
      <c r="N23" s="204">
        <v>0</v>
      </c>
      <c r="O23" s="204">
        <v>0</v>
      </c>
      <c r="P23" s="204">
        <v>0</v>
      </c>
      <c r="Q23" s="204">
        <v>0</v>
      </c>
      <c r="R23" s="204">
        <v>0</v>
      </c>
    </row>
    <row r="24" spans="1:18" s="27" customFormat="1" ht="15.75">
      <c r="A24" s="197">
        <v>17</v>
      </c>
      <c r="B24" s="202"/>
      <c r="C24" s="202"/>
      <c r="D24" s="202"/>
      <c r="E24" s="202"/>
      <c r="F24" s="202"/>
      <c r="G24" s="202"/>
      <c r="H24" s="203"/>
      <c r="I24" s="214"/>
      <c r="J24" s="203" t="s">
        <v>122</v>
      </c>
      <c r="K24" s="347">
        <v>939</v>
      </c>
      <c r="L24" s="348"/>
      <c r="M24" s="349"/>
      <c r="N24" s="204">
        <v>754</v>
      </c>
      <c r="O24" s="204">
        <v>554</v>
      </c>
      <c r="P24" s="204">
        <v>0</v>
      </c>
      <c r="Q24" s="204">
        <v>0</v>
      </c>
      <c r="R24" s="204">
        <v>554</v>
      </c>
    </row>
    <row r="25" spans="1:18" s="27" customFormat="1" ht="15.75">
      <c r="A25" s="197">
        <v>18</v>
      </c>
      <c r="B25" s="202"/>
      <c r="C25" s="202"/>
      <c r="D25" s="202"/>
      <c r="E25" s="202"/>
      <c r="F25" s="202"/>
      <c r="G25" s="202"/>
      <c r="H25" s="203"/>
      <c r="I25" s="214"/>
      <c r="J25" s="203" t="s">
        <v>123</v>
      </c>
      <c r="K25" s="347">
        <v>930</v>
      </c>
      <c r="L25" s="348"/>
      <c r="M25" s="349"/>
      <c r="N25" s="204">
        <v>901</v>
      </c>
      <c r="O25" s="204">
        <v>960</v>
      </c>
      <c r="P25" s="204">
        <v>0</v>
      </c>
      <c r="Q25" s="204">
        <v>0</v>
      </c>
      <c r="R25" s="204">
        <v>960</v>
      </c>
    </row>
    <row r="26" spans="1:18" s="27" customFormat="1" ht="15.75">
      <c r="A26" s="197">
        <v>19</v>
      </c>
      <c r="B26" s="202"/>
      <c r="C26" s="202"/>
      <c r="D26" s="202"/>
      <c r="E26" s="202"/>
      <c r="F26" s="202"/>
      <c r="G26" s="202"/>
      <c r="H26" s="203"/>
      <c r="I26" s="200" t="s">
        <v>124</v>
      </c>
      <c r="J26" s="199" t="s">
        <v>125</v>
      </c>
      <c r="K26" s="341">
        <f>SUM(K27)</f>
        <v>350</v>
      </c>
      <c r="L26" s="342"/>
      <c r="M26" s="343"/>
      <c r="N26" s="201">
        <v>350</v>
      </c>
      <c r="O26" s="201">
        <v>460</v>
      </c>
      <c r="P26" s="201">
        <v>0</v>
      </c>
      <c r="Q26" s="201">
        <v>0</v>
      </c>
      <c r="R26" s="201">
        <v>460</v>
      </c>
    </row>
    <row r="27" spans="1:18" s="27" customFormat="1" ht="15.75">
      <c r="A27" s="197">
        <v>20</v>
      </c>
      <c r="B27" s="202"/>
      <c r="C27" s="202"/>
      <c r="D27" s="202"/>
      <c r="E27" s="202"/>
      <c r="F27" s="202"/>
      <c r="G27" s="202"/>
      <c r="H27" s="203"/>
      <c r="I27" s="214"/>
      <c r="J27" s="203" t="s">
        <v>126</v>
      </c>
      <c r="K27" s="347">
        <v>350</v>
      </c>
      <c r="L27" s="348"/>
      <c r="M27" s="349"/>
      <c r="N27" s="204">
        <v>350</v>
      </c>
      <c r="O27" s="204">
        <v>460</v>
      </c>
      <c r="P27" s="204">
        <v>0</v>
      </c>
      <c r="Q27" s="204">
        <v>0</v>
      </c>
      <c r="R27" s="204">
        <v>460</v>
      </c>
    </row>
    <row r="28" spans="1:18" s="27" customFormat="1" ht="15.75">
      <c r="A28" s="197">
        <v>21</v>
      </c>
      <c r="B28" s="202"/>
      <c r="C28" s="202"/>
      <c r="D28" s="202"/>
      <c r="E28" s="202"/>
      <c r="F28" s="202"/>
      <c r="G28" s="202"/>
      <c r="H28" s="203"/>
      <c r="I28" s="200" t="s">
        <v>127</v>
      </c>
      <c r="J28" s="199" t="s">
        <v>128</v>
      </c>
      <c r="K28" s="341">
        <f>SUM(K29:M31)</f>
        <v>1249</v>
      </c>
      <c r="L28" s="342"/>
      <c r="M28" s="343"/>
      <c r="N28" s="201">
        <f>SUM(N29:N31)</f>
        <v>1278</v>
      </c>
      <c r="O28" s="201">
        <f>SUM(O29:O31)</f>
        <v>1278</v>
      </c>
      <c r="P28" s="201">
        <f>SUM(P29:P31)</f>
        <v>0</v>
      </c>
      <c r="Q28" s="201">
        <f>SUM(Q29:Q31)</f>
        <v>0</v>
      </c>
      <c r="R28" s="201">
        <f>SUM(R29:R31)</f>
        <v>1278</v>
      </c>
    </row>
    <row r="29" spans="1:18" s="27" customFormat="1" ht="15.75">
      <c r="A29" s="197">
        <v>22</v>
      </c>
      <c r="B29" s="202"/>
      <c r="C29" s="202"/>
      <c r="D29" s="202"/>
      <c r="E29" s="202"/>
      <c r="F29" s="202"/>
      <c r="G29" s="202"/>
      <c r="H29" s="203"/>
      <c r="I29" s="214"/>
      <c r="J29" s="203" t="s">
        <v>129</v>
      </c>
      <c r="K29" s="347">
        <v>1249</v>
      </c>
      <c r="L29" s="348"/>
      <c r="M29" s="349"/>
      <c r="N29" s="204">
        <v>1277</v>
      </c>
      <c r="O29" s="204">
        <v>1277</v>
      </c>
      <c r="P29" s="204">
        <v>0</v>
      </c>
      <c r="Q29" s="204">
        <v>0</v>
      </c>
      <c r="R29" s="204">
        <v>1277</v>
      </c>
    </row>
    <row r="30" spans="1:18" s="27" customFormat="1" ht="15.75">
      <c r="A30" s="197">
        <v>23</v>
      </c>
      <c r="B30" s="202"/>
      <c r="C30" s="202"/>
      <c r="D30" s="202"/>
      <c r="E30" s="202"/>
      <c r="F30" s="202"/>
      <c r="G30" s="202"/>
      <c r="H30" s="203"/>
      <c r="I30" s="214"/>
      <c r="J30" s="203" t="s">
        <v>130</v>
      </c>
      <c r="K30" s="347">
        <f>SUM(M31+M32)</f>
        <v>0</v>
      </c>
      <c r="L30" s="348"/>
      <c r="M30" s="349"/>
      <c r="N30" s="204">
        <v>0</v>
      </c>
      <c r="O30" s="204">
        <v>0</v>
      </c>
      <c r="P30" s="204">
        <v>0</v>
      </c>
      <c r="Q30" s="204">
        <v>0</v>
      </c>
      <c r="R30" s="204">
        <v>0</v>
      </c>
    </row>
    <row r="31" spans="1:18" s="27" customFormat="1" ht="15.75">
      <c r="A31" s="197">
        <v>24</v>
      </c>
      <c r="B31" s="202"/>
      <c r="C31" s="202"/>
      <c r="D31" s="202"/>
      <c r="E31" s="202"/>
      <c r="F31" s="202"/>
      <c r="G31" s="202"/>
      <c r="H31" s="203"/>
      <c r="I31" s="214"/>
      <c r="J31" s="203" t="s">
        <v>131</v>
      </c>
      <c r="K31" s="347">
        <v>0</v>
      </c>
      <c r="L31" s="348"/>
      <c r="M31" s="349"/>
      <c r="N31" s="204">
        <v>1</v>
      </c>
      <c r="O31" s="204">
        <v>1</v>
      </c>
      <c r="P31" s="204">
        <v>0</v>
      </c>
      <c r="Q31" s="204">
        <v>0</v>
      </c>
      <c r="R31" s="204">
        <v>1</v>
      </c>
    </row>
    <row r="32" spans="1:18" s="27" customFormat="1" ht="15.75">
      <c r="A32" s="197">
        <v>25</v>
      </c>
      <c r="B32" s="202"/>
      <c r="C32" s="202"/>
      <c r="D32" s="202"/>
      <c r="E32" s="202"/>
      <c r="F32" s="202"/>
      <c r="G32" s="202"/>
      <c r="H32" s="193" t="s">
        <v>91</v>
      </c>
      <c r="I32" s="193"/>
      <c r="J32" s="194" t="s">
        <v>93</v>
      </c>
      <c r="K32" s="344">
        <f aca="true" t="shared" si="0" ref="K32:K37">SUM(M33+M34)</f>
        <v>0</v>
      </c>
      <c r="L32" s="345"/>
      <c r="M32" s="346"/>
      <c r="N32" s="196">
        <v>0</v>
      </c>
      <c r="O32" s="196">
        <v>0</v>
      </c>
      <c r="P32" s="196">
        <v>0</v>
      </c>
      <c r="Q32" s="196">
        <v>0</v>
      </c>
      <c r="R32" s="196">
        <v>0</v>
      </c>
    </row>
    <row r="33" spans="1:18" s="27" customFormat="1" ht="15.75">
      <c r="A33" s="197">
        <v>26</v>
      </c>
      <c r="B33" s="202"/>
      <c r="C33" s="202"/>
      <c r="D33" s="202"/>
      <c r="E33" s="202"/>
      <c r="F33" s="202"/>
      <c r="G33" s="202"/>
      <c r="H33" s="193" t="s">
        <v>92</v>
      </c>
      <c r="I33" s="193"/>
      <c r="J33" s="194" t="s">
        <v>142</v>
      </c>
      <c r="K33" s="344">
        <f t="shared" si="0"/>
        <v>0</v>
      </c>
      <c r="L33" s="345"/>
      <c r="M33" s="346"/>
      <c r="N33" s="196">
        <v>0</v>
      </c>
      <c r="O33" s="196">
        <v>0</v>
      </c>
      <c r="P33" s="196">
        <v>0</v>
      </c>
      <c r="Q33" s="196">
        <v>0</v>
      </c>
      <c r="R33" s="196">
        <v>0</v>
      </c>
    </row>
    <row r="34" spans="1:18" s="26" customFormat="1" ht="15.75">
      <c r="A34" s="197">
        <v>27</v>
      </c>
      <c r="B34" s="205"/>
      <c r="C34" s="205"/>
      <c r="D34" s="205"/>
      <c r="E34" s="205"/>
      <c r="F34" s="205"/>
      <c r="G34" s="205"/>
      <c r="H34" s="187" t="s">
        <v>94</v>
      </c>
      <c r="I34" s="188"/>
      <c r="J34" s="189"/>
      <c r="K34" s="303">
        <f>SUM(K35:M37)</f>
        <v>430</v>
      </c>
      <c r="L34" s="307"/>
      <c r="M34" s="308"/>
      <c r="N34" s="206">
        <f>SUM(N35:N37)</f>
        <v>430</v>
      </c>
      <c r="O34" s="206">
        <f>SUM(O35:O37)</f>
        <v>616</v>
      </c>
      <c r="P34" s="206">
        <f>SUM(P35:P37)</f>
        <v>0</v>
      </c>
      <c r="Q34" s="206">
        <f>SUM(Q35:Q37)</f>
        <v>0</v>
      </c>
      <c r="R34" s="206">
        <f>SUM(R35:R37)</f>
        <v>616</v>
      </c>
    </row>
    <row r="35" spans="1:18" s="33" customFormat="1" ht="15.75">
      <c r="A35" s="215">
        <v>28</v>
      </c>
      <c r="B35" s="192"/>
      <c r="C35" s="192"/>
      <c r="D35" s="192"/>
      <c r="E35" s="192"/>
      <c r="F35" s="192"/>
      <c r="G35" s="192"/>
      <c r="H35" s="193" t="s">
        <v>85</v>
      </c>
      <c r="I35" s="194"/>
      <c r="J35" s="194" t="s">
        <v>151</v>
      </c>
      <c r="K35" s="344">
        <v>430</v>
      </c>
      <c r="L35" s="345"/>
      <c r="M35" s="346"/>
      <c r="N35" s="196">
        <v>430</v>
      </c>
      <c r="O35" s="196">
        <v>616</v>
      </c>
      <c r="P35" s="196">
        <v>0</v>
      </c>
      <c r="Q35" s="196">
        <v>0</v>
      </c>
      <c r="R35" s="196">
        <v>616</v>
      </c>
    </row>
    <row r="36" spans="1:18" s="33" customFormat="1" ht="15.75">
      <c r="A36" s="215">
        <v>29</v>
      </c>
      <c r="B36" s="192"/>
      <c r="C36" s="192"/>
      <c r="D36" s="192"/>
      <c r="E36" s="192"/>
      <c r="F36" s="192"/>
      <c r="G36" s="192"/>
      <c r="H36" s="193" t="s">
        <v>87</v>
      </c>
      <c r="I36" s="194"/>
      <c r="J36" s="194" t="s">
        <v>152</v>
      </c>
      <c r="K36" s="344">
        <f t="shared" si="0"/>
        <v>0</v>
      </c>
      <c r="L36" s="345"/>
      <c r="M36" s="346"/>
      <c r="N36" s="196">
        <v>0</v>
      </c>
      <c r="O36" s="196">
        <v>0</v>
      </c>
      <c r="P36" s="196">
        <v>0</v>
      </c>
      <c r="Q36" s="196">
        <v>0</v>
      </c>
      <c r="R36" s="196">
        <v>0</v>
      </c>
    </row>
    <row r="37" spans="1:18" s="33" customFormat="1" ht="15.75">
      <c r="A37" s="215">
        <v>30</v>
      </c>
      <c r="B37" s="192"/>
      <c r="C37" s="192"/>
      <c r="D37" s="192"/>
      <c r="E37" s="192"/>
      <c r="F37" s="192"/>
      <c r="G37" s="192"/>
      <c r="H37" s="193" t="s">
        <v>89</v>
      </c>
      <c r="I37" s="194"/>
      <c r="J37" s="194" t="s">
        <v>153</v>
      </c>
      <c r="K37" s="344">
        <f t="shared" si="0"/>
        <v>0</v>
      </c>
      <c r="L37" s="345"/>
      <c r="M37" s="346"/>
      <c r="N37" s="196">
        <v>0</v>
      </c>
      <c r="O37" s="196">
        <v>0</v>
      </c>
      <c r="P37" s="196">
        <v>0</v>
      </c>
      <c r="Q37" s="196">
        <v>0</v>
      </c>
      <c r="R37" s="196">
        <v>0</v>
      </c>
    </row>
    <row r="38" spans="1:18" s="28" customFormat="1" ht="15.75">
      <c r="A38" s="197">
        <v>31</v>
      </c>
      <c r="B38" s="208"/>
      <c r="C38" s="208"/>
      <c r="D38" s="208"/>
      <c r="E38" s="208"/>
      <c r="F38" s="208"/>
      <c r="G38" s="208"/>
      <c r="H38" s="300" t="s">
        <v>164</v>
      </c>
      <c r="I38" s="301"/>
      <c r="J38" s="304"/>
      <c r="K38" s="303">
        <f>SUM(K8+K34)</f>
        <v>59960</v>
      </c>
      <c r="L38" s="307"/>
      <c r="M38" s="308"/>
      <c r="N38" s="206">
        <f>SUM(N8,N34,)</f>
        <v>61663</v>
      </c>
      <c r="O38" s="206">
        <f>SUM(O8,O34,)</f>
        <v>61784</v>
      </c>
      <c r="P38" s="206">
        <f>SUM(P8,P34,)</f>
        <v>0</v>
      </c>
      <c r="Q38" s="206">
        <f>SUM(Q8,Q34,)</f>
        <v>0</v>
      </c>
      <c r="R38" s="206">
        <f>SUM(R8,R34,)</f>
        <v>61784</v>
      </c>
    </row>
    <row r="39" spans="1:18" s="28" customFormat="1" ht="15.75">
      <c r="A39" s="197">
        <v>32</v>
      </c>
      <c r="B39" s="208"/>
      <c r="C39" s="208"/>
      <c r="D39" s="208"/>
      <c r="E39" s="208"/>
      <c r="F39" s="208"/>
      <c r="G39" s="208"/>
      <c r="H39" s="187" t="s">
        <v>161</v>
      </c>
      <c r="I39" s="188"/>
      <c r="J39" s="189"/>
      <c r="K39" s="341">
        <f>SUM(M40+M41)</f>
        <v>0</v>
      </c>
      <c r="L39" s="342"/>
      <c r="M39" s="343"/>
      <c r="N39" s="206"/>
      <c r="O39" s="206"/>
      <c r="P39" s="206"/>
      <c r="Q39" s="206"/>
      <c r="R39" s="206"/>
    </row>
    <row r="40" spans="1:18" s="35" customFormat="1" ht="15.75">
      <c r="A40" s="215">
        <v>33</v>
      </c>
      <c r="B40" s="192"/>
      <c r="C40" s="192"/>
      <c r="D40" s="192"/>
      <c r="E40" s="192"/>
      <c r="F40" s="192"/>
      <c r="G40" s="192"/>
      <c r="H40" s="209" t="s">
        <v>85</v>
      </c>
      <c r="I40" s="210"/>
      <c r="J40" s="195" t="s">
        <v>162</v>
      </c>
      <c r="K40" s="341">
        <f>SUM(M41+M42)</f>
        <v>0</v>
      </c>
      <c r="L40" s="342"/>
      <c r="M40" s="343"/>
      <c r="N40" s="201">
        <v>0</v>
      </c>
      <c r="O40" s="201">
        <v>0</v>
      </c>
      <c r="P40" s="201">
        <v>0</v>
      </c>
      <c r="Q40" s="201">
        <v>0</v>
      </c>
      <c r="R40" s="201">
        <v>0</v>
      </c>
    </row>
    <row r="41" spans="1:18" s="28" customFormat="1" ht="15.75">
      <c r="A41" s="197">
        <v>34</v>
      </c>
      <c r="B41" s="208"/>
      <c r="C41" s="208"/>
      <c r="D41" s="208"/>
      <c r="E41" s="208"/>
      <c r="F41" s="208"/>
      <c r="G41" s="208"/>
      <c r="H41" s="300" t="s">
        <v>165</v>
      </c>
      <c r="I41" s="301"/>
      <c r="J41" s="302"/>
      <c r="K41" s="303">
        <v>0</v>
      </c>
      <c r="L41" s="307"/>
      <c r="M41" s="308"/>
      <c r="N41" s="206">
        <v>0</v>
      </c>
      <c r="O41" s="206">
        <v>0</v>
      </c>
      <c r="P41" s="206">
        <v>0</v>
      </c>
      <c r="Q41" s="206">
        <v>0</v>
      </c>
      <c r="R41" s="206">
        <v>0</v>
      </c>
    </row>
    <row r="42" spans="1:18" s="28" customFormat="1" ht="15.75">
      <c r="A42" s="197">
        <v>35</v>
      </c>
      <c r="B42" s="208"/>
      <c r="C42" s="208"/>
      <c r="D42" s="208"/>
      <c r="E42" s="208"/>
      <c r="F42" s="208"/>
      <c r="G42" s="208"/>
      <c r="H42" s="300" t="s">
        <v>166</v>
      </c>
      <c r="I42" s="301"/>
      <c r="J42" s="302"/>
      <c r="K42" s="303">
        <f>SUM(K38+K41)</f>
        <v>59960</v>
      </c>
      <c r="L42" s="307"/>
      <c r="M42" s="308"/>
      <c r="N42" s="206">
        <f>SUM(N38+N41)</f>
        <v>61663</v>
      </c>
      <c r="O42" s="206">
        <f>SUM(O38+O41)</f>
        <v>61784</v>
      </c>
      <c r="P42" s="206">
        <f>SUM(P38+P41)</f>
        <v>0</v>
      </c>
      <c r="Q42" s="206">
        <f>SUM(Q38+Q41)</f>
        <v>0</v>
      </c>
      <c r="R42" s="206">
        <f>SUM(R38+R41)</f>
        <v>61784</v>
      </c>
    </row>
    <row r="43" ht="16.5">
      <c r="V43" s="25"/>
    </row>
  </sheetData>
  <sheetProtection/>
  <mergeCells count="51">
    <mergeCell ref="K1:R1"/>
    <mergeCell ref="A2:R2"/>
    <mergeCell ref="A3:R3"/>
    <mergeCell ref="Q4:R4"/>
    <mergeCell ref="A5:A6"/>
    <mergeCell ref="H5:J6"/>
    <mergeCell ref="K5:M6"/>
    <mergeCell ref="O5:O6"/>
    <mergeCell ref="P5:R5"/>
    <mergeCell ref="H7:J7"/>
    <mergeCell ref="K7:M7"/>
    <mergeCell ref="H8:J8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38:M38"/>
    <mergeCell ref="K39:M39"/>
    <mergeCell ref="K29:M29"/>
    <mergeCell ref="K30:M30"/>
    <mergeCell ref="K31:M31"/>
    <mergeCell ref="K32:M32"/>
    <mergeCell ref="K33:M33"/>
    <mergeCell ref="K34:M34"/>
    <mergeCell ref="K40:M40"/>
    <mergeCell ref="H41:J41"/>
    <mergeCell ref="K41:M41"/>
    <mergeCell ref="H42:J42"/>
    <mergeCell ref="K42:M42"/>
    <mergeCell ref="N5:N6"/>
    <mergeCell ref="K35:M35"/>
    <mergeCell ref="K36:M36"/>
    <mergeCell ref="K37:M37"/>
    <mergeCell ref="H38:J38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2">
      <selection activeCell="C25" sqref="C25"/>
    </sheetView>
  </sheetViews>
  <sheetFormatPr defaultColWidth="9.140625" defaultRowHeight="15"/>
  <cols>
    <col min="1" max="1" width="6.7109375" style="0" customWidth="1"/>
    <col min="2" max="2" width="35.421875" style="0" customWidth="1"/>
    <col min="3" max="3" width="23.57421875" style="0" customWidth="1"/>
    <col min="4" max="4" width="16.7109375" style="0" customWidth="1"/>
    <col min="5" max="5" width="6.421875" style="0" customWidth="1"/>
    <col min="6" max="6" width="21.421875" style="0" customWidth="1"/>
    <col min="7" max="7" width="9.140625" style="0" customWidth="1"/>
  </cols>
  <sheetData>
    <row r="1" ht="19.5" customHeight="1">
      <c r="A1" s="24"/>
    </row>
    <row r="2" ht="38.25" customHeight="1"/>
    <row r="3" spans="1:6" s="36" customFormat="1" ht="74.25" customHeight="1">
      <c r="A3" s="356" t="s">
        <v>274</v>
      </c>
      <c r="B3" s="356"/>
      <c r="C3" s="356"/>
      <c r="D3" s="356"/>
      <c r="E3" s="357"/>
      <c r="F3" s="357"/>
    </row>
    <row r="4" spans="1:6" ht="21" customHeight="1">
      <c r="A4" s="135"/>
      <c r="B4" s="216"/>
      <c r="C4" s="216"/>
      <c r="D4" s="217" t="s">
        <v>32</v>
      </c>
      <c r="E4" s="218"/>
      <c r="F4" s="219" t="s">
        <v>311</v>
      </c>
    </row>
    <row r="5" spans="1:6" s="36" customFormat="1" ht="48.75" customHeight="1">
      <c r="A5" s="220" t="s">
        <v>163</v>
      </c>
      <c r="B5" s="183" t="s">
        <v>204</v>
      </c>
      <c r="C5" s="184" t="s">
        <v>275</v>
      </c>
      <c r="D5" s="352" t="s">
        <v>297</v>
      </c>
      <c r="E5" s="353"/>
      <c r="F5" s="221" t="s">
        <v>317</v>
      </c>
    </row>
    <row r="6" spans="1:6" ht="15" customHeight="1">
      <c r="A6" s="221"/>
      <c r="B6" s="222" t="s">
        <v>5</v>
      </c>
      <c r="C6" s="223" t="s">
        <v>6</v>
      </c>
      <c r="D6" s="352" t="s">
        <v>7</v>
      </c>
      <c r="E6" s="353"/>
      <c r="F6" s="222" t="s">
        <v>8</v>
      </c>
    </row>
    <row r="7" spans="1:6" s="24" customFormat="1" ht="15" customHeight="1">
      <c r="A7" s="212">
        <v>1</v>
      </c>
      <c r="B7" s="204" t="s">
        <v>204</v>
      </c>
      <c r="C7" s="224">
        <v>8000</v>
      </c>
      <c r="D7" s="354">
        <v>4945</v>
      </c>
      <c r="E7" s="355"/>
      <c r="F7" s="225">
        <v>4945</v>
      </c>
    </row>
    <row r="8" spans="1:6" s="24" customFormat="1" ht="15" customHeight="1">
      <c r="A8" s="212">
        <v>2</v>
      </c>
      <c r="B8" s="206" t="s">
        <v>205</v>
      </c>
      <c r="C8" s="226">
        <f>SUM(C7)</f>
        <v>8000</v>
      </c>
      <c r="D8" s="350">
        <f>SUM(D7)</f>
        <v>4945</v>
      </c>
      <c r="E8" s="351"/>
      <c r="F8" s="227">
        <v>4945</v>
      </c>
    </row>
    <row r="9" spans="1:6" s="24" customFormat="1" ht="15" customHeight="1">
      <c r="A9" s="212">
        <v>3</v>
      </c>
      <c r="B9" s="228" t="s">
        <v>276</v>
      </c>
      <c r="C9" s="229">
        <v>0</v>
      </c>
      <c r="D9" s="358">
        <v>4400</v>
      </c>
      <c r="E9" s="359"/>
      <c r="F9" s="225">
        <v>4400</v>
      </c>
    </row>
    <row r="10" spans="1:6" s="24" customFormat="1" ht="15" customHeight="1">
      <c r="A10" s="212">
        <v>4</v>
      </c>
      <c r="B10" s="228" t="s">
        <v>259</v>
      </c>
      <c r="C10" s="229">
        <v>3500</v>
      </c>
      <c r="D10" s="358">
        <v>152</v>
      </c>
      <c r="E10" s="359"/>
      <c r="F10" s="225">
        <v>0</v>
      </c>
    </row>
    <row r="11" spans="1:6" s="24" customFormat="1" ht="15" customHeight="1">
      <c r="A11" s="212">
        <v>5</v>
      </c>
      <c r="B11" s="230" t="s">
        <v>208</v>
      </c>
      <c r="C11" s="229">
        <v>1500</v>
      </c>
      <c r="D11" s="358">
        <v>1500</v>
      </c>
      <c r="E11" s="359"/>
      <c r="F11" s="225">
        <v>1200</v>
      </c>
    </row>
    <row r="12" spans="1:6" s="24" customFormat="1" ht="15" customHeight="1">
      <c r="A12" s="212">
        <v>6</v>
      </c>
      <c r="B12" s="228" t="s">
        <v>206</v>
      </c>
      <c r="C12" s="229">
        <v>60517</v>
      </c>
      <c r="D12" s="358">
        <v>21000</v>
      </c>
      <c r="E12" s="359"/>
      <c r="F12" s="225">
        <v>13058</v>
      </c>
    </row>
    <row r="13" spans="1:6" ht="15" customHeight="1">
      <c r="A13" s="212">
        <v>7</v>
      </c>
      <c r="B13" s="231" t="s">
        <v>207</v>
      </c>
      <c r="C13" s="232">
        <f>SUM(C9:C12)</f>
        <v>65517</v>
      </c>
      <c r="D13" s="350">
        <f>SUM(D9:D12)</f>
        <v>27052</v>
      </c>
      <c r="E13" s="351"/>
      <c r="F13" s="233">
        <f>SUM(F9:F12)</f>
        <v>18658</v>
      </c>
    </row>
    <row r="14" spans="1:6" s="40" customFormat="1" ht="15" customHeight="1">
      <c r="A14" s="212">
        <v>8</v>
      </c>
      <c r="B14" s="234" t="s">
        <v>209</v>
      </c>
      <c r="C14" s="232">
        <f>SUM(C8+C13)</f>
        <v>73517</v>
      </c>
      <c r="D14" s="350">
        <f>SUM(D8+D13)</f>
        <v>31997</v>
      </c>
      <c r="E14" s="351"/>
      <c r="F14" s="233">
        <f>SUM(F8+F13)</f>
        <v>23603</v>
      </c>
    </row>
    <row r="15" spans="1:6" ht="15.75">
      <c r="A15" s="135"/>
      <c r="B15" s="135"/>
      <c r="C15" s="135"/>
      <c r="D15" s="135"/>
      <c r="E15" s="135"/>
      <c r="F15" s="235"/>
    </row>
    <row r="16" ht="15">
      <c r="E16" s="37"/>
    </row>
  </sheetData>
  <sheetProtection/>
  <mergeCells count="11">
    <mergeCell ref="D11:E11"/>
    <mergeCell ref="D14:E14"/>
    <mergeCell ref="D5:E5"/>
    <mergeCell ref="D6:E6"/>
    <mergeCell ref="D7:E7"/>
    <mergeCell ref="D8:E8"/>
    <mergeCell ref="A3:F3"/>
    <mergeCell ref="D9:E9"/>
    <mergeCell ref="D10:E10"/>
    <mergeCell ref="D12:E12"/>
    <mergeCell ref="D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zoomScale="69" zoomScaleNormal="69" workbookViewId="0" topLeftCell="A4">
      <selection activeCell="I32" sqref="I32"/>
    </sheetView>
  </sheetViews>
  <sheetFormatPr defaultColWidth="9.140625" defaultRowHeight="15"/>
  <cols>
    <col min="1" max="1" width="16.8515625" style="42" customWidth="1"/>
    <col min="2" max="2" width="54.8515625" style="43" customWidth="1"/>
    <col min="3" max="4" width="32.28125" style="43" customWidth="1"/>
    <col min="5" max="5" width="34.7109375" style="42" customWidth="1"/>
    <col min="6" max="7" width="11.00390625" style="42" customWidth="1"/>
    <col min="8" max="8" width="11.8515625" style="42" customWidth="1"/>
    <col min="9" max="16384" width="9.140625" style="42" customWidth="1"/>
  </cols>
  <sheetData>
    <row r="1" spans="5:6" ht="15">
      <c r="E1" s="360" t="s">
        <v>214</v>
      </c>
      <c r="F1" s="360"/>
    </row>
    <row r="3" spans="1:5" ht="20.25" customHeight="1">
      <c r="A3" s="361" t="s">
        <v>277</v>
      </c>
      <c r="B3" s="273"/>
      <c r="C3" s="273"/>
      <c r="D3" s="273"/>
      <c r="E3" s="273"/>
    </row>
    <row r="5" spans="1:6" ht="26.25" customHeight="1" thickBot="1">
      <c r="A5" s="43"/>
      <c r="B5" s="44"/>
      <c r="C5" s="44"/>
      <c r="D5" s="44"/>
      <c r="E5" s="58" t="s">
        <v>32</v>
      </c>
      <c r="F5" s="43"/>
    </row>
    <row r="6" spans="1:5" s="48" customFormat="1" ht="56.25" customHeight="1" thickBot="1">
      <c r="A6" s="45" t="s">
        <v>163</v>
      </c>
      <c r="B6" s="46" t="s">
        <v>213</v>
      </c>
      <c r="C6" s="47" t="s">
        <v>275</v>
      </c>
      <c r="D6" s="47" t="s">
        <v>297</v>
      </c>
      <c r="E6" s="47" t="s">
        <v>317</v>
      </c>
    </row>
    <row r="7" spans="1:6" s="50" customFormat="1" ht="18" customHeight="1" thickBot="1">
      <c r="A7" s="60"/>
      <c r="B7" s="46" t="s">
        <v>5</v>
      </c>
      <c r="C7" s="49" t="s">
        <v>6</v>
      </c>
      <c r="D7" s="49" t="s">
        <v>7</v>
      </c>
      <c r="E7" s="49" t="s">
        <v>8</v>
      </c>
      <c r="F7" s="44"/>
    </row>
    <row r="8" spans="1:6" s="50" customFormat="1" ht="18" customHeight="1">
      <c r="A8" s="362" t="s">
        <v>238</v>
      </c>
      <c r="B8" s="363"/>
      <c r="C8" s="103"/>
      <c r="D8" s="145"/>
      <c r="E8" s="145"/>
      <c r="F8" s="44"/>
    </row>
    <row r="9" spans="1:6" ht="15.75" customHeight="1">
      <c r="A9" s="55">
        <v>1</v>
      </c>
      <c r="B9" s="51" t="s">
        <v>210</v>
      </c>
      <c r="C9" s="56">
        <f>SUM(C10:C19)</f>
        <v>11082</v>
      </c>
      <c r="D9" s="56">
        <f>SUM(D10:D19)</f>
        <v>48316</v>
      </c>
      <c r="E9" s="56">
        <f>SUM(E10:E19)</f>
        <v>44379</v>
      </c>
      <c r="F9" s="43"/>
    </row>
    <row r="10" spans="1:6" ht="15.75" customHeight="1">
      <c r="A10" s="101">
        <v>2</v>
      </c>
      <c r="B10" s="102" t="s">
        <v>278</v>
      </c>
      <c r="C10" s="61">
        <v>1970</v>
      </c>
      <c r="D10" s="61">
        <v>1970</v>
      </c>
      <c r="E10" s="61">
        <v>1970</v>
      </c>
      <c r="F10" s="43"/>
    </row>
    <row r="11" spans="1:6" ht="15.75" customHeight="1">
      <c r="A11" s="101">
        <v>3</v>
      </c>
      <c r="B11" s="102" t="s">
        <v>279</v>
      </c>
      <c r="C11" s="61">
        <v>1200</v>
      </c>
      <c r="D11" s="61">
        <v>1200</v>
      </c>
      <c r="E11" s="61">
        <v>1200</v>
      </c>
      <c r="F11" s="43"/>
    </row>
    <row r="12" spans="1:6" ht="15.75" customHeight="1">
      <c r="A12" s="101">
        <v>4</v>
      </c>
      <c r="B12" s="102" t="s">
        <v>280</v>
      </c>
      <c r="C12" s="61">
        <v>1575</v>
      </c>
      <c r="D12" s="61">
        <v>1575</v>
      </c>
      <c r="E12" s="61">
        <v>1575</v>
      </c>
      <c r="F12" s="43"/>
    </row>
    <row r="13" spans="1:6" ht="15.75" customHeight="1">
      <c r="A13" s="101">
        <v>5</v>
      </c>
      <c r="B13" s="102" t="s">
        <v>281</v>
      </c>
      <c r="C13" s="61">
        <v>400</v>
      </c>
      <c r="D13" s="61">
        <v>400</v>
      </c>
      <c r="E13" s="61">
        <v>400</v>
      </c>
      <c r="F13" s="43"/>
    </row>
    <row r="14" spans="1:6" ht="15.75" customHeight="1">
      <c r="A14" s="101">
        <v>6</v>
      </c>
      <c r="B14" s="102" t="s">
        <v>282</v>
      </c>
      <c r="C14" s="61">
        <v>2000</v>
      </c>
      <c r="D14" s="61">
        <v>2000</v>
      </c>
      <c r="E14" s="61">
        <v>2000</v>
      </c>
      <c r="F14" s="43"/>
    </row>
    <row r="15" spans="1:6" ht="15.75" customHeight="1">
      <c r="A15" s="101">
        <v>7</v>
      </c>
      <c r="B15" s="102" t="s">
        <v>283</v>
      </c>
      <c r="C15" s="61">
        <v>3937</v>
      </c>
      <c r="D15" s="61">
        <v>3937</v>
      </c>
      <c r="E15" s="84">
        <v>0</v>
      </c>
      <c r="F15" s="43"/>
    </row>
    <row r="16" spans="1:6" ht="15.75" customHeight="1">
      <c r="A16" s="101">
        <v>8</v>
      </c>
      <c r="B16" s="102" t="s">
        <v>260</v>
      </c>
      <c r="C16" s="84">
        <v>0</v>
      </c>
      <c r="D16" s="61">
        <v>25000</v>
      </c>
      <c r="E16" s="61">
        <v>25000</v>
      </c>
      <c r="F16" s="43"/>
    </row>
    <row r="17" spans="1:6" ht="15.75" customHeight="1">
      <c r="A17" s="101">
        <v>9</v>
      </c>
      <c r="B17" s="102" t="s">
        <v>261</v>
      </c>
      <c r="C17" s="84">
        <v>0</v>
      </c>
      <c r="D17" s="61">
        <v>5000</v>
      </c>
      <c r="E17" s="61">
        <v>5000</v>
      </c>
      <c r="F17" s="43"/>
    </row>
    <row r="18" spans="1:6" ht="15.75" customHeight="1">
      <c r="A18" s="101">
        <v>10</v>
      </c>
      <c r="B18" s="102" t="s">
        <v>284</v>
      </c>
      <c r="C18" s="84">
        <v>0</v>
      </c>
      <c r="D18" s="61">
        <v>5080</v>
      </c>
      <c r="E18" s="61">
        <v>5080</v>
      </c>
      <c r="F18" s="43"/>
    </row>
    <row r="19" spans="1:6" ht="15.75" customHeight="1">
      <c r="A19" s="55">
        <v>11</v>
      </c>
      <c r="B19" s="53" t="s">
        <v>285</v>
      </c>
      <c r="C19" s="84">
        <v>0</v>
      </c>
      <c r="D19" s="54">
        <v>2154</v>
      </c>
      <c r="E19" s="54">
        <v>2154</v>
      </c>
      <c r="F19" s="43"/>
    </row>
    <row r="20" spans="1:6" ht="15.75" customHeight="1">
      <c r="A20" s="55">
        <v>12</v>
      </c>
      <c r="B20" s="51" t="s">
        <v>211</v>
      </c>
      <c r="C20" s="56">
        <f>SUM(C21:C30)</f>
        <v>1543</v>
      </c>
      <c r="D20" s="56">
        <f>SUM(D21:D30)</f>
        <v>2838</v>
      </c>
      <c r="E20" s="56">
        <f>SUM(E21:E32)</f>
        <v>4983</v>
      </c>
      <c r="F20" s="43"/>
    </row>
    <row r="21" spans="1:6" ht="15.75" customHeight="1">
      <c r="A21" s="52">
        <v>13</v>
      </c>
      <c r="B21" s="53" t="s">
        <v>312</v>
      </c>
      <c r="C21" s="54">
        <v>44</v>
      </c>
      <c r="D21" s="54">
        <v>44</v>
      </c>
      <c r="E21" s="54">
        <v>44</v>
      </c>
      <c r="F21" s="43"/>
    </row>
    <row r="22" spans="1:6" ht="15.75" customHeight="1">
      <c r="A22" s="55">
        <v>14</v>
      </c>
      <c r="B22" s="53" t="s">
        <v>286</v>
      </c>
      <c r="C22" s="54">
        <v>236</v>
      </c>
      <c r="D22" s="54">
        <v>236</v>
      </c>
      <c r="E22" s="54">
        <v>236</v>
      </c>
      <c r="F22" s="43"/>
    </row>
    <row r="23" spans="1:6" ht="15.75" customHeight="1">
      <c r="A23" s="55">
        <v>15</v>
      </c>
      <c r="B23" s="53" t="s">
        <v>333</v>
      </c>
      <c r="C23" s="83">
        <v>96</v>
      </c>
      <c r="D23" s="83">
        <v>96</v>
      </c>
      <c r="E23" s="83">
        <v>666</v>
      </c>
      <c r="F23" s="43"/>
    </row>
    <row r="24" spans="1:6" ht="15.75" customHeight="1">
      <c r="A24" s="55">
        <v>16</v>
      </c>
      <c r="B24" s="53" t="s">
        <v>287</v>
      </c>
      <c r="C24" s="83">
        <v>500</v>
      </c>
      <c r="D24" s="83">
        <v>500</v>
      </c>
      <c r="E24" s="83">
        <v>500</v>
      </c>
      <c r="F24" s="43"/>
    </row>
    <row r="25" spans="1:6" ht="15.75" customHeight="1">
      <c r="A25" s="55">
        <v>17</v>
      </c>
      <c r="B25" s="53" t="s">
        <v>288</v>
      </c>
      <c r="C25" s="83">
        <v>412</v>
      </c>
      <c r="D25" s="83">
        <v>412</v>
      </c>
      <c r="E25" s="83">
        <v>412</v>
      </c>
      <c r="F25" s="43"/>
    </row>
    <row r="26" spans="1:6" ht="15.75" customHeight="1">
      <c r="A26" s="55">
        <v>18</v>
      </c>
      <c r="B26" s="53" t="s">
        <v>289</v>
      </c>
      <c r="C26" s="83">
        <v>55</v>
      </c>
      <c r="D26" s="83">
        <v>55</v>
      </c>
      <c r="E26" s="83">
        <v>55</v>
      </c>
      <c r="F26" s="43"/>
    </row>
    <row r="27" spans="1:6" ht="15.75" customHeight="1">
      <c r="A27" s="55">
        <v>19</v>
      </c>
      <c r="B27" s="53" t="s">
        <v>290</v>
      </c>
      <c r="C27" s="83">
        <v>200</v>
      </c>
      <c r="D27" s="83">
        <v>200</v>
      </c>
      <c r="E27" s="83">
        <v>200</v>
      </c>
      <c r="F27" s="43"/>
    </row>
    <row r="28" spans="1:6" ht="15.75" customHeight="1">
      <c r="A28" s="55">
        <v>20</v>
      </c>
      <c r="B28" s="53" t="s">
        <v>251</v>
      </c>
      <c r="C28" s="83">
        <v>0</v>
      </c>
      <c r="D28" s="54">
        <v>1295</v>
      </c>
      <c r="E28" s="54">
        <v>1295</v>
      </c>
      <c r="F28" s="43"/>
    </row>
    <row r="29" spans="1:6" ht="15.75" customHeight="1">
      <c r="A29" s="55">
        <v>21</v>
      </c>
      <c r="B29" s="53" t="s">
        <v>298</v>
      </c>
      <c r="C29" s="83">
        <v>0</v>
      </c>
      <c r="D29" s="83">
        <v>0</v>
      </c>
      <c r="E29" s="83">
        <v>500</v>
      </c>
      <c r="F29" s="43"/>
    </row>
    <row r="30" spans="1:6" ht="15.75" customHeight="1">
      <c r="A30" s="55">
        <v>22</v>
      </c>
      <c r="B30" s="53" t="s">
        <v>299</v>
      </c>
      <c r="C30" s="83">
        <v>0</v>
      </c>
      <c r="D30" s="83">
        <v>0</v>
      </c>
      <c r="E30" s="54">
        <v>107</v>
      </c>
      <c r="F30" s="43"/>
    </row>
    <row r="31" spans="1:6" ht="15.75" customHeight="1">
      <c r="A31" s="55">
        <v>23</v>
      </c>
      <c r="B31" s="53" t="s">
        <v>319</v>
      </c>
      <c r="C31" s="83">
        <v>0</v>
      </c>
      <c r="D31" s="83">
        <v>0</v>
      </c>
      <c r="E31" s="54">
        <v>650</v>
      </c>
      <c r="F31" s="43"/>
    </row>
    <row r="32" spans="1:6" ht="15.75" customHeight="1" thickBot="1">
      <c r="A32" s="106">
        <v>24</v>
      </c>
      <c r="B32" s="53" t="s">
        <v>332</v>
      </c>
      <c r="C32" s="83">
        <v>0</v>
      </c>
      <c r="D32" s="83">
        <v>0</v>
      </c>
      <c r="E32" s="54">
        <v>318</v>
      </c>
      <c r="F32" s="43"/>
    </row>
    <row r="33" spans="1:6" ht="15.75" customHeight="1">
      <c r="A33" s="55">
        <v>25</v>
      </c>
      <c r="B33" s="51" t="s">
        <v>212</v>
      </c>
      <c r="C33" s="59">
        <f>SUM(C34:C35)</f>
        <v>2975</v>
      </c>
      <c r="D33" s="59">
        <f>SUM(D34:D35)</f>
        <v>3904</v>
      </c>
      <c r="E33" s="59">
        <f>SUM(E34:E35)</f>
        <v>2871</v>
      </c>
      <c r="F33" s="43"/>
    </row>
    <row r="34" spans="1:6" ht="15.75" customHeight="1" thickBot="1">
      <c r="A34" s="106">
        <v>26</v>
      </c>
      <c r="B34" s="53" t="s">
        <v>291</v>
      </c>
      <c r="C34" s="54">
        <v>2560</v>
      </c>
      <c r="D34" s="54">
        <v>3142</v>
      </c>
      <c r="E34" s="54">
        <v>2109</v>
      </c>
      <c r="F34" s="43"/>
    </row>
    <row r="35" spans="1:6" ht="15.75" customHeight="1" thickBot="1">
      <c r="A35" s="55">
        <v>27</v>
      </c>
      <c r="B35" s="53" t="s">
        <v>292</v>
      </c>
      <c r="C35" s="54">
        <v>415</v>
      </c>
      <c r="D35" s="54">
        <v>762</v>
      </c>
      <c r="E35" s="54">
        <v>762</v>
      </c>
      <c r="F35" s="43"/>
    </row>
    <row r="36" spans="1:6" s="57" customFormat="1" ht="18" customHeight="1" thickBot="1">
      <c r="A36" s="106">
        <v>28</v>
      </c>
      <c r="B36" s="88" t="s">
        <v>252</v>
      </c>
      <c r="C36" s="90">
        <f>SUM(C9+C20+C33)</f>
        <v>15600</v>
      </c>
      <c r="D36" s="90">
        <f>SUM(D9+D20+D33)</f>
        <v>55058</v>
      </c>
      <c r="E36" s="90">
        <f>SUM(E9+E20+E33)</f>
        <v>52233</v>
      </c>
      <c r="F36" s="48"/>
    </row>
    <row r="37" spans="1:5" ht="15">
      <c r="A37" s="362" t="s">
        <v>253</v>
      </c>
      <c r="B37" s="364"/>
      <c r="C37" s="364"/>
      <c r="D37" s="364"/>
      <c r="E37" s="365"/>
    </row>
    <row r="38" spans="1:5" ht="15.75">
      <c r="A38" s="55">
        <v>29</v>
      </c>
      <c r="B38" s="51" t="s">
        <v>254</v>
      </c>
      <c r="C38" s="85">
        <f>SUM(C39:C39)</f>
        <v>280</v>
      </c>
      <c r="D38" s="85">
        <f>SUM(D39:D39)</f>
        <v>280</v>
      </c>
      <c r="E38" s="85">
        <f>SUM(E39:E39)</f>
        <v>364</v>
      </c>
    </row>
    <row r="39" spans="1:5" s="104" customFormat="1" ht="15.75">
      <c r="A39" s="55">
        <v>30</v>
      </c>
      <c r="B39" s="53" t="s">
        <v>313</v>
      </c>
      <c r="C39" s="83">
        <v>280</v>
      </c>
      <c r="D39" s="54">
        <v>280</v>
      </c>
      <c r="E39" s="54">
        <v>364</v>
      </c>
    </row>
    <row r="40" spans="1:5" ht="15.75">
      <c r="A40" s="55">
        <v>31</v>
      </c>
      <c r="B40" s="51" t="s">
        <v>211</v>
      </c>
      <c r="C40" s="105">
        <f>SUM(C42)</f>
        <v>0</v>
      </c>
      <c r="D40" s="105">
        <f>SUM(D42)</f>
        <v>0</v>
      </c>
      <c r="E40" s="105">
        <f>SUM(E41+E42)</f>
        <v>192</v>
      </c>
    </row>
    <row r="41" spans="1:5" ht="15.75">
      <c r="A41" s="55">
        <v>32</v>
      </c>
      <c r="B41" s="53" t="s">
        <v>293</v>
      </c>
      <c r="C41" s="83">
        <v>118</v>
      </c>
      <c r="D41" s="54">
        <v>118</v>
      </c>
      <c r="E41" s="54">
        <v>185</v>
      </c>
    </row>
    <row r="42" spans="1:5" ht="15.75">
      <c r="A42" s="55">
        <v>33</v>
      </c>
      <c r="B42" s="53" t="s">
        <v>334</v>
      </c>
      <c r="C42" s="83">
        <v>0</v>
      </c>
      <c r="D42" s="83">
        <v>0</v>
      </c>
      <c r="E42" s="54">
        <v>7</v>
      </c>
    </row>
    <row r="43" spans="1:5" ht="15.75">
      <c r="A43" s="55">
        <v>34</v>
      </c>
      <c r="B43" s="51" t="s">
        <v>212</v>
      </c>
      <c r="C43" s="85">
        <f>SUM(C44)</f>
        <v>32</v>
      </c>
      <c r="D43" s="85">
        <f>SUM(D44)</f>
        <v>32</v>
      </c>
      <c r="E43" s="85">
        <f>SUM(E44)</f>
        <v>60</v>
      </c>
    </row>
    <row r="44" spans="1:5" ht="16.5" thickBot="1">
      <c r="A44" s="52">
        <v>35</v>
      </c>
      <c r="B44" s="53" t="s">
        <v>294</v>
      </c>
      <c r="C44" s="83">
        <v>32</v>
      </c>
      <c r="D44" s="54">
        <v>32</v>
      </c>
      <c r="E44" s="54">
        <v>60</v>
      </c>
    </row>
    <row r="45" spans="1:5" ht="16.5" thickBot="1">
      <c r="A45" s="87">
        <v>36</v>
      </c>
      <c r="B45" s="88" t="s">
        <v>255</v>
      </c>
      <c r="C45" s="89">
        <f>SUM(C38+C40+C43)</f>
        <v>312</v>
      </c>
      <c r="D45" s="89">
        <f>SUM(D38+D40+D43)</f>
        <v>312</v>
      </c>
      <c r="E45" s="89">
        <f>SUM(E38+E40+E43)</f>
        <v>616</v>
      </c>
    </row>
    <row r="46" spans="1:5" ht="28.5" customHeight="1" thickBot="1">
      <c r="A46" s="86">
        <v>37</v>
      </c>
      <c r="B46" s="91" t="s">
        <v>256</v>
      </c>
      <c r="C46" s="92">
        <f>SUM(C36+C45)</f>
        <v>15912</v>
      </c>
      <c r="D46" s="93">
        <f>SUM(D36+D45)</f>
        <v>55370</v>
      </c>
      <c r="E46" s="93">
        <f>SUM(E36+E45)</f>
        <v>52849</v>
      </c>
    </row>
  </sheetData>
  <sheetProtection/>
  <mergeCells count="4">
    <mergeCell ref="E1:F1"/>
    <mergeCell ref="A3:E3"/>
    <mergeCell ref="A8:B8"/>
    <mergeCell ref="A37:E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2017-01-16T13:00:36Z</dcterms:modified>
  <cp:category/>
  <cp:version/>
  <cp:contentType/>
  <cp:contentStatus/>
</cp:coreProperties>
</file>