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11. sz. m." sheetId="24" r:id="rId1"/>
  </sheets>
  <calcPr calcId="152511"/>
</workbook>
</file>

<file path=xl/calcChain.xml><?xml version="1.0" encoding="utf-8"?>
<calcChain xmlns="http://schemas.openxmlformats.org/spreadsheetml/2006/main">
  <c r="I17" i="24" l="1"/>
  <c r="I21" i="24" s="1"/>
  <c r="I13" i="24"/>
  <c r="I10" i="24"/>
  <c r="I14" i="24" s="1"/>
  <c r="L25" i="24"/>
  <c r="L23" i="24"/>
  <c r="D23" i="24" s="1"/>
  <c r="F20" i="24"/>
  <c r="D19" i="24"/>
  <c r="D18" i="24"/>
  <c r="K17" i="24"/>
  <c r="K21" i="24"/>
  <c r="K25" i="24" s="1"/>
  <c r="J17" i="24"/>
  <c r="J21" i="24" s="1"/>
  <c r="J25" i="24"/>
  <c r="H17" i="24"/>
  <c r="H21" i="24"/>
  <c r="G17" i="24"/>
  <c r="G21" i="24"/>
  <c r="G25" i="24" s="1"/>
  <c r="F17" i="24"/>
  <c r="E17" i="24"/>
  <c r="E21" i="24"/>
  <c r="E25" i="24" s="1"/>
  <c r="D16" i="24"/>
  <c r="D15" i="24"/>
  <c r="D17" i="24" s="1"/>
  <c r="L13" i="24"/>
  <c r="K13" i="24"/>
  <c r="J13" i="24"/>
  <c r="H13" i="24"/>
  <c r="G13" i="24"/>
  <c r="F13" i="24"/>
  <c r="E13" i="24"/>
  <c r="D12" i="24"/>
  <c r="D11" i="24"/>
  <c r="L10" i="24"/>
  <c r="K10" i="24"/>
  <c r="J10" i="24"/>
  <c r="J14" i="24"/>
  <c r="H10" i="24"/>
  <c r="H14" i="24"/>
  <c r="G10" i="24"/>
  <c r="F10" i="24"/>
  <c r="F14" i="24" s="1"/>
  <c r="E10" i="24"/>
  <c r="D9" i="24"/>
  <c r="D8" i="24"/>
  <c r="A15" i="24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7" i="24"/>
  <c r="A8" i="24" s="1"/>
  <c r="A9" i="24" s="1"/>
  <c r="A10" i="24" s="1"/>
  <c r="A11" i="24" s="1"/>
  <c r="A12" i="24" s="1"/>
  <c r="A13" i="24" s="1"/>
  <c r="A14" i="24" s="1"/>
  <c r="L14" i="24"/>
  <c r="L22" i="24" s="1"/>
  <c r="L26" i="24" s="1"/>
  <c r="H22" i="24"/>
  <c r="H26" i="24"/>
  <c r="D20" i="24"/>
  <c r="D21" i="24"/>
  <c r="D25" i="24" s="1"/>
  <c r="G14" i="24"/>
  <c r="G22" i="24" s="1"/>
  <c r="D13" i="24"/>
  <c r="E14" i="24"/>
  <c r="E22" i="24"/>
  <c r="E26" i="24" s="1"/>
  <c r="D10" i="24"/>
  <c r="D14" i="24" s="1"/>
  <c r="D22" i="24" s="1"/>
  <c r="J22" i="24"/>
  <c r="J26" i="24" s="1"/>
  <c r="J24" i="24"/>
  <c r="G24" i="24" l="1"/>
  <c r="I25" i="24"/>
  <c r="I22" i="24"/>
  <c r="K14" i="24"/>
  <c r="K22" i="24" s="1"/>
  <c r="F21" i="24"/>
  <c r="F25" i="24" l="1"/>
  <c r="F22" i="24"/>
  <c r="F26" i="24" s="1"/>
  <c r="K26" i="24"/>
  <c r="K24" i="24"/>
  <c r="I24" i="24"/>
  <c r="I26" i="24" s="1"/>
  <c r="G26" i="24"/>
  <c r="D24" i="24" l="1"/>
  <c r="D26" i="24" s="1"/>
</calcChain>
</file>

<file path=xl/sharedStrings.xml><?xml version="1.0" encoding="utf-8"?>
<sst xmlns="http://schemas.openxmlformats.org/spreadsheetml/2006/main" count="62" uniqueCount="61">
  <si>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</si>
  <si>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</si>
  <si>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</si>
  <si>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</si>
  <si>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</si>
  <si>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</si>
  <si>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</si>
  <si>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</si>
  <si>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</si>
  <si>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</si>
  <si>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</si>
  <si>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Megnevezés</t>
  </si>
  <si>
    <t>Polgármesteri Hivatal</t>
  </si>
  <si>
    <t>Ft-ban</t>
  </si>
  <si>
    <t>1.</t>
  </si>
  <si>
    <t>2.</t>
  </si>
  <si>
    <t>3.</t>
  </si>
  <si>
    <t>4.</t>
  </si>
  <si>
    <t>5.</t>
  </si>
  <si>
    <t>6.</t>
  </si>
  <si>
    <t>7.</t>
  </si>
  <si>
    <t>8.</t>
  </si>
  <si>
    <t>III.</t>
  </si>
  <si>
    <t>Összesen</t>
  </si>
  <si>
    <t>Költségvetési Iroda</t>
  </si>
  <si>
    <t>Önkormányzat</t>
  </si>
  <si>
    <t>KG Kulturális Központ</t>
  </si>
  <si>
    <t>Könyvtár</t>
  </si>
  <si>
    <t>Múzeum</t>
  </si>
  <si>
    <t>Békés város Önkormányzata és intézményei  2017. évi maradvány kimutatása</t>
  </si>
  <si>
    <t>Rendelő-intézet</t>
  </si>
  <si>
    <t>Város-gondnokság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</si>
  <si>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</si>
  <si>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</si>
  <si>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</si>
  <si>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</si>
  <si>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</si>
  <si>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II</t>
  </si>
  <si>
    <t>Alaptevékenység  finanszírozási egyenlege</t>
  </si>
  <si>
    <t>A)</t>
  </si>
  <si>
    <t>Alaptevékenység maradványa (I.+II.)</t>
  </si>
  <si>
    <t>Vállakozási tevékenység költségvetési bevételei</t>
  </si>
  <si>
    <t>Vállakozási tevékenység költségvetési kiadásai</t>
  </si>
  <si>
    <t>Vállakozási tevékenység költségvetési egyenlege</t>
  </si>
  <si>
    <t>Vállakozási tevékenység finanszírozási bevételei</t>
  </si>
  <si>
    <t>Vállakozási tevékenység finanszírozási kiadásai</t>
  </si>
  <si>
    <t>IV</t>
  </si>
  <si>
    <t>Vállakozási tevékenység finanszírozási egyenlege</t>
  </si>
  <si>
    <t>B)</t>
  </si>
  <si>
    <t>Vállakozási tevékenység maradványa (III.+IV.)</t>
  </si>
  <si>
    <t>C)</t>
  </si>
  <si>
    <t>Összes maradvány (A +B)</t>
  </si>
  <si>
    <t>D)</t>
  </si>
  <si>
    <t>Alaptevékenység módosított maradványból kötelezettségvállalással terhelt maradványa</t>
  </si>
  <si>
    <t>E)</t>
  </si>
  <si>
    <t>Alaptevékenység szabad maradványa</t>
  </si>
  <si>
    <t>F)</t>
  </si>
  <si>
    <t>G)</t>
  </si>
  <si>
    <t>Vállalkozási tevékenység felhasználaható maradványa</t>
  </si>
  <si>
    <t>Vállalkozási tevékenységet terhelő befizetési kötelezettség (=B*0,09)</t>
  </si>
  <si>
    <t>11. sz. melléklet a 13/2018.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</si>
</sst>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</numFmts>
  <fonts count="31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9" applyNumberFormat="0" applyFill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54">
    <xf numFmtId="0" fontId="0" fillId="0" borderId="0" xfId="0"/>
    <xf numFmtId="0" fontId="28" fillId="0" borderId="0" xfId="40" applyFont="1" applyFill="1"/>
    <xf numFmtId="0" fontId="28" fillId="0" borderId="0" xfId="40" applyFont="1" applyAlignment="1">
      <alignment horizontal="center" vertical="center"/>
    </xf>
    <xf numFmtId="0" fontId="28" fillId="0" borderId="0" xfId="40" applyFont="1" applyAlignment="1">
      <alignment horizontal="right"/>
    </xf>
    <xf numFmtId="0" fontId="28" fillId="0" borderId="0" xfId="40" applyFont="1"/>
    <xf numFmtId="0" fontId="27" fillId="0" borderId="0" xfId="40" applyFont="1" applyAlignment="1">
      <alignment horizontal="center"/>
    </xf>
    <xf numFmtId="0" fontId="28" fillId="24" borderId="10" xfId="40" applyFont="1" applyFill="1" applyBorder="1" applyAlignment="1">
      <alignment horizontal="center"/>
    </xf>
    <xf numFmtId="0" fontId="28" fillId="24" borderId="10" xfId="40" applyFont="1" applyFill="1" applyBorder="1" applyAlignment="1">
      <alignment horizontal="center" vertical="center"/>
    </xf>
    <xf numFmtId="0" fontId="28" fillId="24" borderId="15" xfId="40" applyFont="1" applyFill="1" applyBorder="1" applyAlignment="1">
      <alignment horizontal="center" vertical="center"/>
    </xf>
    <xf numFmtId="0" fontId="24" fillId="0" borderId="0" xfId="40" applyFont="1" applyFill="1" applyAlignment="1">
      <alignment horizontal="center"/>
    </xf>
    <xf numFmtId="0" fontId="24" fillId="0" borderId="0" xfId="40" applyFont="1" applyFill="1" applyAlignment="1">
      <alignment horizontal="right"/>
    </xf>
    <xf numFmtId="0" fontId="23" fillId="0" borderId="20" xfId="40" applyFont="1" applyBorder="1" applyAlignment="1">
      <alignment horizontal="center" vertical="center"/>
    </xf>
    <xf numFmtId="0" fontId="22" fillId="0" borderId="21" xfId="40" applyFont="1" applyFill="1" applyBorder="1" applyAlignment="1">
      <alignment horizontal="center" vertical="center" wrapText="1"/>
    </xf>
    <xf numFmtId="0" fontId="25" fillId="0" borderId="22" xfId="40" applyFont="1" applyFill="1" applyBorder="1" applyAlignment="1">
      <alignment horizontal="center" vertical="center" wrapText="1"/>
    </xf>
    <xf numFmtId="0" fontId="25" fillId="0" borderId="19" xfId="40" applyFont="1" applyFill="1" applyBorder="1" applyAlignment="1">
      <alignment horizontal="center" vertical="center" wrapText="1"/>
    </xf>
    <xf numFmtId="0" fontId="25" fillId="0" borderId="18" xfId="40" applyFont="1" applyBorder="1" applyAlignment="1">
      <alignment horizontal="center" vertical="center" wrapText="1"/>
    </xf>
    <xf numFmtId="0" fontId="25" fillId="0" borderId="19" xfId="40" applyFont="1" applyBorder="1" applyAlignment="1">
      <alignment horizontal="center" vertical="center" wrapText="1"/>
    </xf>
    <xf numFmtId="0" fontId="25" fillId="0" borderId="19" xfId="40" applyFont="1" applyBorder="1" applyAlignment="1">
      <alignment horizontal="center" vertical="center"/>
    </xf>
    <xf numFmtId="0" fontId="25" fillId="0" borderId="22" xfId="40" applyFont="1" applyBorder="1" applyAlignment="1">
      <alignment horizontal="center" vertical="center"/>
    </xf>
    <xf numFmtId="0" fontId="28" fillId="0" borderId="13" xfId="40" applyFont="1" applyBorder="1" applyAlignment="1">
      <alignment horizontal="center" vertical="center"/>
    </xf>
    <xf numFmtId="0" fontId="28" fillId="0" borderId="23" xfId="40" applyFont="1" applyFill="1" applyBorder="1" applyAlignment="1">
      <alignment vertical="center"/>
    </xf>
    <xf numFmtId="164" fontId="21" fillId="0" borderId="14" xfId="32" applyNumberFormat="1" applyFont="1" applyFill="1" applyBorder="1" applyAlignment="1">
      <alignment horizontal="center" vertical="center"/>
    </xf>
    <xf numFmtId="164" fontId="21" fillId="0" borderId="10" xfId="32" applyNumberFormat="1" applyFont="1" applyFill="1" applyBorder="1" applyAlignment="1">
      <alignment horizontal="center" vertical="center"/>
    </xf>
    <xf numFmtId="164" fontId="21" fillId="0" borderId="11" xfId="32" applyNumberFormat="1" applyFont="1" applyBorder="1" applyAlignment="1">
      <alignment vertical="center"/>
    </xf>
    <xf numFmtId="164" fontId="21" fillId="0" borderId="10" xfId="32" applyNumberFormat="1" applyFont="1" applyBorder="1" applyAlignment="1">
      <alignment vertical="center"/>
    </xf>
    <xf numFmtId="164" fontId="21" fillId="0" borderId="14" xfId="32" applyNumberFormat="1" applyFont="1" applyBorder="1" applyAlignment="1">
      <alignment vertical="center"/>
    </xf>
    <xf numFmtId="165" fontId="21" fillId="0" borderId="10" xfId="40" applyNumberFormat="1" applyFont="1" applyBorder="1" applyAlignment="1">
      <alignment vertical="center"/>
    </xf>
    <xf numFmtId="0" fontId="28" fillId="0" borderId="0" xfId="40" applyFont="1" applyAlignment="1">
      <alignment vertical="center"/>
    </xf>
    <xf numFmtId="0" fontId="28" fillId="0" borderId="23" xfId="40" applyFont="1" applyFill="1" applyBorder="1" applyAlignment="1">
      <alignment vertical="center" wrapText="1"/>
    </xf>
    <xf numFmtId="0" fontId="24" fillId="0" borderId="13" xfId="40" applyFont="1" applyBorder="1" applyAlignment="1">
      <alignment horizontal="center" vertical="center"/>
    </xf>
    <xf numFmtId="0" fontId="24" fillId="0" borderId="23" xfId="40" applyFont="1" applyFill="1" applyBorder="1" applyAlignment="1">
      <alignment vertical="center" wrapText="1"/>
    </xf>
    <xf numFmtId="164" fontId="25" fillId="0" borderId="14" xfId="32" applyNumberFormat="1" applyFont="1" applyFill="1" applyBorder="1" applyAlignment="1">
      <alignment horizontal="center" vertical="center"/>
    </xf>
    <xf numFmtId="164" fontId="25" fillId="0" borderId="14" xfId="32" applyNumberFormat="1" applyFont="1" applyFill="1" applyBorder="1" applyAlignment="1">
      <alignment vertical="center"/>
    </xf>
    <xf numFmtId="165" fontId="25" fillId="0" borderId="10" xfId="32" applyNumberFormat="1" applyFont="1" applyFill="1" applyBorder="1" applyAlignment="1">
      <alignment horizontal="center" vertical="center"/>
    </xf>
    <xf numFmtId="49" fontId="28" fillId="0" borderId="23" xfId="40" applyNumberFormat="1" applyFont="1" applyFill="1" applyBorder="1" applyAlignment="1">
      <alignment vertical="center" wrapText="1"/>
    </xf>
    <xf numFmtId="49" fontId="24" fillId="0" borderId="23" xfId="40" applyNumberFormat="1" applyFont="1" applyFill="1" applyBorder="1" applyAlignment="1">
      <alignment vertical="center" wrapText="1"/>
    </xf>
    <xf numFmtId="164" fontId="21" fillId="0" borderId="10" xfId="40" applyNumberFormat="1" applyFont="1" applyBorder="1" applyAlignment="1">
      <alignment vertical="center"/>
    </xf>
    <xf numFmtId="164" fontId="21" fillId="0" borderId="14" xfId="40" applyNumberFormat="1" applyFont="1" applyBorder="1" applyAlignment="1">
      <alignment vertical="center"/>
    </xf>
    <xf numFmtId="164" fontId="25" fillId="0" borderId="10" xfId="32" applyNumberFormat="1" applyFont="1" applyFill="1" applyBorder="1" applyAlignment="1">
      <alignment horizontal="center" vertical="center"/>
    </xf>
    <xf numFmtId="0" fontId="24" fillId="0" borderId="17" xfId="40" applyFont="1" applyBorder="1" applyAlignment="1">
      <alignment horizontal="center" vertical="center"/>
    </xf>
    <xf numFmtId="0" fontId="24" fillId="0" borderId="24" xfId="40" applyFont="1" applyFill="1" applyBorder="1" applyAlignment="1">
      <alignment vertical="center"/>
    </xf>
    <xf numFmtId="164" fontId="25" fillId="0" borderId="25" xfId="32" applyNumberFormat="1" applyFont="1" applyFill="1" applyBorder="1" applyAlignment="1">
      <alignment horizontal="center" vertical="center"/>
    </xf>
    <xf numFmtId="164" fontId="25" fillId="0" borderId="16" xfId="32" applyNumberFormat="1" applyFont="1" applyBorder="1" applyAlignment="1">
      <alignment vertical="center"/>
    </xf>
    <xf numFmtId="164" fontId="25" fillId="0" borderId="12" xfId="32" applyNumberFormat="1" applyFont="1" applyBorder="1" applyAlignment="1">
      <alignment vertical="center"/>
    </xf>
    <xf numFmtId="164" fontId="25" fillId="0" borderId="25" xfId="32" applyNumberFormat="1" applyFont="1" applyBorder="1" applyAlignment="1">
      <alignment vertical="center"/>
    </xf>
    <xf numFmtId="165" fontId="25" fillId="0" borderId="10" xfId="40" applyNumberFormat="1" applyFont="1" applyBorder="1" applyAlignment="1">
      <alignment vertical="center"/>
    </xf>
    <xf numFmtId="0" fontId="24" fillId="0" borderId="10" xfId="40" applyFont="1" applyBorder="1" applyAlignment="1">
      <alignment horizontal="center" vertical="center"/>
    </xf>
    <xf numFmtId="164" fontId="24" fillId="0" borderId="10" xfId="32" applyNumberFormat="1" applyFont="1" applyBorder="1"/>
    <xf numFmtId="164" fontId="29" fillId="0" borderId="12" xfId="32" applyNumberFormat="1" applyFont="1" applyFill="1" applyBorder="1" applyAlignment="1">
      <alignment horizontal="center" vertical="center"/>
    </xf>
    <xf numFmtId="164" fontId="30" fillId="0" borderId="10" xfId="32" applyNumberFormat="1" applyFont="1" applyBorder="1"/>
    <xf numFmtId="0" fontId="0" fillId="0" borderId="0" xfId="0" applyAlignment="1">
      <alignment horizontal="center" vertical="center"/>
    </xf>
    <xf numFmtId="0" fontId="28" fillId="0" borderId="0" xfId="40" applyFont="1" applyAlignment="1">
      <alignment horizontal="right"/>
    </xf>
    <xf numFmtId="0" fontId="0" fillId="0" borderId="0" xfId="0" applyAlignment="1"/>
    <xf numFmtId="0" fontId="27" fillId="0" borderId="0" xfId="40" applyFont="1" applyAlignment="1">
      <alignment horizontal="center" vertical="center"/>
    </xf>
  </cellXfs>
  <cellStyles count="45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Ezres 2" xfId="33"/>
    <cellStyle name="Figyelmeztetés" xfId="34" builtinId="11" customBuiltin="1"/>
    <cellStyle name="Hivatkozott cella" xfId="35" builtinId="24" customBuiltin="1"/>
    <cellStyle name="Jegyzet" xfId="36" builtinId="10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2015.évi zárszámadás Magdi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D1" workbookViewId="0">
      <selection activeCell="J2" sqref="J2"/>
    </sheetView>
  </sheetViews>
  <sheetFormatPr defaultRowHeight="18.75" x14ac:dyDescent="0.3"/>
  <cols>
    <col min="1" max="1" width="6.7109375" style="4" customWidth="1"/>
    <col min="2" max="2" width="6.42578125" style="2" customWidth="1"/>
    <col min="3" max="3" width="51.7109375" style="4" customWidth="1"/>
    <col min="4" max="4" width="20.140625" style="4" customWidth="1"/>
    <col min="5" max="5" width="20.85546875" style="4" customWidth="1"/>
    <col min="6" max="6" width="18.140625" style="4" customWidth="1"/>
    <col min="7" max="7" width="17.7109375" style="4" customWidth="1"/>
    <col min="8" max="8" width="17.5703125" style="4" customWidth="1"/>
    <col min="9" max="9" width="17.7109375" style="4" customWidth="1"/>
    <col min="10" max="10" width="18.85546875" style="4" customWidth="1"/>
    <col min="11" max="11" width="16.7109375" style="4" customWidth="1"/>
    <col min="12" max="12" width="17.42578125" style="4" customWidth="1"/>
    <col min="13" max="13" width="11.5703125" style="4" customWidth="1"/>
    <col min="14" max="16384" width="9.140625" style="4"/>
  </cols>
  <sheetData>
    <row r="1" spans="1:12" x14ac:dyDescent="0.3">
      <c r="A1" s="1"/>
      <c r="C1" s="51" t="s">
        <v>60</v>
      </c>
      <c r="D1" s="51"/>
      <c r="E1" s="51"/>
      <c r="F1" s="51"/>
      <c r="G1" s="51"/>
      <c r="H1" s="51"/>
      <c r="I1" s="51"/>
      <c r="J1" s="51"/>
      <c r="K1" s="51"/>
      <c r="L1" s="52"/>
    </row>
    <row r="2" spans="1:12" x14ac:dyDescent="0.3">
      <c r="A2" s="1"/>
    </row>
    <row r="3" spans="1:12" ht="22.5" x14ac:dyDescent="0.3">
      <c r="A3" s="53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2.5" x14ac:dyDescent="0.3">
      <c r="A4" s="1"/>
      <c r="C4" s="5"/>
      <c r="D4" s="5"/>
      <c r="E4" s="5"/>
      <c r="F4" s="5"/>
      <c r="G4" s="5"/>
      <c r="H4" s="5"/>
      <c r="I4" s="5"/>
      <c r="J4" s="5"/>
      <c r="K4" s="5"/>
    </row>
    <row r="5" spans="1:12" x14ac:dyDescent="0.3">
      <c r="A5" s="6"/>
      <c r="B5" s="7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</row>
    <row r="6" spans="1:12" ht="19.5" thickBot="1" x14ac:dyDescent="0.35">
      <c r="A6" s="8">
        <v>1</v>
      </c>
      <c r="C6" s="9"/>
      <c r="E6" s="10"/>
      <c r="K6" s="10"/>
      <c r="L6" s="3" t="s">
        <v>13</v>
      </c>
    </row>
    <row r="7" spans="1:12" ht="51" customHeight="1" x14ac:dyDescent="0.3">
      <c r="A7" s="7">
        <f>A6+1</f>
        <v>2</v>
      </c>
      <c r="B7" s="11"/>
      <c r="C7" s="12" t="s">
        <v>11</v>
      </c>
      <c r="D7" s="13" t="s">
        <v>23</v>
      </c>
      <c r="E7" s="14" t="s">
        <v>25</v>
      </c>
      <c r="F7" s="15" t="s">
        <v>12</v>
      </c>
      <c r="G7" s="16" t="s">
        <v>30</v>
      </c>
      <c r="H7" s="16" t="s">
        <v>31</v>
      </c>
      <c r="I7" s="16" t="s">
        <v>26</v>
      </c>
      <c r="J7" s="17" t="s">
        <v>27</v>
      </c>
      <c r="K7" s="18" t="s">
        <v>28</v>
      </c>
      <c r="L7" s="16" t="s">
        <v>24</v>
      </c>
    </row>
    <row r="8" spans="1:12" s="27" customFormat="1" ht="28.5" customHeight="1" x14ac:dyDescent="0.2">
      <c r="A8" s="7">
        <f t="shared" ref="A8:A26" si="0">A7+1</f>
        <v>3</v>
      </c>
      <c r="B8" s="19" t="s">
        <v>14</v>
      </c>
      <c r="C8" s="20" t="s">
        <v>32</v>
      </c>
      <c r="D8" s="21">
        <f>SUM(E8:L8)</f>
        <v>4662441259</v>
      </c>
      <c r="E8" s="22">
        <v>3968621290</v>
      </c>
      <c r="F8" s="23">
        <v>35879706</v>
      </c>
      <c r="G8" s="24">
        <v>524968280</v>
      </c>
      <c r="H8" s="24">
        <v>62716270</v>
      </c>
      <c r="I8" s="24">
        <v>61494587</v>
      </c>
      <c r="J8" s="24">
        <v>3219451</v>
      </c>
      <c r="K8" s="25">
        <v>5541675</v>
      </c>
      <c r="L8" s="26">
        <v>0</v>
      </c>
    </row>
    <row r="9" spans="1:12" s="27" customFormat="1" ht="39" customHeight="1" x14ac:dyDescent="0.2">
      <c r="A9" s="7">
        <f t="shared" si="0"/>
        <v>4</v>
      </c>
      <c r="B9" s="19" t="s">
        <v>15</v>
      </c>
      <c r="C9" s="28" t="s">
        <v>33</v>
      </c>
      <c r="D9" s="21">
        <f>SUM(E9:L9)</f>
        <v>3558750868</v>
      </c>
      <c r="E9" s="21">
        <v>2297802180</v>
      </c>
      <c r="F9" s="22">
        <v>356196462</v>
      </c>
      <c r="G9" s="23">
        <v>598723195</v>
      </c>
      <c r="H9" s="24">
        <v>99862513</v>
      </c>
      <c r="I9" s="23">
        <v>133711314</v>
      </c>
      <c r="J9" s="24">
        <v>40457921</v>
      </c>
      <c r="K9" s="25">
        <v>26225878</v>
      </c>
      <c r="L9" s="26">
        <v>5771405</v>
      </c>
    </row>
    <row r="10" spans="1:12" s="27" customFormat="1" ht="34.5" customHeight="1" x14ac:dyDescent="0.2">
      <c r="A10" s="7">
        <f t="shared" si="0"/>
        <v>5</v>
      </c>
      <c r="B10" s="29" t="s">
        <v>8</v>
      </c>
      <c r="C10" s="30" t="s">
        <v>34</v>
      </c>
      <c r="D10" s="31">
        <f t="shared" ref="D10:L10" si="1">D8-D9</f>
        <v>1103690391</v>
      </c>
      <c r="E10" s="31">
        <f t="shared" si="1"/>
        <v>1670819110</v>
      </c>
      <c r="F10" s="32">
        <f t="shared" si="1"/>
        <v>-320316756</v>
      </c>
      <c r="G10" s="31">
        <f t="shared" si="1"/>
        <v>-73754915</v>
      </c>
      <c r="H10" s="31">
        <f t="shared" si="1"/>
        <v>-37146243</v>
      </c>
      <c r="I10" s="31">
        <f>I8-I9</f>
        <v>-72216727</v>
      </c>
      <c r="J10" s="31">
        <f t="shared" si="1"/>
        <v>-37238470</v>
      </c>
      <c r="K10" s="31">
        <f t="shared" si="1"/>
        <v>-20684203</v>
      </c>
      <c r="L10" s="33">
        <f t="shared" si="1"/>
        <v>-5771405</v>
      </c>
    </row>
    <row r="11" spans="1:12" s="27" customFormat="1" ht="24" customHeight="1" x14ac:dyDescent="0.2">
      <c r="A11" s="7">
        <f t="shared" si="0"/>
        <v>6</v>
      </c>
      <c r="B11" s="19" t="s">
        <v>16</v>
      </c>
      <c r="C11" s="34" t="s">
        <v>35</v>
      </c>
      <c r="D11" s="21">
        <f>SUM(E11:L11)</f>
        <v>1595612658</v>
      </c>
      <c r="E11" s="22">
        <v>928997629</v>
      </c>
      <c r="F11" s="23">
        <v>326629744</v>
      </c>
      <c r="G11" s="24">
        <v>146411519</v>
      </c>
      <c r="H11" s="24">
        <v>37146243</v>
      </c>
      <c r="I11" s="24">
        <v>86335763</v>
      </c>
      <c r="J11" s="24">
        <v>39002254</v>
      </c>
      <c r="K11" s="25">
        <v>25318101</v>
      </c>
      <c r="L11" s="26">
        <v>5771405</v>
      </c>
    </row>
    <row r="12" spans="1:12" s="27" customFormat="1" ht="27" customHeight="1" x14ac:dyDescent="0.2">
      <c r="A12" s="7">
        <f t="shared" si="0"/>
        <v>7</v>
      </c>
      <c r="B12" s="19" t="s">
        <v>17</v>
      </c>
      <c r="C12" s="34" t="s">
        <v>36</v>
      </c>
      <c r="D12" s="21">
        <f>SUM(E12:L12)</f>
        <v>885371200</v>
      </c>
      <c r="E12" s="21">
        <v>885371200</v>
      </c>
      <c r="F12" s="31"/>
      <c r="G12" s="31"/>
      <c r="H12" s="31"/>
      <c r="I12" s="31"/>
      <c r="J12" s="31"/>
      <c r="K12" s="31"/>
      <c r="L12" s="26"/>
    </row>
    <row r="13" spans="1:12" s="27" customFormat="1" ht="27.75" customHeight="1" x14ac:dyDescent="0.2">
      <c r="A13" s="7">
        <f t="shared" si="0"/>
        <v>8</v>
      </c>
      <c r="B13" s="29" t="s">
        <v>37</v>
      </c>
      <c r="C13" s="35" t="s">
        <v>38</v>
      </c>
      <c r="D13" s="36">
        <f t="shared" ref="D13:L13" si="2">D11-D12</f>
        <v>710241458</v>
      </c>
      <c r="E13" s="36">
        <f t="shared" si="2"/>
        <v>43626429</v>
      </c>
      <c r="F13" s="36">
        <f t="shared" si="2"/>
        <v>326629744</v>
      </c>
      <c r="G13" s="36">
        <f t="shared" si="2"/>
        <v>146411519</v>
      </c>
      <c r="H13" s="36">
        <f t="shared" si="2"/>
        <v>37146243</v>
      </c>
      <c r="I13" s="36">
        <f>I11-I12</f>
        <v>86335763</v>
      </c>
      <c r="J13" s="36">
        <f t="shared" si="2"/>
        <v>39002254</v>
      </c>
      <c r="K13" s="37">
        <f t="shared" si="2"/>
        <v>25318101</v>
      </c>
      <c r="L13" s="36">
        <f t="shared" si="2"/>
        <v>5771405</v>
      </c>
    </row>
    <row r="14" spans="1:12" s="27" customFormat="1" ht="24" customHeight="1" x14ac:dyDescent="0.2">
      <c r="A14" s="7">
        <f t="shared" si="0"/>
        <v>9</v>
      </c>
      <c r="B14" s="29" t="s">
        <v>39</v>
      </c>
      <c r="C14" s="35" t="s">
        <v>40</v>
      </c>
      <c r="D14" s="31">
        <f t="shared" ref="D14:L14" si="3">D10+D13</f>
        <v>1813931849</v>
      </c>
      <c r="E14" s="31">
        <f t="shared" si="3"/>
        <v>1714445539</v>
      </c>
      <c r="F14" s="31">
        <f t="shared" si="3"/>
        <v>6312988</v>
      </c>
      <c r="G14" s="31">
        <f t="shared" si="3"/>
        <v>72656604</v>
      </c>
      <c r="H14" s="31">
        <f t="shared" si="3"/>
        <v>0</v>
      </c>
      <c r="I14" s="31">
        <f>I10+I13</f>
        <v>14119036</v>
      </c>
      <c r="J14" s="31">
        <f t="shared" si="3"/>
        <v>1763784</v>
      </c>
      <c r="K14" s="31">
        <f t="shared" si="3"/>
        <v>4633898</v>
      </c>
      <c r="L14" s="38">
        <f t="shared" si="3"/>
        <v>0</v>
      </c>
    </row>
    <row r="15" spans="1:12" s="27" customFormat="1" ht="26.25" customHeight="1" x14ac:dyDescent="0.2">
      <c r="A15" s="7">
        <f t="shared" si="0"/>
        <v>10</v>
      </c>
      <c r="B15" s="19" t="s">
        <v>18</v>
      </c>
      <c r="C15" s="34" t="s">
        <v>41</v>
      </c>
      <c r="D15" s="21">
        <f>SUM(E15:L15)</f>
        <v>119086453</v>
      </c>
      <c r="E15" s="22">
        <v>0</v>
      </c>
      <c r="F15" s="23">
        <v>73735887</v>
      </c>
      <c r="G15" s="24">
        <v>0</v>
      </c>
      <c r="H15" s="24">
        <v>45350566</v>
      </c>
      <c r="I15" s="24">
        <v>0</v>
      </c>
      <c r="J15" s="24">
        <v>0</v>
      </c>
      <c r="K15" s="25">
        <v>0</v>
      </c>
      <c r="L15" s="26"/>
    </row>
    <row r="16" spans="1:12" s="27" customFormat="1" ht="24" customHeight="1" x14ac:dyDescent="0.2">
      <c r="A16" s="7">
        <f t="shared" si="0"/>
        <v>11</v>
      </c>
      <c r="B16" s="19" t="s">
        <v>19</v>
      </c>
      <c r="C16" s="34" t="s">
        <v>42</v>
      </c>
      <c r="D16" s="21">
        <f>SUM(E16:L16)</f>
        <v>113349518</v>
      </c>
      <c r="E16" s="22">
        <v>0</v>
      </c>
      <c r="F16" s="23">
        <v>67998952</v>
      </c>
      <c r="G16" s="24">
        <v>0</v>
      </c>
      <c r="H16" s="24">
        <v>45350566</v>
      </c>
      <c r="I16" s="24">
        <v>0</v>
      </c>
      <c r="J16" s="24">
        <v>0</v>
      </c>
      <c r="K16" s="25">
        <v>0</v>
      </c>
      <c r="L16" s="26"/>
    </row>
    <row r="17" spans="1:12" s="27" customFormat="1" ht="36.75" customHeight="1" x14ac:dyDescent="0.2">
      <c r="A17" s="7">
        <f t="shared" si="0"/>
        <v>12</v>
      </c>
      <c r="B17" s="29" t="s">
        <v>22</v>
      </c>
      <c r="C17" s="35" t="s">
        <v>43</v>
      </c>
      <c r="D17" s="31">
        <f t="shared" ref="D17:K17" si="4">D15-D16</f>
        <v>5736935</v>
      </c>
      <c r="E17" s="31">
        <f t="shared" si="4"/>
        <v>0</v>
      </c>
      <c r="F17" s="31">
        <f t="shared" si="4"/>
        <v>5736935</v>
      </c>
      <c r="G17" s="31">
        <f t="shared" si="4"/>
        <v>0</v>
      </c>
      <c r="H17" s="31">
        <f t="shared" si="4"/>
        <v>0</v>
      </c>
      <c r="I17" s="31">
        <f>I15-I16</f>
        <v>0</v>
      </c>
      <c r="J17" s="31">
        <f t="shared" si="4"/>
        <v>0</v>
      </c>
      <c r="K17" s="31">
        <f t="shared" si="4"/>
        <v>0</v>
      </c>
      <c r="L17" s="26"/>
    </row>
    <row r="18" spans="1:12" s="27" customFormat="1" ht="39.75" customHeight="1" x14ac:dyDescent="0.2">
      <c r="A18" s="7">
        <f t="shared" si="0"/>
        <v>13</v>
      </c>
      <c r="B18" s="19" t="s">
        <v>20</v>
      </c>
      <c r="C18" s="34" t="s">
        <v>44</v>
      </c>
      <c r="D18" s="21">
        <f>SUM(E18:L18)</f>
        <v>0</v>
      </c>
      <c r="E18" s="22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5">
        <v>0</v>
      </c>
      <c r="L18" s="26"/>
    </row>
    <row r="19" spans="1:12" s="27" customFormat="1" ht="30.75" customHeight="1" x14ac:dyDescent="0.2">
      <c r="A19" s="7">
        <f t="shared" si="0"/>
        <v>14</v>
      </c>
      <c r="B19" s="19" t="s">
        <v>21</v>
      </c>
      <c r="C19" s="34" t="s">
        <v>45</v>
      </c>
      <c r="D19" s="21">
        <f>SUM(E19:L19)</f>
        <v>0</v>
      </c>
      <c r="E19" s="22">
        <v>0</v>
      </c>
      <c r="F19" s="23">
        <v>0</v>
      </c>
      <c r="G19" s="24">
        <v>0</v>
      </c>
      <c r="H19" s="24">
        <v>0</v>
      </c>
      <c r="I19" s="24">
        <v>0</v>
      </c>
      <c r="J19" s="24">
        <v>0</v>
      </c>
      <c r="K19" s="25">
        <v>0</v>
      </c>
      <c r="L19" s="26"/>
    </row>
    <row r="20" spans="1:12" s="27" customFormat="1" ht="36.75" customHeight="1" x14ac:dyDescent="0.2">
      <c r="A20" s="7">
        <f t="shared" si="0"/>
        <v>15</v>
      </c>
      <c r="B20" s="29" t="s">
        <v>46</v>
      </c>
      <c r="C20" s="35" t="s">
        <v>47</v>
      </c>
      <c r="D20" s="31">
        <f>D18-D19</f>
        <v>0</v>
      </c>
      <c r="E20" s="38">
        <v>0</v>
      </c>
      <c r="F20" s="23">
        <f>F18+F19</f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  <c r="L20" s="26"/>
    </row>
    <row r="21" spans="1:12" s="27" customFormat="1" ht="45" customHeight="1" x14ac:dyDescent="0.2">
      <c r="A21" s="7">
        <f t="shared" si="0"/>
        <v>16</v>
      </c>
      <c r="B21" s="29" t="s">
        <v>48</v>
      </c>
      <c r="C21" s="35" t="s">
        <v>49</v>
      </c>
      <c r="D21" s="31">
        <f t="shared" ref="D21:K21" si="5">D17+D20</f>
        <v>5736935</v>
      </c>
      <c r="E21" s="31">
        <f t="shared" si="5"/>
        <v>0</v>
      </c>
      <c r="F21" s="31">
        <f t="shared" si="5"/>
        <v>5736935</v>
      </c>
      <c r="G21" s="31">
        <f t="shared" si="5"/>
        <v>0</v>
      </c>
      <c r="H21" s="31">
        <f t="shared" si="5"/>
        <v>0</v>
      </c>
      <c r="I21" s="31">
        <f>I17+I20</f>
        <v>0</v>
      </c>
      <c r="J21" s="31">
        <f t="shared" si="5"/>
        <v>0</v>
      </c>
      <c r="K21" s="31">
        <f t="shared" si="5"/>
        <v>0</v>
      </c>
      <c r="L21" s="26"/>
    </row>
    <row r="22" spans="1:12" s="27" customFormat="1" ht="25.5" customHeight="1" x14ac:dyDescent="0.2">
      <c r="A22" s="7">
        <f t="shared" si="0"/>
        <v>17</v>
      </c>
      <c r="B22" s="29" t="s">
        <v>50</v>
      </c>
      <c r="C22" s="35" t="s">
        <v>51</v>
      </c>
      <c r="D22" s="31">
        <f t="shared" ref="D22:L22" si="6">D14+D21</f>
        <v>1819668784</v>
      </c>
      <c r="E22" s="31">
        <f t="shared" si="6"/>
        <v>1714445539</v>
      </c>
      <c r="F22" s="31">
        <f t="shared" si="6"/>
        <v>12049923</v>
      </c>
      <c r="G22" s="31">
        <f t="shared" si="6"/>
        <v>72656604</v>
      </c>
      <c r="H22" s="31">
        <f t="shared" si="6"/>
        <v>0</v>
      </c>
      <c r="I22" s="31">
        <f>I14+I21</f>
        <v>14119036</v>
      </c>
      <c r="J22" s="31">
        <f t="shared" si="6"/>
        <v>1763784</v>
      </c>
      <c r="K22" s="31">
        <f t="shared" si="6"/>
        <v>4633898</v>
      </c>
      <c r="L22" s="38">
        <f t="shared" si="6"/>
        <v>0</v>
      </c>
    </row>
    <row r="23" spans="1:12" s="27" customFormat="1" ht="63" customHeight="1" x14ac:dyDescent="0.2">
      <c r="A23" s="7">
        <f t="shared" si="0"/>
        <v>18</v>
      </c>
      <c r="B23" s="29" t="s">
        <v>52</v>
      </c>
      <c r="C23" s="35" t="s">
        <v>53</v>
      </c>
      <c r="D23" s="31">
        <f>SUM(E23:L23)</f>
        <v>1743623831</v>
      </c>
      <c r="E23" s="31">
        <v>1714445539</v>
      </c>
      <c r="F23" s="31">
        <v>4368747</v>
      </c>
      <c r="G23" s="31">
        <v>6674955</v>
      </c>
      <c r="H23" s="31">
        <v>0</v>
      </c>
      <c r="I23" s="31">
        <v>13548404</v>
      </c>
      <c r="J23" s="31">
        <v>1137543</v>
      </c>
      <c r="K23" s="31">
        <v>3448643</v>
      </c>
      <c r="L23" s="38">
        <f>SUM(M23:T23)</f>
        <v>0</v>
      </c>
    </row>
    <row r="24" spans="1:12" s="27" customFormat="1" ht="27.75" customHeight="1" x14ac:dyDescent="0.2">
      <c r="A24" s="7">
        <f t="shared" si="0"/>
        <v>19</v>
      </c>
      <c r="B24" s="39" t="s">
        <v>54</v>
      </c>
      <c r="C24" s="40" t="s">
        <v>55</v>
      </c>
      <c r="D24" s="41">
        <f>SUM(E24:L24)</f>
        <v>70308018</v>
      </c>
      <c r="E24" s="48"/>
      <c r="F24" s="42">
        <v>1944241</v>
      </c>
      <c r="G24" s="43">
        <f>G22-G23</f>
        <v>65981649</v>
      </c>
      <c r="H24" s="43">
        <v>0</v>
      </c>
      <c r="I24" s="43">
        <f>I22-I23</f>
        <v>570632</v>
      </c>
      <c r="J24" s="43">
        <f>J22-J23</f>
        <v>626241</v>
      </c>
      <c r="K24" s="44">
        <f>K22-K23</f>
        <v>1185255</v>
      </c>
      <c r="L24" s="45">
        <v>0</v>
      </c>
    </row>
    <row r="25" spans="1:12" ht="40.5" customHeight="1" x14ac:dyDescent="0.3">
      <c r="A25" s="7">
        <f t="shared" si="0"/>
        <v>20</v>
      </c>
      <c r="B25" s="46" t="s">
        <v>56</v>
      </c>
      <c r="C25" s="35" t="s">
        <v>59</v>
      </c>
      <c r="D25" s="47">
        <f>D21*0.09</f>
        <v>516324.14999999997</v>
      </c>
      <c r="E25" s="49">
        <f t="shared" ref="E25:L25" si="7">E21*0.1</f>
        <v>0</v>
      </c>
      <c r="F25" s="47">
        <f>F21*0.09</f>
        <v>516324.14999999997</v>
      </c>
      <c r="G25" s="47">
        <f t="shared" si="7"/>
        <v>0</v>
      </c>
      <c r="H25" s="47">
        <v>0</v>
      </c>
      <c r="I25" s="47">
        <f>I21*0.1</f>
        <v>0</v>
      </c>
      <c r="J25" s="47">
        <f t="shared" si="7"/>
        <v>0</v>
      </c>
      <c r="K25" s="47">
        <f t="shared" si="7"/>
        <v>0</v>
      </c>
      <c r="L25" s="47">
        <f t="shared" si="7"/>
        <v>0</v>
      </c>
    </row>
    <row r="26" spans="1:12" ht="37.5" x14ac:dyDescent="0.3">
      <c r="A26" s="7">
        <f t="shared" si="0"/>
        <v>21</v>
      </c>
      <c r="B26" s="46" t="s">
        <v>57</v>
      </c>
      <c r="C26" s="35" t="s">
        <v>58</v>
      </c>
      <c r="D26" s="47">
        <f t="shared" ref="D26:L26" si="8">D22-D23-D24-D25</f>
        <v>5220610.8499999996</v>
      </c>
      <c r="E26" s="47">
        <f t="shared" si="8"/>
        <v>0</v>
      </c>
      <c r="F26" s="47">
        <f t="shared" si="8"/>
        <v>5220610.8499999996</v>
      </c>
      <c r="G26" s="47">
        <f t="shared" si="8"/>
        <v>0</v>
      </c>
      <c r="H26" s="47">
        <f t="shared" si="8"/>
        <v>0</v>
      </c>
      <c r="I26" s="47">
        <f>I22-I23-I24-I25</f>
        <v>0</v>
      </c>
      <c r="J26" s="47">
        <f t="shared" si="8"/>
        <v>0</v>
      </c>
      <c r="K26" s="47">
        <f t="shared" si="8"/>
        <v>0</v>
      </c>
      <c r="L26" s="47">
        <f t="shared" si="8"/>
        <v>0</v>
      </c>
    </row>
  </sheetData>
  <mergeCells count="2">
    <mergeCell ref="C1:L1"/>
    <mergeCell ref="A3:L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 sz. m.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2018-04-27T08:27:47Z</dcterms:modified>
</cp:coreProperties>
</file>