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Rábatöttös_2020kv\"/>
    </mc:Choice>
  </mc:AlternateContent>
  <bookViews>
    <workbookView xWindow="-120" yWindow="-120" windowWidth="29040" windowHeight="15840" firstSheet="1" activeTab="1"/>
  </bookViews>
  <sheets>
    <sheet name="Munka1" sheetId="1" r:id="rId1"/>
    <sheet name="1.melléklet Kiadások Rábatöttös" sheetId="2" r:id="rId2"/>
    <sheet name="1.mellékletRábatöttösBevételek" sheetId="3" r:id="rId3"/>
    <sheet name="Költségvetési egyenleg3.mell" sheetId="4" r:id="rId4"/>
    <sheet name="5.melltartalékok" sheetId="5" r:id="rId5"/>
  </sheets>
  <externalReferences>
    <externalReference r:id="rId6"/>
    <externalReference r:id="rId7"/>
  </externalReferences>
  <definedNames>
    <definedName name="_xlnm.Print_Area" localSheetId="1">'1.melléklet Kiadások Rábatöttös'!$A$1:$F$123</definedName>
    <definedName name="_xlnm.Print_Area" localSheetId="2">'1.mellékletRábatöttösBevételek'!$A$1:$F$95</definedName>
    <definedName name="_xlnm.Print_Area" localSheetId="4">'5.melltartalékok'!$A$1:$H$16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5" l="1"/>
  <c r="H15" i="5" s="1"/>
  <c r="H10" i="5"/>
  <c r="C56" i="3" l="1"/>
  <c r="C67" i="3" s="1"/>
  <c r="C12" i="3"/>
  <c r="C27" i="4"/>
  <c r="C25" i="4"/>
  <c r="C24" i="4"/>
  <c r="C15" i="4"/>
  <c r="C14" i="4"/>
  <c r="C18" i="4" s="1"/>
  <c r="C11" i="4"/>
  <c r="C9" i="4"/>
  <c r="C7" i="4"/>
  <c r="F93" i="3"/>
  <c r="F92" i="3"/>
  <c r="F91" i="3"/>
  <c r="F90" i="3"/>
  <c r="F89" i="3"/>
  <c r="F88" i="3"/>
  <c r="F87" i="3"/>
  <c r="F86" i="3"/>
  <c r="F85" i="3"/>
  <c r="F84" i="3"/>
  <c r="F83" i="3"/>
  <c r="F82" i="3"/>
  <c r="F81" i="3"/>
  <c r="F80" i="3"/>
  <c r="F79" i="3"/>
  <c r="F78" i="3"/>
  <c r="F77" i="3"/>
  <c r="F76" i="3"/>
  <c r="F75" i="3"/>
  <c r="F74" i="3"/>
  <c r="F73" i="3"/>
  <c r="F72" i="3"/>
  <c r="F71" i="3"/>
  <c r="C71" i="3"/>
  <c r="C94" i="3" s="1"/>
  <c r="F70" i="3"/>
  <c r="F69" i="3"/>
  <c r="F68" i="3"/>
  <c r="E67" i="3"/>
  <c r="D67" i="3"/>
  <c r="E66" i="3"/>
  <c r="D66" i="3"/>
  <c r="E65" i="3"/>
  <c r="D65" i="3"/>
  <c r="D95" i="3" s="1"/>
  <c r="C64" i="3"/>
  <c r="F64" i="3" s="1"/>
  <c r="F63" i="3"/>
  <c r="F62" i="3"/>
  <c r="F61" i="3"/>
  <c r="C60" i="3"/>
  <c r="F60" i="3" s="1"/>
  <c r="F59" i="3"/>
  <c r="F58" i="3"/>
  <c r="F57" i="3"/>
  <c r="F56" i="3"/>
  <c r="F55" i="3"/>
  <c r="F54" i="3"/>
  <c r="F53" i="3"/>
  <c r="F52" i="3"/>
  <c r="F51" i="3"/>
  <c r="D50" i="3"/>
  <c r="C50" i="3"/>
  <c r="F50" i="3" s="1"/>
  <c r="F49" i="3"/>
  <c r="F47" i="3"/>
  <c r="F46" i="3"/>
  <c r="F45" i="3"/>
  <c r="F44" i="3"/>
  <c r="F43" i="3"/>
  <c r="F42" i="3"/>
  <c r="F41" i="3"/>
  <c r="F40" i="3"/>
  <c r="F39" i="3"/>
  <c r="C38" i="3"/>
  <c r="F38" i="3" s="1"/>
  <c r="F37" i="3"/>
  <c r="C36" i="3"/>
  <c r="F36" i="3" s="1"/>
  <c r="F35" i="3"/>
  <c r="F34" i="3"/>
  <c r="F33" i="3"/>
  <c r="F32" i="3"/>
  <c r="F31" i="3"/>
  <c r="F30" i="3"/>
  <c r="F29" i="3"/>
  <c r="F28" i="3"/>
  <c r="F27" i="3"/>
  <c r="F26" i="3"/>
  <c r="F25" i="3"/>
  <c r="F24" i="3"/>
  <c r="F67" i="3" s="1"/>
  <c r="F23" i="3"/>
  <c r="F22" i="3"/>
  <c r="F21" i="3"/>
  <c r="F20" i="3"/>
  <c r="F19" i="3"/>
  <c r="C18" i="3"/>
  <c r="F18" i="3" s="1"/>
  <c r="F17" i="3"/>
  <c r="F16" i="3"/>
  <c r="F15" i="3"/>
  <c r="F14" i="3"/>
  <c r="F13" i="3"/>
  <c r="F12" i="3"/>
  <c r="F11" i="3"/>
  <c r="F10" i="3"/>
  <c r="F9" i="3"/>
  <c r="F8" i="3"/>
  <c r="F7" i="3"/>
  <c r="F6" i="3"/>
  <c r="E122" i="2"/>
  <c r="C121" i="2"/>
  <c r="F121" i="2" s="1"/>
  <c r="F120" i="2"/>
  <c r="F119" i="2"/>
  <c r="C119" i="2"/>
  <c r="F118" i="2"/>
  <c r="F117" i="2"/>
  <c r="F116" i="2"/>
  <c r="F115" i="2"/>
  <c r="F114" i="2"/>
  <c r="F113" i="2"/>
  <c r="F112" i="2"/>
  <c r="F111" i="2"/>
  <c r="F110" i="2"/>
  <c r="F109" i="2"/>
  <c r="F108" i="2"/>
  <c r="C107" i="2"/>
  <c r="F107" i="2" s="1"/>
  <c r="F106" i="2"/>
  <c r="F105" i="2"/>
  <c r="F104" i="2"/>
  <c r="F103" i="2"/>
  <c r="C102" i="2"/>
  <c r="F102" i="2" s="1"/>
  <c r="F101" i="2"/>
  <c r="F100" i="2"/>
  <c r="F99" i="2"/>
  <c r="E97" i="2"/>
  <c r="D97" i="2"/>
  <c r="C96" i="2"/>
  <c r="F96" i="2" s="1"/>
  <c r="F95" i="2"/>
  <c r="F94" i="2"/>
  <c r="F93" i="2"/>
  <c r="F92" i="2"/>
  <c r="F91" i="2"/>
  <c r="F90" i="2"/>
  <c r="F89" i="2"/>
  <c r="F88" i="2"/>
  <c r="C87" i="2"/>
  <c r="F87" i="2" s="1"/>
  <c r="F86" i="2"/>
  <c r="F85" i="2"/>
  <c r="F84" i="2"/>
  <c r="F83" i="2"/>
  <c r="C82" i="2"/>
  <c r="F82" i="2" s="1"/>
  <c r="F81" i="2"/>
  <c r="F80" i="2"/>
  <c r="F79" i="2"/>
  <c r="F78" i="2"/>
  <c r="F77" i="2"/>
  <c r="F76" i="2"/>
  <c r="F75" i="2"/>
  <c r="E74" i="2"/>
  <c r="D74" i="2"/>
  <c r="D98" i="2" s="1"/>
  <c r="D122" i="2" s="1"/>
  <c r="D73" i="2"/>
  <c r="C73" i="2"/>
  <c r="F73" i="2" s="1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C59" i="2"/>
  <c r="F58" i="2"/>
  <c r="F57" i="2"/>
  <c r="F56" i="2"/>
  <c r="F55" i="2"/>
  <c r="F54" i="2"/>
  <c r="F53" i="2"/>
  <c r="F52" i="2"/>
  <c r="F51" i="2"/>
  <c r="C49" i="2"/>
  <c r="F49" i="2" s="1"/>
  <c r="F48" i="2"/>
  <c r="F47" i="2"/>
  <c r="F46" i="2"/>
  <c r="F45" i="2"/>
  <c r="F44" i="2"/>
  <c r="C43" i="2"/>
  <c r="F42" i="2"/>
  <c r="F41" i="2"/>
  <c r="C40" i="2"/>
  <c r="F40" i="2" s="1"/>
  <c r="F39" i="2"/>
  <c r="F38" i="2"/>
  <c r="F37" i="2"/>
  <c r="F36" i="2"/>
  <c r="F35" i="2"/>
  <c r="F34" i="2"/>
  <c r="F33" i="2"/>
  <c r="F32" i="2"/>
  <c r="C32" i="2"/>
  <c r="F31" i="2"/>
  <c r="F30" i="2"/>
  <c r="C29" i="2"/>
  <c r="F29" i="2" s="1"/>
  <c r="F28" i="2"/>
  <c r="F27" i="2"/>
  <c r="F26" i="2"/>
  <c r="F25" i="2"/>
  <c r="C23" i="2"/>
  <c r="F23" i="2" s="1"/>
  <c r="F22" i="2"/>
  <c r="F21" i="2"/>
  <c r="F20" i="2"/>
  <c r="C19" i="2"/>
  <c r="F19" i="2" s="1"/>
  <c r="F18" i="2"/>
  <c r="F17" i="2"/>
  <c r="F16" i="2"/>
  <c r="F15" i="2"/>
  <c r="F14" i="2"/>
  <c r="F13" i="2"/>
  <c r="F12" i="2"/>
  <c r="F11" i="2"/>
  <c r="F10" i="2"/>
  <c r="F9" i="2"/>
  <c r="F8" i="2"/>
  <c r="F7" i="2"/>
  <c r="C12" i="4" l="1"/>
  <c r="C29" i="4"/>
  <c r="C30" i="4"/>
  <c r="C19" i="4"/>
  <c r="C66" i="3"/>
  <c r="C65" i="3"/>
  <c r="C95" i="3" s="1"/>
  <c r="F95" i="3" s="1"/>
  <c r="F97" i="2"/>
  <c r="C50" i="2"/>
  <c r="F50" i="2" s="1"/>
  <c r="F94" i="3"/>
  <c r="F66" i="3"/>
  <c r="F65" i="3"/>
  <c r="C24" i="2"/>
  <c r="F24" i="2" s="1"/>
  <c r="F43" i="2"/>
  <c r="C97" i="2"/>
  <c r="F74" i="2" l="1"/>
  <c r="C74" i="2"/>
  <c r="C98" i="2" s="1"/>
  <c r="C122" i="2" l="1"/>
  <c r="F98" i="2"/>
  <c r="F122" i="2" s="1"/>
</calcChain>
</file>

<file path=xl/sharedStrings.xml><?xml version="1.0" encoding="utf-8"?>
<sst xmlns="http://schemas.openxmlformats.org/spreadsheetml/2006/main" count="488" uniqueCount="449">
  <si>
    <t>Rábatöttös Község Önkormányzata   kötelező, önként vállalt és államigazgatási feladatai 2020. évben</t>
  </si>
  <si>
    <t>Kiadások ( Ft)</t>
  </si>
  <si>
    <t>RÁBATÖTTÖS KÖZSÉG ÖNKORMÁNYZATA  ELŐIRÁNYZATOK</t>
  </si>
  <si>
    <t>forint</t>
  </si>
  <si>
    <t>Rovat megnevezése</t>
  </si>
  <si>
    <t>Rovat-szám</t>
  </si>
  <si>
    <t>kötelező feladatok</t>
  </si>
  <si>
    <t>önként vállalt feladatok</t>
  </si>
  <si>
    <t xml:space="preserve">állami (államigazgatási) feladatok </t>
  </si>
  <si>
    <t>ÖSSZESEN</t>
  </si>
  <si>
    <t>Törvény szerinti illetmények, munkabérek</t>
  </si>
  <si>
    <t>K1101</t>
  </si>
  <si>
    <t>Normatív jutalmak</t>
  </si>
  <si>
    <t>K1102</t>
  </si>
  <si>
    <t>Céljuttatás, projektprémium</t>
  </si>
  <si>
    <t>K1103</t>
  </si>
  <si>
    <t>Készenléti, ügyeleti, helyettesítési díj, túlóra, túlszolgálat</t>
  </si>
  <si>
    <t>K1104</t>
  </si>
  <si>
    <t>Végkielégítés</t>
  </si>
  <si>
    <t>K1105</t>
  </si>
  <si>
    <t>Jubileumi jutalom</t>
  </si>
  <si>
    <t>K1106</t>
  </si>
  <si>
    <t>Béren kívüli juttatások</t>
  </si>
  <si>
    <t>K1107</t>
  </si>
  <si>
    <t>Ruházati költségtérítés</t>
  </si>
  <si>
    <t>K1108</t>
  </si>
  <si>
    <t>Közlekedési költségtérítés</t>
  </si>
  <si>
    <t>K1109</t>
  </si>
  <si>
    <t>Egyéb költségtérítések</t>
  </si>
  <si>
    <t>K1110</t>
  </si>
  <si>
    <t>Lakhatási támogatások</t>
  </si>
  <si>
    <t>K1111</t>
  </si>
  <si>
    <t>Szociális támogatások</t>
  </si>
  <si>
    <t>K1112</t>
  </si>
  <si>
    <t>Foglalkoztatottak egyéb személyi juttatásai</t>
  </si>
  <si>
    <t>K1113</t>
  </si>
  <si>
    <t xml:space="preserve">Foglalkoztatottak személyi juttatásai </t>
  </si>
  <si>
    <t>K11</t>
  </si>
  <si>
    <t>Választott tisztségviselők juttatásai</t>
  </si>
  <si>
    <t>K121</t>
  </si>
  <si>
    <t>Munkavégzésre irányuló egyéb jogviszonyban nem saját foglalkoztatottnak fizetett juttatások</t>
  </si>
  <si>
    <t>K122</t>
  </si>
  <si>
    <t>Egyéb külső személyi juttatások</t>
  </si>
  <si>
    <t>K123</t>
  </si>
  <si>
    <t xml:space="preserve">Külső személyi juttatások </t>
  </si>
  <si>
    <t>K12</t>
  </si>
  <si>
    <t xml:space="preserve">Személyi juttatások </t>
  </si>
  <si>
    <t>K1</t>
  </si>
  <si>
    <t xml:space="preserve">Munkaadókat terhelő járulékok és szociális hozzájárulási adó                                                                            </t>
  </si>
  <si>
    <t>K2</t>
  </si>
  <si>
    <t>Szakmai anyagok beszerzése</t>
  </si>
  <si>
    <t>K311</t>
  </si>
  <si>
    <t>Üzemeltetési anyagok beszerzése</t>
  </si>
  <si>
    <t>K312</t>
  </si>
  <si>
    <t>Árubeszerzés</t>
  </si>
  <si>
    <t>K313</t>
  </si>
  <si>
    <t xml:space="preserve">Készletbeszerzés </t>
  </si>
  <si>
    <t>K31</t>
  </si>
  <si>
    <t>Informatikai szolgáltatások igénybevétele</t>
  </si>
  <si>
    <t>K321</t>
  </si>
  <si>
    <t>Egyéb kommunikációs szolgáltatások</t>
  </si>
  <si>
    <t>K322</t>
  </si>
  <si>
    <t xml:space="preserve">Kommunikációs szolgáltatások </t>
  </si>
  <si>
    <t>K32</t>
  </si>
  <si>
    <t>Közüzemi díjak</t>
  </si>
  <si>
    <t>K331</t>
  </si>
  <si>
    <t>Vásárolt élelmezés</t>
  </si>
  <si>
    <t>K332</t>
  </si>
  <si>
    <t>Bérleti és lízing díjak</t>
  </si>
  <si>
    <t>K333</t>
  </si>
  <si>
    <t>Karbantartási, kisjavítási szolgáltatások</t>
  </si>
  <si>
    <t>K334</t>
  </si>
  <si>
    <t>Közvetített szolgáltatások</t>
  </si>
  <si>
    <t>K335</t>
  </si>
  <si>
    <t xml:space="preserve">Szakmai tevékenységet segítő szolgáltatások </t>
  </si>
  <si>
    <t>K336</t>
  </si>
  <si>
    <t>Egyéb szolgáltatások</t>
  </si>
  <si>
    <t>K337</t>
  </si>
  <si>
    <t xml:space="preserve">Szolgáltatási kiadások </t>
  </si>
  <si>
    <t>K33</t>
  </si>
  <si>
    <t>Kiküldetések kiadásai</t>
  </si>
  <si>
    <t>K341</t>
  </si>
  <si>
    <t>Reklám- és propagandakiadások</t>
  </si>
  <si>
    <t>K342</t>
  </si>
  <si>
    <t xml:space="preserve">Kiküldetések, reklám- és propagandakiadások </t>
  </si>
  <si>
    <t>K34</t>
  </si>
  <si>
    <t>Működési célú előzetesen felszámított általános forgalmi adó</t>
  </si>
  <si>
    <t>K351</t>
  </si>
  <si>
    <t xml:space="preserve">Fizetendő általános forgalmi adó </t>
  </si>
  <si>
    <t>K352</t>
  </si>
  <si>
    <t xml:space="preserve">Kamatkiadások </t>
  </si>
  <si>
    <t>K353</t>
  </si>
  <si>
    <t>Egyéb pénzügyi műveletek kiadásai</t>
  </si>
  <si>
    <t>K354</t>
  </si>
  <si>
    <t>Egyéb dologi kiadások</t>
  </si>
  <si>
    <t>K355</t>
  </si>
  <si>
    <t xml:space="preserve">Különféle befizetések és egyéb dologi kiadások </t>
  </si>
  <si>
    <t>K35</t>
  </si>
  <si>
    <t xml:space="preserve">Dologi kiadások </t>
  </si>
  <si>
    <t>K3</t>
  </si>
  <si>
    <t>Társadalombiztosítási ellátások</t>
  </si>
  <si>
    <t>K41</t>
  </si>
  <si>
    <t>Családi támogatások</t>
  </si>
  <si>
    <t>K42</t>
  </si>
  <si>
    <t>Pénzbeli kárpótlások, kártérítések</t>
  </si>
  <si>
    <t>K43</t>
  </si>
  <si>
    <t>Betegséggel kapcsolatos (nem társadalombiztosítási) ellátások</t>
  </si>
  <si>
    <t>K44</t>
  </si>
  <si>
    <t>Foglalkoztatással, munkanélküliséggel kapcsolatos ellátások</t>
  </si>
  <si>
    <t>K45</t>
  </si>
  <si>
    <t>Lakhatással kapcsolatos ellátások</t>
  </si>
  <si>
    <t>K46</t>
  </si>
  <si>
    <t>Intézményi ellátottak pénzbeli juttatásai</t>
  </si>
  <si>
    <t>K47</t>
  </si>
  <si>
    <t>Egyéb nem intézményi ellátások</t>
  </si>
  <si>
    <t>K48</t>
  </si>
  <si>
    <t xml:space="preserve">Ellátottak pénzbeli juttatásai </t>
  </si>
  <si>
    <t>K4</t>
  </si>
  <si>
    <t>Nemzetközi kötelezettségek</t>
  </si>
  <si>
    <t>K501</t>
  </si>
  <si>
    <t>Elvonások és befizetések</t>
  </si>
  <si>
    <t>K502</t>
  </si>
  <si>
    <t>Működési célú garancia- és kezességvállalásból származó kifizetés államháztartáson belülre</t>
  </si>
  <si>
    <t>K503</t>
  </si>
  <si>
    <t>Működési célú visszatérítendő támogatások, kölcsönök nyújtása államháztartáson belülre</t>
  </si>
  <si>
    <t>K504</t>
  </si>
  <si>
    <t>Működési célú visszatérítendő támogatások, kölcsönök törlesztése államháztartáson belülre</t>
  </si>
  <si>
    <t>K505</t>
  </si>
  <si>
    <t>Egyéb működési célú támogatások államháztartáson belülre</t>
  </si>
  <si>
    <t>K506</t>
  </si>
  <si>
    <t>Működési célú garancia- és kezességvállalásból származó kifizetés államháztartáson kívülre</t>
  </si>
  <si>
    <t>K507</t>
  </si>
  <si>
    <t>Működési célú visszatérítendő támogatások, kölcsönök nyújtása államháztartáson kívülre</t>
  </si>
  <si>
    <t>K508</t>
  </si>
  <si>
    <t>Árkiegészítések, ártámogatások</t>
  </si>
  <si>
    <t>K509</t>
  </si>
  <si>
    <t>Kamattámogatások</t>
  </si>
  <si>
    <t>K510</t>
  </si>
  <si>
    <t>Egyéb működési célú támogatások államháztartáson kívülre</t>
  </si>
  <si>
    <t>K512</t>
  </si>
  <si>
    <t>Tartalékok-általános</t>
  </si>
  <si>
    <t>K513</t>
  </si>
  <si>
    <t>Tartalékok-cél</t>
  </si>
  <si>
    <t xml:space="preserve">Egyéb működési célú kiadások </t>
  </si>
  <si>
    <t>K5</t>
  </si>
  <si>
    <t>Működési költségvetés előirányzat csoport</t>
  </si>
  <si>
    <t>Immateriális javak beszerzése, létesítése</t>
  </si>
  <si>
    <t>K61</t>
  </si>
  <si>
    <t>Ingatlanok beszerzése, létesítése</t>
  </si>
  <si>
    <t>K62</t>
  </si>
  <si>
    <t>Informatikai eszközök beszerzése, létesítése</t>
  </si>
  <si>
    <t>K63</t>
  </si>
  <si>
    <t>Egyéb tárgyi eszközök beszerzése, létesítése</t>
  </si>
  <si>
    <t>K64</t>
  </si>
  <si>
    <t>Részesedések beszerzése</t>
  </si>
  <si>
    <t>K65</t>
  </si>
  <si>
    <t>Meglévő részesedések növeléséhez kapcsolódó kiadások</t>
  </si>
  <si>
    <t>K66</t>
  </si>
  <si>
    <t>Beruházási célú előzetesen felszámított általános forgalmi adó</t>
  </si>
  <si>
    <t>K67</t>
  </si>
  <si>
    <t xml:space="preserve">Beruházások </t>
  </si>
  <si>
    <t>K6</t>
  </si>
  <si>
    <t>Ingatlanok felújítása</t>
  </si>
  <si>
    <t>K71</t>
  </si>
  <si>
    <t>Informatikai eszközök felújítása</t>
  </si>
  <si>
    <t>K72</t>
  </si>
  <si>
    <t xml:space="preserve">Egyéb tárgyi eszközök felújítása </t>
  </si>
  <si>
    <t>K73</t>
  </si>
  <si>
    <t>Felújítási célú előzetesen felszámított általános forgalmi adó</t>
  </si>
  <si>
    <t>K74</t>
  </si>
  <si>
    <t xml:space="preserve">Felújítások </t>
  </si>
  <si>
    <t>K7</t>
  </si>
  <si>
    <t>Felhalmozási célú garancia- és kezességvállalásból származó kifizetés államháztartáson belülre</t>
  </si>
  <si>
    <t>K81</t>
  </si>
  <si>
    <t>Felhalmozási célú visszatérítendő támogatások, kölcsönök nyújtása államháztartáson belülre</t>
  </si>
  <si>
    <t>K82</t>
  </si>
  <si>
    <t>Felhalmozási célú visszatérítendő támogatások, kölcsönök törlesztése államháztartáson belülre</t>
  </si>
  <si>
    <t>K83</t>
  </si>
  <si>
    <t>Egyéb felhalmozási célú támogatások államháztartáson belülre</t>
  </si>
  <si>
    <t>K84</t>
  </si>
  <si>
    <t>Felhalmozási célú garancia- és kezességvállalásból származó kifizetés államháztartáson kívülre</t>
  </si>
  <si>
    <t>K85</t>
  </si>
  <si>
    <t>Felhalmozási célú visszatérítendő támogatások, kölcsönök nyújtása államháztartáson kívülre</t>
  </si>
  <si>
    <t>K86</t>
  </si>
  <si>
    <t>Lakástámogatás</t>
  </si>
  <si>
    <t>K87</t>
  </si>
  <si>
    <t xml:space="preserve">Egyéb felhalmozási célú támogatások államháztartáson kívülre </t>
  </si>
  <si>
    <t>K88</t>
  </si>
  <si>
    <t xml:space="preserve">Egyéb felhalmozási célú kiadások </t>
  </si>
  <si>
    <t>K8</t>
  </si>
  <si>
    <t>Felhalmozási költségvetés előiányzat csoport</t>
  </si>
  <si>
    <t xml:space="preserve">Költségvetési kiadások </t>
  </si>
  <si>
    <t>K1-K8</t>
  </si>
  <si>
    <t xml:space="preserve">Hosszú lejáratú hitelek, kölcsönök törlesztése </t>
  </si>
  <si>
    <t>K9111</t>
  </si>
  <si>
    <t>Likviditási célú hitelek, kölcsönök törlesztése pénzügyi vállalkozásnak</t>
  </si>
  <si>
    <t>K9112</t>
  </si>
  <si>
    <t xml:space="preserve">Rövid lejáratú hitelek, kölcsönök törlesztése </t>
  </si>
  <si>
    <t>K9113</t>
  </si>
  <si>
    <t xml:space="preserve">Hitel-, kölcsöntörlesztés államháztartáson kívülre </t>
  </si>
  <si>
    <t>K911</t>
  </si>
  <si>
    <t>Forgatási célú belföldi értékpapírok vásárlása</t>
  </si>
  <si>
    <t>K9121</t>
  </si>
  <si>
    <t>Forgatási célú belföldi értékpapírok beváltása</t>
  </si>
  <si>
    <t>K9122</t>
  </si>
  <si>
    <t>Befektetési célú belföldi értékpapírok vásárlása</t>
  </si>
  <si>
    <t>K9123</t>
  </si>
  <si>
    <t>Befektetési célú belföldi értékpapírok beváltása</t>
  </si>
  <si>
    <t>K9124</t>
  </si>
  <si>
    <t xml:space="preserve">Belföldi értékpapírok kiadásai </t>
  </si>
  <si>
    <t>K912</t>
  </si>
  <si>
    <t>Államháztartáson belüli megelőlegezések folyósítása</t>
  </si>
  <si>
    <t>K913</t>
  </si>
  <si>
    <t>Államháztartáson belüli megelőlegezések visszafizetése</t>
  </si>
  <si>
    <t>K914</t>
  </si>
  <si>
    <t>Központi, irányító szervi támogatások folyósítása</t>
  </si>
  <si>
    <t>K915</t>
  </si>
  <si>
    <t>Pénzeszközök betétként elhelyezése</t>
  </si>
  <si>
    <t>K916</t>
  </si>
  <si>
    <t>Pénzügyi lízing kiadásai</t>
  </si>
  <si>
    <t>K917</t>
  </si>
  <si>
    <t>Központi költségvetés sajátos finanszírozási kiadásai</t>
  </si>
  <si>
    <t>K918</t>
  </si>
  <si>
    <t xml:space="preserve">Belföldi finanszírozás kiadásai </t>
  </si>
  <si>
    <t>K91</t>
  </si>
  <si>
    <t>Forgatási célú külföldi értékpapírok vásárlása</t>
  </si>
  <si>
    <t>K921</t>
  </si>
  <si>
    <t>Befektetési célú külföldi értékpapírok vásárlása</t>
  </si>
  <si>
    <t>K922</t>
  </si>
  <si>
    <t>Külföldi értékpapírok beváltása</t>
  </si>
  <si>
    <t>K923</t>
  </si>
  <si>
    <t>Külföldi hitelek, kölcsönök törlesztése</t>
  </si>
  <si>
    <t>K924</t>
  </si>
  <si>
    <t xml:space="preserve">Külföldi finanszírozás kiadásai </t>
  </si>
  <si>
    <t>K92</t>
  </si>
  <si>
    <t>Adóssághoz nem kapcsolódó származékos ügyletek kiadásai</t>
  </si>
  <si>
    <t>K93</t>
  </si>
  <si>
    <t xml:space="preserve">Finanszírozási kiadások </t>
  </si>
  <si>
    <t>K9</t>
  </si>
  <si>
    <t>KIADÁSOK ÖSSZESEN (K1-K9)</t>
  </si>
  <si>
    <t>Bevételek ( Ft)</t>
  </si>
  <si>
    <t>Rovat-
szám</t>
  </si>
  <si>
    <t>Helyi önkormányzatok működésének általános támogatása</t>
  </si>
  <si>
    <t>B111</t>
  </si>
  <si>
    <t>Települési önkormányzatok egyes köznevelési feladatainak támogatása</t>
  </si>
  <si>
    <t>B112</t>
  </si>
  <si>
    <t>Települési önkormányzatok szociális és gyermekjóléti  feladatainak támogatása</t>
  </si>
  <si>
    <t>B113</t>
  </si>
  <si>
    <t>Települési önkormányzatok kulturális feladatainak támogatása</t>
  </si>
  <si>
    <t>B114</t>
  </si>
  <si>
    <t>Működési célú központosított előirányzatok</t>
  </si>
  <si>
    <t>B115</t>
  </si>
  <si>
    <t>Helyi önkormányzatok kiegészítő támogatásai</t>
  </si>
  <si>
    <t>B116</t>
  </si>
  <si>
    <t xml:space="preserve">Önkormányzatok működési támogatásai </t>
  </si>
  <si>
    <t>B11</t>
  </si>
  <si>
    <t>Elvonások és befizetések bevételei</t>
  </si>
  <si>
    <t>B12</t>
  </si>
  <si>
    <t>Működési célú garancia- és kezességvállalásból származó megtérülések államháztartáson belülről</t>
  </si>
  <si>
    <t>B13</t>
  </si>
  <si>
    <t>Működési célú visszatérítendő támogatások, kölcsönök visszatérülése államháztartáson belülről</t>
  </si>
  <si>
    <t>B14</t>
  </si>
  <si>
    <t>Működési célú visszatérítendő támogatások, kölcsönök igénybevétele államháztartáson belülről</t>
  </si>
  <si>
    <t>B15</t>
  </si>
  <si>
    <t>Egyéb működési célú támogatások bevételei államháztartáson belülről</t>
  </si>
  <si>
    <t>B16</t>
  </si>
  <si>
    <t>Működési célú támogatások államháztartáson belülről</t>
  </si>
  <si>
    <t>B1</t>
  </si>
  <si>
    <t>Felhalmozási célú önkormányzati támogatások</t>
  </si>
  <si>
    <t>B21</t>
  </si>
  <si>
    <t>Felhalmozási célú garancia- és kezességvállalásból származó megtérülések államháztartáson belülről</t>
  </si>
  <si>
    <t>B22</t>
  </si>
  <si>
    <t>Felhalmozási célú visszatérítendő támogatások, kölcsönök visszatérülése államháztartáson belülről</t>
  </si>
  <si>
    <t>B23</t>
  </si>
  <si>
    <t>Felhalmozási célú visszatérítendő támogatások, kölcsönök igénybevétele államháztartáson belülről</t>
  </si>
  <si>
    <t>B24</t>
  </si>
  <si>
    <t>Egyéb felhalmozási célú támogatások bevételei államháztartáson belülről</t>
  </si>
  <si>
    <t>B25</t>
  </si>
  <si>
    <t xml:space="preserve">Felhalmozási célú támogatások államháztartáson belülről </t>
  </si>
  <si>
    <t>B2</t>
  </si>
  <si>
    <t>Magánszemélyek jövedelemadói</t>
  </si>
  <si>
    <t>B311</t>
  </si>
  <si>
    <t xml:space="preserve">Társaságok jövedelemadói </t>
  </si>
  <si>
    <t>B312</t>
  </si>
  <si>
    <t xml:space="preserve">Jövedelemadók </t>
  </si>
  <si>
    <t>B31</t>
  </si>
  <si>
    <t>Szociális hozzájárulási adó és járulékok</t>
  </si>
  <si>
    <t>B32</t>
  </si>
  <si>
    <t>Bérhez és foglalkoztatáshoz kapcsolódó adók</t>
  </si>
  <si>
    <t>B33</t>
  </si>
  <si>
    <t xml:space="preserve">Vagyoni tipusú adók </t>
  </si>
  <si>
    <t>B34</t>
  </si>
  <si>
    <t xml:space="preserve">Értékesítési és forgalmi adók </t>
  </si>
  <si>
    <t>B351</t>
  </si>
  <si>
    <t xml:space="preserve">Fogyasztási adók </t>
  </si>
  <si>
    <t>B352</t>
  </si>
  <si>
    <t xml:space="preserve">Pénzügyi monopóliumok nyereségét terhelő adók </t>
  </si>
  <si>
    <t>B353</t>
  </si>
  <si>
    <t>Gépjárműadók</t>
  </si>
  <si>
    <t>B354</t>
  </si>
  <si>
    <t xml:space="preserve">Egyéb áruhasználati és szolgáltatási adók </t>
  </si>
  <si>
    <t>B355</t>
  </si>
  <si>
    <t xml:space="preserve">Termékek és szolgáltatások adói </t>
  </si>
  <si>
    <t>B35</t>
  </si>
  <si>
    <t xml:space="preserve">Egyéb közhatalmi bevételek </t>
  </si>
  <si>
    <t>B36</t>
  </si>
  <si>
    <t xml:space="preserve">Közhatalmi bevételek </t>
  </si>
  <si>
    <t>B3</t>
  </si>
  <si>
    <t>Áru- és készletértékesítés ellenértéke</t>
  </si>
  <si>
    <t>B401</t>
  </si>
  <si>
    <t>Szolgáltatások ellenértéke</t>
  </si>
  <si>
    <t>B402</t>
  </si>
  <si>
    <t>Közvetített szolgáltatások értéke</t>
  </si>
  <si>
    <t>B403</t>
  </si>
  <si>
    <t>Tulajdonosi bevételek</t>
  </si>
  <si>
    <t>B404</t>
  </si>
  <si>
    <t>Ellátási díjak</t>
  </si>
  <si>
    <t>B405</t>
  </si>
  <si>
    <t>Kiszámlázott általános forgalmi adó</t>
  </si>
  <si>
    <t>B406</t>
  </si>
  <si>
    <t>Általános forgalmi adó visszatérítése</t>
  </si>
  <si>
    <t>B407</t>
  </si>
  <si>
    <t>Kamatbevételek</t>
  </si>
  <si>
    <t>B408</t>
  </si>
  <si>
    <t>Egyéb pénzügyi műveletek bevételei</t>
  </si>
  <si>
    <t>B409</t>
  </si>
  <si>
    <t>Biztosító által fizetett kártérítés</t>
  </si>
  <si>
    <t>B410</t>
  </si>
  <si>
    <t>Egyéb működési bevételek</t>
  </si>
  <si>
    <t>B411</t>
  </si>
  <si>
    <t xml:space="preserve">Működési bevételek </t>
  </si>
  <si>
    <t>B4</t>
  </si>
  <si>
    <t>Immateriális javak értékesítése</t>
  </si>
  <si>
    <t>B51</t>
  </si>
  <si>
    <t>Ingatlanok értékesítése</t>
  </si>
  <si>
    <t>B52</t>
  </si>
  <si>
    <t>Egyéb tárgyi eszközök értékesítése</t>
  </si>
  <si>
    <t>B53</t>
  </si>
  <si>
    <t>Részesedések értékesítése</t>
  </si>
  <si>
    <t>B54</t>
  </si>
  <si>
    <t>Részesedések megszűnéséhez kapcsolódó bevételek</t>
  </si>
  <si>
    <t>B55</t>
  </si>
  <si>
    <t xml:space="preserve">Felhalmozási bevételek </t>
  </si>
  <si>
    <t>B5</t>
  </si>
  <si>
    <t>Működési célú garancia- és kezességvállalásból származó megtérülések államháztartáson kívülről</t>
  </si>
  <si>
    <t>B61</t>
  </si>
  <si>
    <t>Működési célú visszatérítendő támogatások, kölcsönök visszatérülése államháztartáson kívülről</t>
  </si>
  <si>
    <t>B62</t>
  </si>
  <si>
    <t>Egyéb működési célú átvett pénzeszközök</t>
  </si>
  <si>
    <t>B63</t>
  </si>
  <si>
    <t xml:space="preserve">Működési célú átvett pénzeszközök </t>
  </si>
  <si>
    <t>B6</t>
  </si>
  <si>
    <t>Felhalmozási célú garancia- és kezességvállalásból származó megtérülések államháztartáson kívülről</t>
  </si>
  <si>
    <t>B71</t>
  </si>
  <si>
    <t>Felhalmozási célú visszatérítendő támogatások, kölcsönök visszatérülése államháztartáson kívülről</t>
  </si>
  <si>
    <t>B72</t>
  </si>
  <si>
    <t>Egyéb felhalmozási célú átvett pénzeszközök</t>
  </si>
  <si>
    <t>B73</t>
  </si>
  <si>
    <t xml:space="preserve">Felhalmozási célú átvett pénzeszközök </t>
  </si>
  <si>
    <t>B7</t>
  </si>
  <si>
    <t xml:space="preserve">Költségvetési bevételek </t>
  </si>
  <si>
    <t>B1-B7</t>
  </si>
  <si>
    <t>költségvetési egyenleg  MŰKÖDÉSI</t>
  </si>
  <si>
    <t>költségvetési egyenleg FELHALMOZÁSI</t>
  </si>
  <si>
    <t xml:space="preserve">Hosszú lejáratú hitelek, kölcsönök felvétele </t>
  </si>
  <si>
    <t>B8111</t>
  </si>
  <si>
    <t>Likviditási célú hitelek, kölcsönök felvétele pénzügyi vállalkozástól</t>
  </si>
  <si>
    <t>B8112</t>
  </si>
  <si>
    <t xml:space="preserve">Rövid lejáratú hitelek, kölcsönök felvétele  </t>
  </si>
  <si>
    <t>B8113</t>
  </si>
  <si>
    <t xml:space="preserve">Hitel-, kölcsönfelvétel államháztartáson kívülről </t>
  </si>
  <si>
    <t>B811</t>
  </si>
  <si>
    <t>Forgatási célú belföldi értékpapírok beváltása, értékesítése</t>
  </si>
  <si>
    <t>B8121</t>
  </si>
  <si>
    <t>Forgatási célú belföldi értékpapírok kibocsátása</t>
  </si>
  <si>
    <t>B8122</t>
  </si>
  <si>
    <t>Befektetési célú belföldi értékpapírok beváltása,  értékesítése</t>
  </si>
  <si>
    <t>B8123</t>
  </si>
  <si>
    <t>Befektetési célú belföldi értékpapírok kibocsátása</t>
  </si>
  <si>
    <t>B8124</t>
  </si>
  <si>
    <t xml:space="preserve">Belföldi értékpapírok bevételei </t>
  </si>
  <si>
    <t>B812</t>
  </si>
  <si>
    <t>Előző év költségvetési maradványának igénybevétele MŰKÖDÉSRE</t>
  </si>
  <si>
    <t>B8131</t>
  </si>
  <si>
    <t>Előző év költségvetési maradványának igénybevétele FELHALMOZÁSRA</t>
  </si>
  <si>
    <t>Előző év vállalkozási maradványának igénybevétele MŰKÖDÉSRE</t>
  </si>
  <si>
    <t>B8132</t>
  </si>
  <si>
    <t>Előző év vállalkozási maradványának igénybevétele FELHALMOZÁSRA</t>
  </si>
  <si>
    <t xml:space="preserve">Maradvány igénybevétele </t>
  </si>
  <si>
    <t>B813</t>
  </si>
  <si>
    <t>Államháztartáson belüli megelőlegezések</t>
  </si>
  <si>
    <t>B814</t>
  </si>
  <si>
    <t>Államháztartáson belüli megelőlegezések törlesztése</t>
  </si>
  <si>
    <t>B815</t>
  </si>
  <si>
    <t>Központi, irányító szervi támogatás</t>
  </si>
  <si>
    <t>B816</t>
  </si>
  <si>
    <t>Betétek megszüntetése</t>
  </si>
  <si>
    <t>B817</t>
  </si>
  <si>
    <t>Központi költségvetés sajátos finanszírozási bevételei</t>
  </si>
  <si>
    <t>B818</t>
  </si>
  <si>
    <t xml:space="preserve">Belföldi finanszírozás bevételei </t>
  </si>
  <si>
    <t>B81</t>
  </si>
  <si>
    <t>Forgatási célú külföldi értékpapírok beváltása,  értékesítése</t>
  </si>
  <si>
    <t>B821</t>
  </si>
  <si>
    <t>Befektetési célú külföldi értékpapírok beváltása, értékesítése</t>
  </si>
  <si>
    <t>B822</t>
  </si>
  <si>
    <t>Külföldi értékpapírok kibocsátása</t>
  </si>
  <si>
    <t>B823</t>
  </si>
  <si>
    <t xml:space="preserve">Külföldi hitelek, kölcsönök felvétele </t>
  </si>
  <si>
    <t>B824</t>
  </si>
  <si>
    <t xml:space="preserve">Külföldi finanszírozás bevételei </t>
  </si>
  <si>
    <t>B82</t>
  </si>
  <si>
    <t>Adóssághoz nem kapcsolódó származékos ügyletek bevételei</t>
  </si>
  <si>
    <t>B83</t>
  </si>
  <si>
    <t xml:space="preserve">Finanszírozási bevételek </t>
  </si>
  <si>
    <t>B8</t>
  </si>
  <si>
    <t>BEVÉTELEK ÖSSZESEN (B1-8)</t>
  </si>
  <si>
    <t>Rábatöttös Község Önkormányzata  és intézménye   költségvetési egyenlege működési és felhamozási cél szerinti bontásban</t>
  </si>
  <si>
    <t>Rovatszám</t>
  </si>
  <si>
    <t>Személyi juttatások</t>
  </si>
  <si>
    <t>Munkaadókat terhelő járulékok és szociális hozzájárulási adó</t>
  </si>
  <si>
    <t>Dologi kiadások</t>
  </si>
  <si>
    <t>Ellátottak pénzbeli juttatásai</t>
  </si>
  <si>
    <t>Egyéb működési célú kiadások</t>
  </si>
  <si>
    <t>Finanszírozási kiadások</t>
  </si>
  <si>
    <t>Működési költségvetési kiadások</t>
  </si>
  <si>
    <t>Közhatalmi bevételek</t>
  </si>
  <si>
    <t>Működési célú átvett pénzeszközök</t>
  </si>
  <si>
    <t>Finanszírozási bevételek</t>
  </si>
  <si>
    <t>Működési költségvetési bevételek</t>
  </si>
  <si>
    <t xml:space="preserve">Működési bevételek és kiadások egyenlege </t>
  </si>
  <si>
    <t>Beruházási kiadások</t>
  </si>
  <si>
    <t>Felújítások</t>
  </si>
  <si>
    <t>Egyéb felhalmozási célú kiadások</t>
  </si>
  <si>
    <t>Felhalmozási költségvetési kiadások</t>
  </si>
  <si>
    <t>Felhalmozási célú támogatások államháztartáson belülről</t>
  </si>
  <si>
    <t>Felhalmozási bevételek</t>
  </si>
  <si>
    <t>Felhalmozási célú átvett pénzeszközök</t>
  </si>
  <si>
    <t>Finanszírzási bevételek</t>
  </si>
  <si>
    <t>Felhalmozási költségvetési bevételek</t>
  </si>
  <si>
    <t>Felhalmozási bevételek és kiadások egyenlege</t>
  </si>
  <si>
    <t>2020 évi tervezett előirányzat</t>
  </si>
  <si>
    <t>Rábatöttös Község Önkormányzata  2020.évi költségvetése</t>
  </si>
  <si>
    <t>Általános- és céltartalékok (E Ft)</t>
  </si>
  <si>
    <t>ÖNKORMÁNYZATI ELŐIRÁNYZATOK</t>
  </si>
  <si>
    <t>KÖLTSÉGVETÉSI SZERV</t>
  </si>
  <si>
    <t>MINDÖSSZESEN</t>
  </si>
  <si>
    <t>Általános tartalékok</t>
  </si>
  <si>
    <t>Céltartalékok-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</si>
</sst>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_F_t_-;\-* #,##0.00\ _F_t_-;_-* &quot;-&quot;??\ _F_t_-;_-@_-"/>
    <numFmt numFmtId="165" formatCode="_-* #,##0\ _F_t_-;\-* #,##0\ _F_t_-;_-* &quot;-&quot;??\ _F_t_-;_-@_-"/>
    <numFmt numFmtId="166" formatCode="\ ##########"/>
    <numFmt numFmtId="167" formatCode="0__"/>
  </numFmts>
  <fonts count="2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indexed="8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i/>
      <sz val="12"/>
      <color indexed="8"/>
      <name val="Times New Roman"/>
      <family val="1"/>
      <charset val="238"/>
    </font>
    <font>
      <sz val="11"/>
      <color indexed="8"/>
      <name val="Calibri"/>
      <family val="2"/>
      <charset val="238"/>
    </font>
    <font>
      <sz val="12"/>
      <color indexed="8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6"/>
      <color indexed="8"/>
      <name val="Bookman Old Style"/>
      <family val="1"/>
      <charset val="238"/>
    </font>
    <font>
      <b/>
      <i/>
      <sz val="14"/>
      <color indexed="8"/>
      <name val="Bookman Old Style"/>
      <family val="1"/>
      <charset val="238"/>
    </font>
    <font>
      <b/>
      <i/>
      <sz val="14"/>
      <color theme="1"/>
      <name val="Bookman Old Style"/>
      <family val="1"/>
      <charset val="238"/>
    </font>
    <font>
      <sz val="11"/>
      <color indexed="8"/>
      <name val="Bookman Old Style"/>
      <family val="1"/>
      <charset val="238"/>
    </font>
    <font>
      <b/>
      <sz val="11"/>
      <color indexed="8"/>
      <name val="Bookman Old Style"/>
      <family val="1"/>
      <charset val="238"/>
    </font>
    <font>
      <b/>
      <sz val="14"/>
      <color indexed="8"/>
      <name val="Bookman Old Style"/>
      <family val="1"/>
      <charset val="238"/>
    </font>
    <font>
      <b/>
      <sz val="10"/>
      <color indexed="8"/>
      <name val="Bookman Old Style"/>
      <family val="1"/>
      <charset val="238"/>
    </font>
    <font>
      <sz val="10"/>
      <color indexed="8"/>
      <name val="Bookman Old Style"/>
      <family val="1"/>
      <charset val="238"/>
    </font>
    <font>
      <b/>
      <sz val="10"/>
      <name val="Bookman Old Style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 applyFont="0" applyFill="0" applyBorder="0" applyAlignment="0" applyProtection="0"/>
  </cellStyleXfs>
  <cellXfs count="87">
    <xf numFmtId="0" fontId="0" fillId="0" borderId="0" xfId="0"/>
    <xf numFmtId="0" fontId="4" fillId="0" borderId="0" xfId="0" applyFont="1"/>
    <xf numFmtId="0" fontId="5" fillId="0" borderId="0" xfId="0" applyFont="1"/>
    <xf numFmtId="165" fontId="4" fillId="0" borderId="0" xfId="1" applyNumberFormat="1" applyFont="1"/>
    <xf numFmtId="0" fontId="3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65" fontId="7" fillId="0" borderId="1" xfId="1" applyNumberFormat="1" applyFont="1" applyBorder="1" applyAlignment="1">
      <alignment horizontal="center" wrapText="1"/>
    </xf>
    <xf numFmtId="0" fontId="7" fillId="0" borderId="1" xfId="0" applyFont="1" applyBorder="1" applyAlignment="1">
      <alignment vertical="center"/>
    </xf>
    <xf numFmtId="165" fontId="7" fillId="0" borderId="1" xfId="1" applyNumberFormat="1" applyFont="1" applyBorder="1"/>
    <xf numFmtId="166" fontId="7" fillId="0" borderId="1" xfId="0" applyNumberFormat="1" applyFont="1" applyBorder="1" applyAlignment="1">
      <alignment vertical="center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166" fontId="3" fillId="0" borderId="1" xfId="0" applyNumberFormat="1" applyFont="1" applyBorder="1" applyAlignment="1">
      <alignment vertical="center"/>
    </xf>
    <xf numFmtId="165" fontId="3" fillId="0" borderId="1" xfId="1" applyNumberFormat="1" applyFont="1" applyBorder="1"/>
    <xf numFmtId="0" fontId="7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/>
    </xf>
    <xf numFmtId="0" fontId="9" fillId="3" borderId="1" xfId="0" applyFont="1" applyFill="1" applyBorder="1" applyAlignment="1">
      <alignment horizontal="left" vertical="center" wrapText="1"/>
    </xf>
    <xf numFmtId="166" fontId="3" fillId="3" borderId="1" xfId="0" applyNumberFormat="1" applyFont="1" applyFill="1" applyBorder="1" applyAlignment="1">
      <alignment vertical="center"/>
    </xf>
    <xf numFmtId="165" fontId="3" fillId="3" borderId="1" xfId="1" applyNumberFormat="1" applyFont="1" applyFill="1" applyBorder="1"/>
    <xf numFmtId="0" fontId="4" fillId="3" borderId="0" xfId="0" applyFont="1" applyFill="1"/>
    <xf numFmtId="0" fontId="9" fillId="4" borderId="1" xfId="0" applyFont="1" applyFill="1" applyBorder="1" applyAlignment="1">
      <alignment horizontal="left" vertical="center" wrapText="1"/>
    </xf>
    <xf numFmtId="166" fontId="3" fillId="4" borderId="1" xfId="0" applyNumberFormat="1" applyFont="1" applyFill="1" applyBorder="1" applyAlignment="1">
      <alignment vertical="center"/>
    </xf>
    <xf numFmtId="165" fontId="3" fillId="4" borderId="1" xfId="1" applyNumberFormat="1" applyFont="1" applyFill="1" applyBorder="1"/>
    <xf numFmtId="167" fontId="7" fillId="0" borderId="1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5" borderId="1" xfId="0" applyFont="1" applyFill="1" applyBorder="1" applyAlignment="1">
      <alignment horizontal="left" vertical="center"/>
    </xf>
    <xf numFmtId="166" fontId="3" fillId="5" borderId="1" xfId="0" applyNumberFormat="1" applyFont="1" applyFill="1" applyBorder="1" applyAlignment="1">
      <alignment vertical="center"/>
    </xf>
    <xf numFmtId="165" fontId="8" fillId="0" borderId="1" xfId="1" applyNumberFormat="1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165" fontId="9" fillId="0" borderId="1" xfId="1" applyNumberFormat="1" applyFont="1" applyBorder="1" applyAlignment="1">
      <alignment horizontal="right" vertical="center" wrapText="1"/>
    </xf>
    <xf numFmtId="0" fontId="9" fillId="0" borderId="0" xfId="0" applyFont="1" applyAlignment="1">
      <alignment horizontal="left" vertical="center" wrapText="1"/>
    </xf>
    <xf numFmtId="0" fontId="8" fillId="0" borderId="1" xfId="0" applyFont="1" applyBorder="1" applyAlignment="1">
      <alignment horizontal="left" vertical="center"/>
    </xf>
    <xf numFmtId="165" fontId="8" fillId="0" borderId="1" xfId="1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5" fontId="8" fillId="0" borderId="1" xfId="1" applyNumberFormat="1" applyFont="1" applyBorder="1" applyAlignment="1">
      <alignment horizontal="right" vertical="center" wrapText="1"/>
    </xf>
    <xf numFmtId="0" fontId="9" fillId="0" borderId="1" xfId="0" applyFont="1" applyBorder="1" applyAlignment="1">
      <alignment horizontal="left" vertical="center"/>
    </xf>
    <xf numFmtId="165" fontId="9" fillId="0" borderId="1" xfId="1" applyNumberFormat="1" applyFont="1" applyBorder="1" applyAlignment="1">
      <alignment horizontal="right" vertical="center"/>
    </xf>
    <xf numFmtId="0" fontId="9" fillId="0" borderId="0" xfId="0" applyFont="1" applyAlignment="1">
      <alignment horizontal="left" vertical="center"/>
    </xf>
    <xf numFmtId="0" fontId="9" fillId="5" borderId="1" xfId="0" applyFont="1" applyFill="1" applyBorder="1" applyAlignment="1">
      <alignment horizontal="left" vertical="center"/>
    </xf>
    <xf numFmtId="0" fontId="3" fillId="5" borderId="1" xfId="0" applyFont="1" applyFill="1" applyBorder="1" applyAlignment="1">
      <alignment horizontal="left" vertical="center" wrapText="1"/>
    </xf>
    <xf numFmtId="0" fontId="3" fillId="6" borderId="1" xfId="0" applyFont="1" applyFill="1" applyBorder="1"/>
    <xf numFmtId="0" fontId="7" fillId="6" borderId="1" xfId="0" applyFont="1" applyFill="1" applyBorder="1"/>
    <xf numFmtId="165" fontId="3" fillId="0" borderId="1" xfId="1" applyNumberFormat="1" applyFont="1" applyBorder="1" applyAlignment="1">
      <alignment horizontal="right"/>
    </xf>
    <xf numFmtId="165" fontId="4" fillId="0" borderId="1" xfId="1" applyNumberFormat="1" applyFont="1" applyBorder="1"/>
    <xf numFmtId="165" fontId="10" fillId="0" borderId="1" xfId="1" applyNumberFormat="1" applyFont="1" applyBorder="1"/>
    <xf numFmtId="0" fontId="9" fillId="5" borderId="1" xfId="0" applyFont="1" applyFill="1" applyBorder="1" applyAlignment="1">
      <alignment horizontal="left" vertical="center" wrapText="1"/>
    </xf>
    <xf numFmtId="0" fontId="3" fillId="7" borderId="1" xfId="0" applyFont="1" applyFill="1" applyBorder="1"/>
    <xf numFmtId="0" fontId="3" fillId="7" borderId="1" xfId="0" applyFont="1" applyFill="1" applyBorder="1" applyAlignment="1">
      <alignment horizontal="left" vertical="center"/>
    </xf>
    <xf numFmtId="165" fontId="1" fillId="0" borderId="0" xfId="1" applyNumberFormat="1" applyFont="1"/>
    <xf numFmtId="0" fontId="11" fillId="0" borderId="1" xfId="0" applyFont="1" applyBorder="1" applyAlignment="1">
      <alignment horizontal="center" vertical="center" wrapText="1"/>
    </xf>
    <xf numFmtId="165" fontId="1" fillId="0" borderId="1" xfId="1" applyNumberFormat="1" applyFont="1" applyBorder="1"/>
    <xf numFmtId="0" fontId="12" fillId="0" borderId="1" xfId="0" applyFont="1" applyBorder="1" applyAlignment="1">
      <alignment horizontal="center" vertical="center" wrapText="1"/>
    </xf>
    <xf numFmtId="165" fontId="13" fillId="0" borderId="1" xfId="1" applyNumberFormat="1" applyFont="1" applyBorder="1" applyAlignment="1">
      <alignment wrapText="1"/>
    </xf>
    <xf numFmtId="0" fontId="0" fillId="0" borderId="1" xfId="0" applyBorder="1"/>
    <xf numFmtId="165" fontId="14" fillId="0" borderId="1" xfId="1" applyNumberFormat="1" applyFont="1" applyBorder="1"/>
    <xf numFmtId="0" fontId="14" fillId="0" borderId="0" xfId="0" applyFont="1"/>
    <xf numFmtId="0" fontId="14" fillId="0" borderId="1" xfId="0" applyFont="1" applyBorder="1"/>
    <xf numFmtId="0" fontId="15" fillId="0" borderId="1" xfId="0" applyFont="1" applyBorder="1"/>
    <xf numFmtId="165" fontId="15" fillId="0" borderId="1" xfId="1" applyNumberFormat="1" applyFont="1" applyBorder="1"/>
    <xf numFmtId="0" fontId="15" fillId="0" borderId="0" xfId="0" applyFont="1"/>
    <xf numFmtId="0" fontId="2" fillId="0" borderId="0" xfId="0" applyFont="1"/>
    <xf numFmtId="165" fontId="14" fillId="0" borderId="0" xfId="1" applyNumberFormat="1" applyFont="1"/>
    <xf numFmtId="0" fontId="12" fillId="0" borderId="0" xfId="0" applyFont="1"/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wrapText="1"/>
    </xf>
    <xf numFmtId="0" fontId="17" fillId="0" borderId="1" xfId="0" applyFont="1" applyBorder="1" applyAlignment="1">
      <alignment wrapText="1"/>
    </xf>
    <xf numFmtId="0" fontId="19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left" vertical="center"/>
    </xf>
    <xf numFmtId="3" fontId="0" fillId="0" borderId="1" xfId="0" applyNumberFormat="1" applyBorder="1"/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5" fillId="0" borderId="0" xfId="0" applyFont="1" applyAlignment="1">
      <alignment horizontal="center" wrapText="1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wrapText="1"/>
    </xf>
    <xf numFmtId="0" fontId="16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12" fillId="0" borderId="0" xfId="0" applyFont="1" applyAlignment="1">
      <alignment horizontal="center" wrapText="1"/>
    </xf>
  </cellXfs>
  <cellStyles count="2">
    <cellStyle name="Ezres 2" xfId="1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1583484109_rabatottos%202020%20evi%20koltsegvet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1583484109_rabatottos%202020%20evi%20koltsegvetes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melléklet Kiadások Rábatöttös"/>
      <sheetName val="1.mellékletRábatöttösBevételek"/>
      <sheetName val="létszám2. mell."/>
      <sheetName val="Költségvetési egyenleg3.mell"/>
      <sheetName val="4.melléklet"/>
      <sheetName val="5.melltartalékok"/>
      <sheetName val="finanszírozás 6. mell"/>
      <sheetName val="RÁBATÖTTÖSFELHASZN TERV 7. mell"/>
      <sheetName val="8.beruházás mell"/>
      <sheetName val="9.eusmell"/>
      <sheetName val="10. adósságkmelléklet"/>
      <sheetName val="11.adósságmell"/>
      <sheetName val="12közvtámmell"/>
      <sheetName val="13.tám,kmell"/>
      <sheetName val="14.melltám"/>
      <sheetName val="15.lakosságmell"/>
      <sheetName val="16.helyimell"/>
      <sheetName val="17. fin.melléklet"/>
    </sheetNames>
    <sheetDataSet>
      <sheetData sheetId="0">
        <row r="25">
          <cell r="F25">
            <v>2031303</v>
          </cell>
        </row>
        <row r="59">
          <cell r="F59">
            <v>2344000</v>
          </cell>
        </row>
        <row r="121">
          <cell r="F121">
            <v>718766</v>
          </cell>
        </row>
      </sheetData>
      <sheetData sheetId="1">
        <row r="24">
          <cell r="F24">
            <v>0</v>
          </cell>
        </row>
        <row r="38">
          <cell r="F38">
            <v>2490000</v>
          </cell>
        </row>
        <row r="50">
          <cell r="F50">
            <v>890000</v>
          </cell>
        </row>
        <row r="64">
          <cell r="F64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melléklet Kiadások Rábatöttös"/>
      <sheetName val="1.mellékletRábatöttösBevételek"/>
      <sheetName val="létszám2. mell."/>
      <sheetName val="Költségvetési egyenleg3.mell"/>
      <sheetName val="4.melléklet"/>
      <sheetName val="5.melltartalékok"/>
      <sheetName val="finanszírozás 6. mell"/>
      <sheetName val="RÁBATÖTTÖSFELHASZN TERV 7. mell"/>
      <sheetName val="8.beruházás mell"/>
      <sheetName val="9.eusmell"/>
      <sheetName val="10. adósságkmelléklet"/>
      <sheetName val="11.adósságmell"/>
      <sheetName val="12közvtámmell"/>
      <sheetName val="13.tám,kmell"/>
      <sheetName val="14.melltám"/>
      <sheetName val="15.lakosságmell"/>
      <sheetName val="16.helyimell"/>
      <sheetName val="17. fin.melléklet"/>
    </sheetNames>
    <sheetDataSet>
      <sheetData sheetId="0">
        <row r="72">
          <cell r="F72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22"/>
  <sheetViews>
    <sheetView tabSelected="1" view="pageLayout" topLeftCell="B1" zoomScaleNormal="100" workbookViewId="0">
      <selection activeCell="I4" sqref="I4"/>
    </sheetView>
  </sheetViews>
  <sheetFormatPr defaultRowHeight="15.75" x14ac:dyDescent="0.25"/>
  <cols>
    <col min="1" max="1" width="105.140625" style="1" customWidth="1"/>
    <col min="2" max="2" width="9.140625" style="1"/>
    <col min="3" max="3" width="19" style="3" customWidth="1"/>
    <col min="4" max="4" width="20.140625" style="3" customWidth="1"/>
    <col min="5" max="5" width="18.85546875" style="3" customWidth="1"/>
    <col min="6" max="6" width="18.7109375" style="3" customWidth="1"/>
    <col min="7" max="256" width="9.140625" style="1"/>
    <col min="257" max="257" width="105.140625" style="1" customWidth="1"/>
    <col min="258" max="258" width="9.140625" style="1"/>
    <col min="259" max="259" width="19" style="1" customWidth="1"/>
    <col min="260" max="260" width="20.140625" style="1" customWidth="1"/>
    <col min="261" max="261" width="18.85546875" style="1" customWidth="1"/>
    <col min="262" max="262" width="18.7109375" style="1" customWidth="1"/>
    <col min="263" max="512" width="9.140625" style="1"/>
    <col min="513" max="513" width="105.140625" style="1" customWidth="1"/>
    <col min="514" max="514" width="9.140625" style="1"/>
    <col min="515" max="515" width="19" style="1" customWidth="1"/>
    <col min="516" max="516" width="20.140625" style="1" customWidth="1"/>
    <col min="517" max="517" width="18.85546875" style="1" customWidth="1"/>
    <col min="518" max="518" width="18.7109375" style="1" customWidth="1"/>
    <col min="519" max="768" width="9.140625" style="1"/>
    <col min="769" max="769" width="105.140625" style="1" customWidth="1"/>
    <col min="770" max="770" width="9.140625" style="1"/>
    <col min="771" max="771" width="19" style="1" customWidth="1"/>
    <col min="772" max="772" width="20.140625" style="1" customWidth="1"/>
    <col min="773" max="773" width="18.85546875" style="1" customWidth="1"/>
    <col min="774" max="774" width="18.7109375" style="1" customWidth="1"/>
    <col min="775" max="1024" width="9.140625" style="1"/>
    <col min="1025" max="1025" width="105.140625" style="1" customWidth="1"/>
    <col min="1026" max="1026" width="9.140625" style="1"/>
    <col min="1027" max="1027" width="19" style="1" customWidth="1"/>
    <col min="1028" max="1028" width="20.140625" style="1" customWidth="1"/>
    <col min="1029" max="1029" width="18.85546875" style="1" customWidth="1"/>
    <col min="1030" max="1030" width="18.7109375" style="1" customWidth="1"/>
    <col min="1031" max="1280" width="9.140625" style="1"/>
    <col min="1281" max="1281" width="105.140625" style="1" customWidth="1"/>
    <col min="1282" max="1282" width="9.140625" style="1"/>
    <col min="1283" max="1283" width="19" style="1" customWidth="1"/>
    <col min="1284" max="1284" width="20.140625" style="1" customWidth="1"/>
    <col min="1285" max="1285" width="18.85546875" style="1" customWidth="1"/>
    <col min="1286" max="1286" width="18.7109375" style="1" customWidth="1"/>
    <col min="1287" max="1536" width="9.140625" style="1"/>
    <col min="1537" max="1537" width="105.140625" style="1" customWidth="1"/>
    <col min="1538" max="1538" width="9.140625" style="1"/>
    <col min="1539" max="1539" width="19" style="1" customWidth="1"/>
    <col min="1540" max="1540" width="20.140625" style="1" customWidth="1"/>
    <col min="1541" max="1541" width="18.85546875" style="1" customWidth="1"/>
    <col min="1542" max="1542" width="18.7109375" style="1" customWidth="1"/>
    <col min="1543" max="1792" width="9.140625" style="1"/>
    <col min="1793" max="1793" width="105.140625" style="1" customWidth="1"/>
    <col min="1794" max="1794" width="9.140625" style="1"/>
    <col min="1795" max="1795" width="19" style="1" customWidth="1"/>
    <col min="1796" max="1796" width="20.140625" style="1" customWidth="1"/>
    <col min="1797" max="1797" width="18.85546875" style="1" customWidth="1"/>
    <col min="1798" max="1798" width="18.7109375" style="1" customWidth="1"/>
    <col min="1799" max="2048" width="9.140625" style="1"/>
    <col min="2049" max="2049" width="105.140625" style="1" customWidth="1"/>
    <col min="2050" max="2050" width="9.140625" style="1"/>
    <col min="2051" max="2051" width="19" style="1" customWidth="1"/>
    <col min="2052" max="2052" width="20.140625" style="1" customWidth="1"/>
    <col min="2053" max="2053" width="18.85546875" style="1" customWidth="1"/>
    <col min="2054" max="2054" width="18.7109375" style="1" customWidth="1"/>
    <col min="2055" max="2304" width="9.140625" style="1"/>
    <col min="2305" max="2305" width="105.140625" style="1" customWidth="1"/>
    <col min="2306" max="2306" width="9.140625" style="1"/>
    <col min="2307" max="2307" width="19" style="1" customWidth="1"/>
    <col min="2308" max="2308" width="20.140625" style="1" customWidth="1"/>
    <col min="2309" max="2309" width="18.85546875" style="1" customWidth="1"/>
    <col min="2310" max="2310" width="18.7109375" style="1" customWidth="1"/>
    <col min="2311" max="2560" width="9.140625" style="1"/>
    <col min="2561" max="2561" width="105.140625" style="1" customWidth="1"/>
    <col min="2562" max="2562" width="9.140625" style="1"/>
    <col min="2563" max="2563" width="19" style="1" customWidth="1"/>
    <col min="2564" max="2564" width="20.140625" style="1" customWidth="1"/>
    <col min="2565" max="2565" width="18.85546875" style="1" customWidth="1"/>
    <col min="2566" max="2566" width="18.7109375" style="1" customWidth="1"/>
    <col min="2567" max="2816" width="9.140625" style="1"/>
    <col min="2817" max="2817" width="105.140625" style="1" customWidth="1"/>
    <col min="2818" max="2818" width="9.140625" style="1"/>
    <col min="2819" max="2819" width="19" style="1" customWidth="1"/>
    <col min="2820" max="2820" width="20.140625" style="1" customWidth="1"/>
    <col min="2821" max="2821" width="18.85546875" style="1" customWidth="1"/>
    <col min="2822" max="2822" width="18.7109375" style="1" customWidth="1"/>
    <col min="2823" max="3072" width="9.140625" style="1"/>
    <col min="3073" max="3073" width="105.140625" style="1" customWidth="1"/>
    <col min="3074" max="3074" width="9.140625" style="1"/>
    <col min="3075" max="3075" width="19" style="1" customWidth="1"/>
    <col min="3076" max="3076" width="20.140625" style="1" customWidth="1"/>
    <col min="3077" max="3077" width="18.85546875" style="1" customWidth="1"/>
    <col min="3078" max="3078" width="18.7109375" style="1" customWidth="1"/>
    <col min="3079" max="3328" width="9.140625" style="1"/>
    <col min="3329" max="3329" width="105.140625" style="1" customWidth="1"/>
    <col min="3330" max="3330" width="9.140625" style="1"/>
    <col min="3331" max="3331" width="19" style="1" customWidth="1"/>
    <col min="3332" max="3332" width="20.140625" style="1" customWidth="1"/>
    <col min="3333" max="3333" width="18.85546875" style="1" customWidth="1"/>
    <col min="3334" max="3334" width="18.7109375" style="1" customWidth="1"/>
    <col min="3335" max="3584" width="9.140625" style="1"/>
    <col min="3585" max="3585" width="105.140625" style="1" customWidth="1"/>
    <col min="3586" max="3586" width="9.140625" style="1"/>
    <col min="3587" max="3587" width="19" style="1" customWidth="1"/>
    <col min="3588" max="3588" width="20.140625" style="1" customWidth="1"/>
    <col min="3589" max="3589" width="18.85546875" style="1" customWidth="1"/>
    <col min="3590" max="3590" width="18.7109375" style="1" customWidth="1"/>
    <col min="3591" max="3840" width="9.140625" style="1"/>
    <col min="3841" max="3841" width="105.140625" style="1" customWidth="1"/>
    <col min="3842" max="3842" width="9.140625" style="1"/>
    <col min="3843" max="3843" width="19" style="1" customWidth="1"/>
    <col min="3844" max="3844" width="20.140625" style="1" customWidth="1"/>
    <col min="3845" max="3845" width="18.85546875" style="1" customWidth="1"/>
    <col min="3846" max="3846" width="18.7109375" style="1" customWidth="1"/>
    <col min="3847" max="4096" width="9.140625" style="1"/>
    <col min="4097" max="4097" width="105.140625" style="1" customWidth="1"/>
    <col min="4098" max="4098" width="9.140625" style="1"/>
    <col min="4099" max="4099" width="19" style="1" customWidth="1"/>
    <col min="4100" max="4100" width="20.140625" style="1" customWidth="1"/>
    <col min="4101" max="4101" width="18.85546875" style="1" customWidth="1"/>
    <col min="4102" max="4102" width="18.7109375" style="1" customWidth="1"/>
    <col min="4103" max="4352" width="9.140625" style="1"/>
    <col min="4353" max="4353" width="105.140625" style="1" customWidth="1"/>
    <col min="4354" max="4354" width="9.140625" style="1"/>
    <col min="4355" max="4355" width="19" style="1" customWidth="1"/>
    <col min="4356" max="4356" width="20.140625" style="1" customWidth="1"/>
    <col min="4357" max="4357" width="18.85546875" style="1" customWidth="1"/>
    <col min="4358" max="4358" width="18.7109375" style="1" customWidth="1"/>
    <col min="4359" max="4608" width="9.140625" style="1"/>
    <col min="4609" max="4609" width="105.140625" style="1" customWidth="1"/>
    <col min="4610" max="4610" width="9.140625" style="1"/>
    <col min="4611" max="4611" width="19" style="1" customWidth="1"/>
    <col min="4612" max="4612" width="20.140625" style="1" customWidth="1"/>
    <col min="4613" max="4613" width="18.85546875" style="1" customWidth="1"/>
    <col min="4614" max="4614" width="18.7109375" style="1" customWidth="1"/>
    <col min="4615" max="4864" width="9.140625" style="1"/>
    <col min="4865" max="4865" width="105.140625" style="1" customWidth="1"/>
    <col min="4866" max="4866" width="9.140625" style="1"/>
    <col min="4867" max="4867" width="19" style="1" customWidth="1"/>
    <col min="4868" max="4868" width="20.140625" style="1" customWidth="1"/>
    <col min="4869" max="4869" width="18.85546875" style="1" customWidth="1"/>
    <col min="4870" max="4870" width="18.7109375" style="1" customWidth="1"/>
    <col min="4871" max="5120" width="9.140625" style="1"/>
    <col min="5121" max="5121" width="105.140625" style="1" customWidth="1"/>
    <col min="5122" max="5122" width="9.140625" style="1"/>
    <col min="5123" max="5123" width="19" style="1" customWidth="1"/>
    <col min="5124" max="5124" width="20.140625" style="1" customWidth="1"/>
    <col min="5125" max="5125" width="18.85546875" style="1" customWidth="1"/>
    <col min="5126" max="5126" width="18.7109375" style="1" customWidth="1"/>
    <col min="5127" max="5376" width="9.140625" style="1"/>
    <col min="5377" max="5377" width="105.140625" style="1" customWidth="1"/>
    <col min="5378" max="5378" width="9.140625" style="1"/>
    <col min="5379" max="5379" width="19" style="1" customWidth="1"/>
    <col min="5380" max="5380" width="20.140625" style="1" customWidth="1"/>
    <col min="5381" max="5381" width="18.85546875" style="1" customWidth="1"/>
    <col min="5382" max="5382" width="18.7109375" style="1" customWidth="1"/>
    <col min="5383" max="5632" width="9.140625" style="1"/>
    <col min="5633" max="5633" width="105.140625" style="1" customWidth="1"/>
    <col min="5634" max="5634" width="9.140625" style="1"/>
    <col min="5635" max="5635" width="19" style="1" customWidth="1"/>
    <col min="5636" max="5636" width="20.140625" style="1" customWidth="1"/>
    <col min="5637" max="5637" width="18.85546875" style="1" customWidth="1"/>
    <col min="5638" max="5638" width="18.7109375" style="1" customWidth="1"/>
    <col min="5639" max="5888" width="9.140625" style="1"/>
    <col min="5889" max="5889" width="105.140625" style="1" customWidth="1"/>
    <col min="5890" max="5890" width="9.140625" style="1"/>
    <col min="5891" max="5891" width="19" style="1" customWidth="1"/>
    <col min="5892" max="5892" width="20.140625" style="1" customWidth="1"/>
    <col min="5893" max="5893" width="18.85546875" style="1" customWidth="1"/>
    <col min="5894" max="5894" width="18.7109375" style="1" customWidth="1"/>
    <col min="5895" max="6144" width="9.140625" style="1"/>
    <col min="6145" max="6145" width="105.140625" style="1" customWidth="1"/>
    <col min="6146" max="6146" width="9.140625" style="1"/>
    <col min="6147" max="6147" width="19" style="1" customWidth="1"/>
    <col min="6148" max="6148" width="20.140625" style="1" customWidth="1"/>
    <col min="6149" max="6149" width="18.85546875" style="1" customWidth="1"/>
    <col min="6150" max="6150" width="18.7109375" style="1" customWidth="1"/>
    <col min="6151" max="6400" width="9.140625" style="1"/>
    <col min="6401" max="6401" width="105.140625" style="1" customWidth="1"/>
    <col min="6402" max="6402" width="9.140625" style="1"/>
    <col min="6403" max="6403" width="19" style="1" customWidth="1"/>
    <col min="6404" max="6404" width="20.140625" style="1" customWidth="1"/>
    <col min="6405" max="6405" width="18.85546875" style="1" customWidth="1"/>
    <col min="6406" max="6406" width="18.7109375" style="1" customWidth="1"/>
    <col min="6407" max="6656" width="9.140625" style="1"/>
    <col min="6657" max="6657" width="105.140625" style="1" customWidth="1"/>
    <col min="6658" max="6658" width="9.140625" style="1"/>
    <col min="6659" max="6659" width="19" style="1" customWidth="1"/>
    <col min="6660" max="6660" width="20.140625" style="1" customWidth="1"/>
    <col min="6661" max="6661" width="18.85546875" style="1" customWidth="1"/>
    <col min="6662" max="6662" width="18.7109375" style="1" customWidth="1"/>
    <col min="6663" max="6912" width="9.140625" style="1"/>
    <col min="6913" max="6913" width="105.140625" style="1" customWidth="1"/>
    <col min="6914" max="6914" width="9.140625" style="1"/>
    <col min="6915" max="6915" width="19" style="1" customWidth="1"/>
    <col min="6916" max="6916" width="20.140625" style="1" customWidth="1"/>
    <col min="6917" max="6917" width="18.85546875" style="1" customWidth="1"/>
    <col min="6918" max="6918" width="18.7109375" style="1" customWidth="1"/>
    <col min="6919" max="7168" width="9.140625" style="1"/>
    <col min="7169" max="7169" width="105.140625" style="1" customWidth="1"/>
    <col min="7170" max="7170" width="9.140625" style="1"/>
    <col min="7171" max="7171" width="19" style="1" customWidth="1"/>
    <col min="7172" max="7172" width="20.140625" style="1" customWidth="1"/>
    <col min="7173" max="7173" width="18.85546875" style="1" customWidth="1"/>
    <col min="7174" max="7174" width="18.7109375" style="1" customWidth="1"/>
    <col min="7175" max="7424" width="9.140625" style="1"/>
    <col min="7425" max="7425" width="105.140625" style="1" customWidth="1"/>
    <col min="7426" max="7426" width="9.140625" style="1"/>
    <col min="7427" max="7427" width="19" style="1" customWidth="1"/>
    <col min="7428" max="7428" width="20.140625" style="1" customWidth="1"/>
    <col min="7429" max="7429" width="18.85546875" style="1" customWidth="1"/>
    <col min="7430" max="7430" width="18.7109375" style="1" customWidth="1"/>
    <col min="7431" max="7680" width="9.140625" style="1"/>
    <col min="7681" max="7681" width="105.140625" style="1" customWidth="1"/>
    <col min="7682" max="7682" width="9.140625" style="1"/>
    <col min="7683" max="7683" width="19" style="1" customWidth="1"/>
    <col min="7684" max="7684" width="20.140625" style="1" customWidth="1"/>
    <col min="7685" max="7685" width="18.85546875" style="1" customWidth="1"/>
    <col min="7686" max="7686" width="18.7109375" style="1" customWidth="1"/>
    <col min="7687" max="7936" width="9.140625" style="1"/>
    <col min="7937" max="7937" width="105.140625" style="1" customWidth="1"/>
    <col min="7938" max="7938" width="9.140625" style="1"/>
    <col min="7939" max="7939" width="19" style="1" customWidth="1"/>
    <col min="7940" max="7940" width="20.140625" style="1" customWidth="1"/>
    <col min="7941" max="7941" width="18.85546875" style="1" customWidth="1"/>
    <col min="7942" max="7942" width="18.7109375" style="1" customWidth="1"/>
    <col min="7943" max="8192" width="9.140625" style="1"/>
    <col min="8193" max="8193" width="105.140625" style="1" customWidth="1"/>
    <col min="8194" max="8194" width="9.140625" style="1"/>
    <col min="8195" max="8195" width="19" style="1" customWidth="1"/>
    <col min="8196" max="8196" width="20.140625" style="1" customWidth="1"/>
    <col min="8197" max="8197" width="18.85546875" style="1" customWidth="1"/>
    <col min="8198" max="8198" width="18.7109375" style="1" customWidth="1"/>
    <col min="8199" max="8448" width="9.140625" style="1"/>
    <col min="8449" max="8449" width="105.140625" style="1" customWidth="1"/>
    <col min="8450" max="8450" width="9.140625" style="1"/>
    <col min="8451" max="8451" width="19" style="1" customWidth="1"/>
    <col min="8452" max="8452" width="20.140625" style="1" customWidth="1"/>
    <col min="8453" max="8453" width="18.85546875" style="1" customWidth="1"/>
    <col min="8454" max="8454" width="18.7109375" style="1" customWidth="1"/>
    <col min="8455" max="8704" width="9.140625" style="1"/>
    <col min="8705" max="8705" width="105.140625" style="1" customWidth="1"/>
    <col min="8706" max="8706" width="9.140625" style="1"/>
    <col min="8707" max="8707" width="19" style="1" customWidth="1"/>
    <col min="8708" max="8708" width="20.140625" style="1" customWidth="1"/>
    <col min="8709" max="8709" width="18.85546875" style="1" customWidth="1"/>
    <col min="8710" max="8710" width="18.7109375" style="1" customWidth="1"/>
    <col min="8711" max="8960" width="9.140625" style="1"/>
    <col min="8961" max="8961" width="105.140625" style="1" customWidth="1"/>
    <col min="8962" max="8962" width="9.140625" style="1"/>
    <col min="8963" max="8963" width="19" style="1" customWidth="1"/>
    <col min="8964" max="8964" width="20.140625" style="1" customWidth="1"/>
    <col min="8965" max="8965" width="18.85546875" style="1" customWidth="1"/>
    <col min="8966" max="8966" width="18.7109375" style="1" customWidth="1"/>
    <col min="8967" max="9216" width="9.140625" style="1"/>
    <col min="9217" max="9217" width="105.140625" style="1" customWidth="1"/>
    <col min="9218" max="9218" width="9.140625" style="1"/>
    <col min="9219" max="9219" width="19" style="1" customWidth="1"/>
    <col min="9220" max="9220" width="20.140625" style="1" customWidth="1"/>
    <col min="9221" max="9221" width="18.85546875" style="1" customWidth="1"/>
    <col min="9222" max="9222" width="18.7109375" style="1" customWidth="1"/>
    <col min="9223" max="9472" width="9.140625" style="1"/>
    <col min="9473" max="9473" width="105.140625" style="1" customWidth="1"/>
    <col min="9474" max="9474" width="9.140625" style="1"/>
    <col min="9475" max="9475" width="19" style="1" customWidth="1"/>
    <col min="9476" max="9476" width="20.140625" style="1" customWidth="1"/>
    <col min="9477" max="9477" width="18.85546875" style="1" customWidth="1"/>
    <col min="9478" max="9478" width="18.7109375" style="1" customWidth="1"/>
    <col min="9479" max="9728" width="9.140625" style="1"/>
    <col min="9729" max="9729" width="105.140625" style="1" customWidth="1"/>
    <col min="9730" max="9730" width="9.140625" style="1"/>
    <col min="9731" max="9731" width="19" style="1" customWidth="1"/>
    <col min="9732" max="9732" width="20.140625" style="1" customWidth="1"/>
    <col min="9733" max="9733" width="18.85546875" style="1" customWidth="1"/>
    <col min="9734" max="9734" width="18.7109375" style="1" customWidth="1"/>
    <col min="9735" max="9984" width="9.140625" style="1"/>
    <col min="9985" max="9985" width="105.140625" style="1" customWidth="1"/>
    <col min="9986" max="9986" width="9.140625" style="1"/>
    <col min="9987" max="9987" width="19" style="1" customWidth="1"/>
    <col min="9988" max="9988" width="20.140625" style="1" customWidth="1"/>
    <col min="9989" max="9989" width="18.85546875" style="1" customWidth="1"/>
    <col min="9990" max="9990" width="18.7109375" style="1" customWidth="1"/>
    <col min="9991" max="10240" width="9.140625" style="1"/>
    <col min="10241" max="10241" width="105.140625" style="1" customWidth="1"/>
    <col min="10242" max="10242" width="9.140625" style="1"/>
    <col min="10243" max="10243" width="19" style="1" customWidth="1"/>
    <col min="10244" max="10244" width="20.140625" style="1" customWidth="1"/>
    <col min="10245" max="10245" width="18.85546875" style="1" customWidth="1"/>
    <col min="10246" max="10246" width="18.7109375" style="1" customWidth="1"/>
    <col min="10247" max="10496" width="9.140625" style="1"/>
    <col min="10497" max="10497" width="105.140625" style="1" customWidth="1"/>
    <col min="10498" max="10498" width="9.140625" style="1"/>
    <col min="10499" max="10499" width="19" style="1" customWidth="1"/>
    <col min="10500" max="10500" width="20.140625" style="1" customWidth="1"/>
    <col min="10501" max="10501" width="18.85546875" style="1" customWidth="1"/>
    <col min="10502" max="10502" width="18.7109375" style="1" customWidth="1"/>
    <col min="10503" max="10752" width="9.140625" style="1"/>
    <col min="10753" max="10753" width="105.140625" style="1" customWidth="1"/>
    <col min="10754" max="10754" width="9.140625" style="1"/>
    <col min="10755" max="10755" width="19" style="1" customWidth="1"/>
    <col min="10756" max="10756" width="20.140625" style="1" customWidth="1"/>
    <col min="10757" max="10757" width="18.85546875" style="1" customWidth="1"/>
    <col min="10758" max="10758" width="18.7109375" style="1" customWidth="1"/>
    <col min="10759" max="11008" width="9.140625" style="1"/>
    <col min="11009" max="11009" width="105.140625" style="1" customWidth="1"/>
    <col min="11010" max="11010" width="9.140625" style="1"/>
    <col min="11011" max="11011" width="19" style="1" customWidth="1"/>
    <col min="11012" max="11012" width="20.140625" style="1" customWidth="1"/>
    <col min="11013" max="11013" width="18.85546875" style="1" customWidth="1"/>
    <col min="11014" max="11014" width="18.7109375" style="1" customWidth="1"/>
    <col min="11015" max="11264" width="9.140625" style="1"/>
    <col min="11265" max="11265" width="105.140625" style="1" customWidth="1"/>
    <col min="11266" max="11266" width="9.140625" style="1"/>
    <col min="11267" max="11267" width="19" style="1" customWidth="1"/>
    <col min="11268" max="11268" width="20.140625" style="1" customWidth="1"/>
    <col min="11269" max="11269" width="18.85546875" style="1" customWidth="1"/>
    <col min="11270" max="11270" width="18.7109375" style="1" customWidth="1"/>
    <col min="11271" max="11520" width="9.140625" style="1"/>
    <col min="11521" max="11521" width="105.140625" style="1" customWidth="1"/>
    <col min="11522" max="11522" width="9.140625" style="1"/>
    <col min="11523" max="11523" width="19" style="1" customWidth="1"/>
    <col min="11524" max="11524" width="20.140625" style="1" customWidth="1"/>
    <col min="11525" max="11525" width="18.85546875" style="1" customWidth="1"/>
    <col min="11526" max="11526" width="18.7109375" style="1" customWidth="1"/>
    <col min="11527" max="11776" width="9.140625" style="1"/>
    <col min="11777" max="11777" width="105.140625" style="1" customWidth="1"/>
    <col min="11778" max="11778" width="9.140625" style="1"/>
    <col min="11779" max="11779" width="19" style="1" customWidth="1"/>
    <col min="11780" max="11780" width="20.140625" style="1" customWidth="1"/>
    <col min="11781" max="11781" width="18.85546875" style="1" customWidth="1"/>
    <col min="11782" max="11782" width="18.7109375" style="1" customWidth="1"/>
    <col min="11783" max="12032" width="9.140625" style="1"/>
    <col min="12033" max="12033" width="105.140625" style="1" customWidth="1"/>
    <col min="12034" max="12034" width="9.140625" style="1"/>
    <col min="12035" max="12035" width="19" style="1" customWidth="1"/>
    <col min="12036" max="12036" width="20.140625" style="1" customWidth="1"/>
    <col min="12037" max="12037" width="18.85546875" style="1" customWidth="1"/>
    <col min="12038" max="12038" width="18.7109375" style="1" customWidth="1"/>
    <col min="12039" max="12288" width="9.140625" style="1"/>
    <col min="12289" max="12289" width="105.140625" style="1" customWidth="1"/>
    <col min="12290" max="12290" width="9.140625" style="1"/>
    <col min="12291" max="12291" width="19" style="1" customWidth="1"/>
    <col min="12292" max="12292" width="20.140625" style="1" customWidth="1"/>
    <col min="12293" max="12293" width="18.85546875" style="1" customWidth="1"/>
    <col min="12294" max="12294" width="18.7109375" style="1" customWidth="1"/>
    <col min="12295" max="12544" width="9.140625" style="1"/>
    <col min="12545" max="12545" width="105.140625" style="1" customWidth="1"/>
    <col min="12546" max="12546" width="9.140625" style="1"/>
    <col min="12547" max="12547" width="19" style="1" customWidth="1"/>
    <col min="12548" max="12548" width="20.140625" style="1" customWidth="1"/>
    <col min="12549" max="12549" width="18.85546875" style="1" customWidth="1"/>
    <col min="12550" max="12550" width="18.7109375" style="1" customWidth="1"/>
    <col min="12551" max="12800" width="9.140625" style="1"/>
    <col min="12801" max="12801" width="105.140625" style="1" customWidth="1"/>
    <col min="12802" max="12802" width="9.140625" style="1"/>
    <col min="12803" max="12803" width="19" style="1" customWidth="1"/>
    <col min="12804" max="12804" width="20.140625" style="1" customWidth="1"/>
    <col min="12805" max="12805" width="18.85546875" style="1" customWidth="1"/>
    <col min="12806" max="12806" width="18.7109375" style="1" customWidth="1"/>
    <col min="12807" max="13056" width="9.140625" style="1"/>
    <col min="13057" max="13057" width="105.140625" style="1" customWidth="1"/>
    <col min="13058" max="13058" width="9.140625" style="1"/>
    <col min="13059" max="13059" width="19" style="1" customWidth="1"/>
    <col min="13060" max="13060" width="20.140625" style="1" customWidth="1"/>
    <col min="13061" max="13061" width="18.85546875" style="1" customWidth="1"/>
    <col min="13062" max="13062" width="18.7109375" style="1" customWidth="1"/>
    <col min="13063" max="13312" width="9.140625" style="1"/>
    <col min="13313" max="13313" width="105.140625" style="1" customWidth="1"/>
    <col min="13314" max="13314" width="9.140625" style="1"/>
    <col min="13315" max="13315" width="19" style="1" customWidth="1"/>
    <col min="13316" max="13316" width="20.140625" style="1" customWidth="1"/>
    <col min="13317" max="13317" width="18.85546875" style="1" customWidth="1"/>
    <col min="13318" max="13318" width="18.7109375" style="1" customWidth="1"/>
    <col min="13319" max="13568" width="9.140625" style="1"/>
    <col min="13569" max="13569" width="105.140625" style="1" customWidth="1"/>
    <col min="13570" max="13570" width="9.140625" style="1"/>
    <col min="13571" max="13571" width="19" style="1" customWidth="1"/>
    <col min="13572" max="13572" width="20.140625" style="1" customWidth="1"/>
    <col min="13573" max="13573" width="18.85546875" style="1" customWidth="1"/>
    <col min="13574" max="13574" width="18.7109375" style="1" customWidth="1"/>
    <col min="13575" max="13824" width="9.140625" style="1"/>
    <col min="13825" max="13825" width="105.140625" style="1" customWidth="1"/>
    <col min="13826" max="13826" width="9.140625" style="1"/>
    <col min="13827" max="13827" width="19" style="1" customWidth="1"/>
    <col min="13828" max="13828" width="20.140625" style="1" customWidth="1"/>
    <col min="13829" max="13829" width="18.85546875" style="1" customWidth="1"/>
    <col min="13830" max="13830" width="18.7109375" style="1" customWidth="1"/>
    <col min="13831" max="14080" width="9.140625" style="1"/>
    <col min="14081" max="14081" width="105.140625" style="1" customWidth="1"/>
    <col min="14082" max="14082" width="9.140625" style="1"/>
    <col min="14083" max="14083" width="19" style="1" customWidth="1"/>
    <col min="14084" max="14084" width="20.140625" style="1" customWidth="1"/>
    <col min="14085" max="14085" width="18.85546875" style="1" customWidth="1"/>
    <col min="14086" max="14086" width="18.7109375" style="1" customWidth="1"/>
    <col min="14087" max="14336" width="9.140625" style="1"/>
    <col min="14337" max="14337" width="105.140625" style="1" customWidth="1"/>
    <col min="14338" max="14338" width="9.140625" style="1"/>
    <col min="14339" max="14339" width="19" style="1" customWidth="1"/>
    <col min="14340" max="14340" width="20.140625" style="1" customWidth="1"/>
    <col min="14341" max="14341" width="18.85546875" style="1" customWidth="1"/>
    <col min="14342" max="14342" width="18.7109375" style="1" customWidth="1"/>
    <col min="14343" max="14592" width="9.140625" style="1"/>
    <col min="14593" max="14593" width="105.140625" style="1" customWidth="1"/>
    <col min="14594" max="14594" width="9.140625" style="1"/>
    <col min="14595" max="14595" width="19" style="1" customWidth="1"/>
    <col min="14596" max="14596" width="20.140625" style="1" customWidth="1"/>
    <col min="14597" max="14597" width="18.85546875" style="1" customWidth="1"/>
    <col min="14598" max="14598" width="18.7109375" style="1" customWidth="1"/>
    <col min="14599" max="14848" width="9.140625" style="1"/>
    <col min="14849" max="14849" width="105.140625" style="1" customWidth="1"/>
    <col min="14850" max="14850" width="9.140625" style="1"/>
    <col min="14851" max="14851" width="19" style="1" customWidth="1"/>
    <col min="14852" max="14852" width="20.140625" style="1" customWidth="1"/>
    <col min="14853" max="14853" width="18.85546875" style="1" customWidth="1"/>
    <col min="14854" max="14854" width="18.7109375" style="1" customWidth="1"/>
    <col min="14855" max="15104" width="9.140625" style="1"/>
    <col min="15105" max="15105" width="105.140625" style="1" customWidth="1"/>
    <col min="15106" max="15106" width="9.140625" style="1"/>
    <col min="15107" max="15107" width="19" style="1" customWidth="1"/>
    <col min="15108" max="15108" width="20.140625" style="1" customWidth="1"/>
    <col min="15109" max="15109" width="18.85546875" style="1" customWidth="1"/>
    <col min="15110" max="15110" width="18.7109375" style="1" customWidth="1"/>
    <col min="15111" max="15360" width="9.140625" style="1"/>
    <col min="15361" max="15361" width="105.140625" style="1" customWidth="1"/>
    <col min="15362" max="15362" width="9.140625" style="1"/>
    <col min="15363" max="15363" width="19" style="1" customWidth="1"/>
    <col min="15364" max="15364" width="20.140625" style="1" customWidth="1"/>
    <col min="15365" max="15365" width="18.85546875" style="1" customWidth="1"/>
    <col min="15366" max="15366" width="18.7109375" style="1" customWidth="1"/>
    <col min="15367" max="15616" width="9.140625" style="1"/>
    <col min="15617" max="15617" width="105.140625" style="1" customWidth="1"/>
    <col min="15618" max="15618" width="9.140625" style="1"/>
    <col min="15619" max="15619" width="19" style="1" customWidth="1"/>
    <col min="15620" max="15620" width="20.140625" style="1" customWidth="1"/>
    <col min="15621" max="15621" width="18.85546875" style="1" customWidth="1"/>
    <col min="15622" max="15622" width="18.7109375" style="1" customWidth="1"/>
    <col min="15623" max="15872" width="9.140625" style="1"/>
    <col min="15873" max="15873" width="105.140625" style="1" customWidth="1"/>
    <col min="15874" max="15874" width="9.140625" style="1"/>
    <col min="15875" max="15875" width="19" style="1" customWidth="1"/>
    <col min="15876" max="15876" width="20.140625" style="1" customWidth="1"/>
    <col min="15877" max="15877" width="18.85546875" style="1" customWidth="1"/>
    <col min="15878" max="15878" width="18.7109375" style="1" customWidth="1"/>
    <col min="15879" max="16128" width="9.140625" style="1"/>
    <col min="16129" max="16129" width="105.140625" style="1" customWidth="1"/>
    <col min="16130" max="16130" width="9.140625" style="1"/>
    <col min="16131" max="16131" width="19" style="1" customWidth="1"/>
    <col min="16132" max="16132" width="20.140625" style="1" customWidth="1"/>
    <col min="16133" max="16133" width="18.85546875" style="1" customWidth="1"/>
    <col min="16134" max="16134" width="18.7109375" style="1" customWidth="1"/>
    <col min="16135" max="16384" width="9.140625" style="1"/>
  </cols>
  <sheetData>
    <row r="1" spans="1:6" ht="21" customHeight="1" x14ac:dyDescent="0.25">
      <c r="A1" s="78" t="s">
        <v>0</v>
      </c>
      <c r="B1" s="79"/>
      <c r="C1" s="79"/>
      <c r="D1" s="79"/>
      <c r="E1" s="79"/>
      <c r="F1" s="80"/>
    </row>
    <row r="2" spans="1:6" ht="18.75" customHeight="1" x14ac:dyDescent="0.25">
      <c r="A2" s="81" t="s">
        <v>1</v>
      </c>
      <c r="B2" s="79"/>
      <c r="C2" s="79"/>
      <c r="D2" s="79"/>
      <c r="E2" s="79"/>
      <c r="F2" s="80"/>
    </row>
    <row r="3" spans="1:6" x14ac:dyDescent="0.25">
      <c r="A3" s="2"/>
    </row>
    <row r="4" spans="1:6" x14ac:dyDescent="0.25">
      <c r="A4" s="4" t="s">
        <v>2</v>
      </c>
      <c r="F4" s="3" t="s">
        <v>3</v>
      </c>
    </row>
    <row r="5" spans="1:6" ht="47.25" x14ac:dyDescent="0.25">
      <c r="A5" s="5" t="s">
        <v>4</v>
      </c>
      <c r="B5" s="6" t="s">
        <v>5</v>
      </c>
      <c r="C5" s="7" t="s">
        <v>6</v>
      </c>
      <c r="D5" s="7" t="s">
        <v>7</v>
      </c>
      <c r="E5" s="7" t="s">
        <v>8</v>
      </c>
      <c r="F5" s="7" t="s">
        <v>9</v>
      </c>
    </row>
    <row r="6" spans="1:6" x14ac:dyDescent="0.25">
      <c r="A6" s="8" t="s">
        <v>10</v>
      </c>
      <c r="B6" s="8" t="s">
        <v>11</v>
      </c>
      <c r="C6" s="9">
        <v>9203108</v>
      </c>
      <c r="D6" s="9"/>
      <c r="E6" s="9"/>
      <c r="F6" s="9">
        <v>7103108</v>
      </c>
    </row>
    <row r="7" spans="1:6" x14ac:dyDescent="0.25">
      <c r="A7" s="8" t="s">
        <v>12</v>
      </c>
      <c r="B7" s="10" t="s">
        <v>13</v>
      </c>
      <c r="C7" s="9"/>
      <c r="D7" s="9"/>
      <c r="E7" s="9"/>
      <c r="F7" s="9">
        <f t="shared" ref="F7:F70" si="0">C7+D7+E7</f>
        <v>0</v>
      </c>
    </row>
    <row r="8" spans="1:6" x14ac:dyDescent="0.25">
      <c r="A8" s="8" t="s">
        <v>14</v>
      </c>
      <c r="B8" s="10" t="s">
        <v>15</v>
      </c>
      <c r="C8" s="9">
        <v>150000</v>
      </c>
      <c r="D8" s="9"/>
      <c r="E8" s="9"/>
      <c r="F8" s="9">
        <f t="shared" si="0"/>
        <v>150000</v>
      </c>
    </row>
    <row r="9" spans="1:6" x14ac:dyDescent="0.25">
      <c r="A9" s="11" t="s">
        <v>16</v>
      </c>
      <c r="B9" s="10" t="s">
        <v>17</v>
      </c>
      <c r="C9" s="9"/>
      <c r="D9" s="9"/>
      <c r="E9" s="9"/>
      <c r="F9" s="9">
        <f t="shared" si="0"/>
        <v>0</v>
      </c>
    </row>
    <row r="10" spans="1:6" x14ac:dyDescent="0.25">
      <c r="A10" s="11" t="s">
        <v>18</v>
      </c>
      <c r="B10" s="10" t="s">
        <v>19</v>
      </c>
      <c r="C10" s="9"/>
      <c r="D10" s="9"/>
      <c r="E10" s="9"/>
      <c r="F10" s="9">
        <f t="shared" si="0"/>
        <v>0</v>
      </c>
    </row>
    <row r="11" spans="1:6" x14ac:dyDescent="0.25">
      <c r="A11" s="11" t="s">
        <v>20</v>
      </c>
      <c r="B11" s="10" t="s">
        <v>21</v>
      </c>
      <c r="C11" s="9"/>
      <c r="D11" s="9"/>
      <c r="E11" s="9"/>
      <c r="F11" s="9">
        <f t="shared" si="0"/>
        <v>0</v>
      </c>
    </row>
    <row r="12" spans="1:6" x14ac:dyDescent="0.25">
      <c r="A12" s="11" t="s">
        <v>22</v>
      </c>
      <c r="B12" s="10" t="s">
        <v>23</v>
      </c>
      <c r="C12" s="9"/>
      <c r="D12" s="9"/>
      <c r="E12" s="9"/>
      <c r="F12" s="9">
        <f t="shared" si="0"/>
        <v>0</v>
      </c>
    </row>
    <row r="13" spans="1:6" x14ac:dyDescent="0.25">
      <c r="A13" s="11" t="s">
        <v>24</v>
      </c>
      <c r="B13" s="10" t="s">
        <v>25</v>
      </c>
      <c r="C13" s="9"/>
      <c r="D13" s="9"/>
      <c r="E13" s="9"/>
      <c r="F13" s="9">
        <f t="shared" si="0"/>
        <v>0</v>
      </c>
    </row>
    <row r="14" spans="1:6" x14ac:dyDescent="0.25">
      <c r="A14" s="12" t="s">
        <v>26</v>
      </c>
      <c r="B14" s="10" t="s">
        <v>27</v>
      </c>
      <c r="C14" s="9"/>
      <c r="D14" s="9"/>
      <c r="E14" s="9"/>
      <c r="F14" s="9">
        <f t="shared" si="0"/>
        <v>0</v>
      </c>
    </row>
    <row r="15" spans="1:6" x14ac:dyDescent="0.25">
      <c r="A15" s="12" t="s">
        <v>28</v>
      </c>
      <c r="B15" s="10" t="s">
        <v>29</v>
      </c>
      <c r="C15" s="9"/>
      <c r="D15" s="9"/>
      <c r="E15" s="9"/>
      <c r="F15" s="9">
        <f t="shared" si="0"/>
        <v>0</v>
      </c>
    </row>
    <row r="16" spans="1:6" x14ac:dyDescent="0.25">
      <c r="A16" s="12" t="s">
        <v>30</v>
      </c>
      <c r="B16" s="10" t="s">
        <v>31</v>
      </c>
      <c r="C16" s="9"/>
      <c r="D16" s="9"/>
      <c r="E16" s="9"/>
      <c r="F16" s="9">
        <f t="shared" si="0"/>
        <v>0</v>
      </c>
    </row>
    <row r="17" spans="1:6" x14ac:dyDescent="0.25">
      <c r="A17" s="12" t="s">
        <v>32</v>
      </c>
      <c r="B17" s="10" t="s">
        <v>33</v>
      </c>
      <c r="C17" s="9"/>
      <c r="D17" s="9"/>
      <c r="E17" s="9"/>
      <c r="F17" s="9">
        <f t="shared" si="0"/>
        <v>0</v>
      </c>
    </row>
    <row r="18" spans="1:6" x14ac:dyDescent="0.25">
      <c r="A18" s="12" t="s">
        <v>34</v>
      </c>
      <c r="B18" s="10" t="s">
        <v>35</v>
      </c>
      <c r="C18" s="9">
        <v>100000</v>
      </c>
      <c r="D18" s="9"/>
      <c r="E18" s="9"/>
      <c r="F18" s="9">
        <f t="shared" si="0"/>
        <v>100000</v>
      </c>
    </row>
    <row r="19" spans="1:6" x14ac:dyDescent="0.25">
      <c r="A19" s="13" t="s">
        <v>36</v>
      </c>
      <c r="B19" s="14" t="s">
        <v>37</v>
      </c>
      <c r="C19" s="15">
        <f>SUM(C6:C18)</f>
        <v>9453108</v>
      </c>
      <c r="D19" s="15"/>
      <c r="E19" s="15"/>
      <c r="F19" s="15">
        <f t="shared" si="0"/>
        <v>9453108</v>
      </c>
    </row>
    <row r="20" spans="1:6" x14ac:dyDescent="0.25">
      <c r="A20" s="12" t="s">
        <v>38</v>
      </c>
      <c r="B20" s="10" t="s">
        <v>39</v>
      </c>
      <c r="C20" s="9">
        <v>3713560</v>
      </c>
      <c r="D20" s="9"/>
      <c r="E20" s="9"/>
      <c r="F20" s="9">
        <f t="shared" si="0"/>
        <v>3713560</v>
      </c>
    </row>
    <row r="21" spans="1:6" x14ac:dyDescent="0.25">
      <c r="A21" s="12" t="s">
        <v>40</v>
      </c>
      <c r="B21" s="10" t="s">
        <v>41</v>
      </c>
      <c r="C21" s="9">
        <v>640775</v>
      </c>
      <c r="D21" s="9"/>
      <c r="E21" s="9"/>
      <c r="F21" s="9">
        <f t="shared" si="0"/>
        <v>640775</v>
      </c>
    </row>
    <row r="22" spans="1:6" x14ac:dyDescent="0.25">
      <c r="A22" s="16" t="s">
        <v>42</v>
      </c>
      <c r="B22" s="10" t="s">
        <v>43</v>
      </c>
      <c r="C22" s="9">
        <v>0</v>
      </c>
      <c r="D22" s="9"/>
      <c r="E22" s="9"/>
      <c r="F22" s="9">
        <f t="shared" si="0"/>
        <v>0</v>
      </c>
    </row>
    <row r="23" spans="1:6" x14ac:dyDescent="0.25">
      <c r="A23" s="17" t="s">
        <v>44</v>
      </c>
      <c r="B23" s="14" t="s">
        <v>45</v>
      </c>
      <c r="C23" s="15">
        <f>SUM(C20:C22)</f>
        <v>4354335</v>
      </c>
      <c r="D23" s="15"/>
      <c r="E23" s="15"/>
      <c r="F23" s="15">
        <f t="shared" si="0"/>
        <v>4354335</v>
      </c>
    </row>
    <row r="24" spans="1:6" x14ac:dyDescent="0.25">
      <c r="A24" s="13" t="s">
        <v>46</v>
      </c>
      <c r="B24" s="14" t="s">
        <v>47</v>
      </c>
      <c r="C24" s="15">
        <f>SUM(C23,C19)</f>
        <v>13807443</v>
      </c>
      <c r="D24" s="15"/>
      <c r="E24" s="15"/>
      <c r="F24" s="15">
        <f t="shared" si="0"/>
        <v>13807443</v>
      </c>
    </row>
    <row r="25" spans="1:6" x14ac:dyDescent="0.25">
      <c r="A25" s="17" t="s">
        <v>48</v>
      </c>
      <c r="B25" s="14" t="s">
        <v>49</v>
      </c>
      <c r="C25" s="15">
        <v>2031303</v>
      </c>
      <c r="D25" s="15"/>
      <c r="E25" s="15"/>
      <c r="F25" s="15">
        <f t="shared" si="0"/>
        <v>2031303</v>
      </c>
    </row>
    <row r="26" spans="1:6" x14ac:dyDescent="0.25">
      <c r="A26" s="12" t="s">
        <v>50</v>
      </c>
      <c r="B26" s="10" t="s">
        <v>51</v>
      </c>
      <c r="C26" s="9">
        <v>50000</v>
      </c>
      <c r="D26" s="9"/>
      <c r="E26" s="9"/>
      <c r="F26" s="9">
        <f t="shared" si="0"/>
        <v>50000</v>
      </c>
    </row>
    <row r="27" spans="1:6" x14ac:dyDescent="0.25">
      <c r="A27" s="12" t="s">
        <v>52</v>
      </c>
      <c r="B27" s="10" t="s">
        <v>53</v>
      </c>
      <c r="C27" s="9">
        <v>2612280</v>
      </c>
      <c r="D27" s="9"/>
      <c r="E27" s="9"/>
      <c r="F27" s="9">
        <f t="shared" si="0"/>
        <v>2612280</v>
      </c>
    </row>
    <row r="28" spans="1:6" x14ac:dyDescent="0.25">
      <c r="A28" s="12" t="s">
        <v>54</v>
      </c>
      <c r="B28" s="10" t="s">
        <v>55</v>
      </c>
      <c r="C28" s="9">
        <v>0</v>
      </c>
      <c r="D28" s="9"/>
      <c r="E28" s="9"/>
      <c r="F28" s="9">
        <f t="shared" si="0"/>
        <v>0</v>
      </c>
    </row>
    <row r="29" spans="1:6" x14ac:dyDescent="0.25">
      <c r="A29" s="17" t="s">
        <v>56</v>
      </c>
      <c r="B29" s="14" t="s">
        <v>57</v>
      </c>
      <c r="C29" s="15">
        <f>SUM(C26:C28)</f>
        <v>2662280</v>
      </c>
      <c r="D29" s="15"/>
      <c r="E29" s="15"/>
      <c r="F29" s="15">
        <f t="shared" si="0"/>
        <v>2662280</v>
      </c>
    </row>
    <row r="30" spans="1:6" x14ac:dyDescent="0.25">
      <c r="A30" s="12" t="s">
        <v>58</v>
      </c>
      <c r="B30" s="10" t="s">
        <v>59</v>
      </c>
      <c r="C30" s="9">
        <v>50000</v>
      </c>
      <c r="D30" s="9"/>
      <c r="E30" s="9"/>
      <c r="F30" s="9">
        <f t="shared" si="0"/>
        <v>50000</v>
      </c>
    </row>
    <row r="31" spans="1:6" x14ac:dyDescent="0.25">
      <c r="A31" s="12" t="s">
        <v>60</v>
      </c>
      <c r="B31" s="10" t="s">
        <v>61</v>
      </c>
      <c r="C31" s="9">
        <v>150000</v>
      </c>
      <c r="D31" s="9"/>
      <c r="E31" s="9"/>
      <c r="F31" s="9">
        <f t="shared" si="0"/>
        <v>150000</v>
      </c>
    </row>
    <row r="32" spans="1:6" ht="15" customHeight="1" x14ac:dyDescent="0.25">
      <c r="A32" s="17" t="s">
        <v>62</v>
      </c>
      <c r="B32" s="14" t="s">
        <v>63</v>
      </c>
      <c r="C32" s="15">
        <f>SUM(C30:C31)</f>
        <v>200000</v>
      </c>
      <c r="D32" s="15"/>
      <c r="E32" s="15"/>
      <c r="F32" s="15">
        <f t="shared" si="0"/>
        <v>200000</v>
      </c>
    </row>
    <row r="33" spans="1:6" x14ac:dyDescent="0.25">
      <c r="A33" s="12" t="s">
        <v>64</v>
      </c>
      <c r="B33" s="10" t="s">
        <v>65</v>
      </c>
      <c r="C33" s="9">
        <v>900000</v>
      </c>
      <c r="D33" s="9"/>
      <c r="E33" s="9"/>
      <c r="F33" s="9">
        <f t="shared" si="0"/>
        <v>900000</v>
      </c>
    </row>
    <row r="34" spans="1:6" x14ac:dyDescent="0.25">
      <c r="A34" s="12" t="s">
        <v>66</v>
      </c>
      <c r="B34" s="10" t="s">
        <v>67</v>
      </c>
      <c r="C34" s="9">
        <v>427242</v>
      </c>
      <c r="D34" s="9"/>
      <c r="E34" s="9"/>
      <c r="F34" s="9">
        <f t="shared" si="0"/>
        <v>427242</v>
      </c>
    </row>
    <row r="35" spans="1:6" x14ac:dyDescent="0.25">
      <c r="A35" s="12" t="s">
        <v>68</v>
      </c>
      <c r="B35" s="10" t="s">
        <v>69</v>
      </c>
      <c r="C35" s="9"/>
      <c r="D35" s="9"/>
      <c r="E35" s="9"/>
      <c r="F35" s="9">
        <f t="shared" si="0"/>
        <v>0</v>
      </c>
    </row>
    <row r="36" spans="1:6" x14ac:dyDescent="0.25">
      <c r="A36" s="12" t="s">
        <v>70</v>
      </c>
      <c r="B36" s="10" t="s">
        <v>71</v>
      </c>
      <c r="C36" s="9">
        <v>210000</v>
      </c>
      <c r="D36" s="9"/>
      <c r="E36" s="9"/>
      <c r="F36" s="9">
        <f t="shared" si="0"/>
        <v>210000</v>
      </c>
    </row>
    <row r="37" spans="1:6" x14ac:dyDescent="0.25">
      <c r="A37" s="18" t="s">
        <v>72</v>
      </c>
      <c r="B37" s="10" t="s">
        <v>73</v>
      </c>
      <c r="C37" s="9"/>
      <c r="D37" s="9"/>
      <c r="E37" s="9"/>
      <c r="F37" s="9">
        <f t="shared" si="0"/>
        <v>0</v>
      </c>
    </row>
    <row r="38" spans="1:6" x14ac:dyDescent="0.25">
      <c r="A38" s="16" t="s">
        <v>74</v>
      </c>
      <c r="B38" s="10" t="s">
        <v>75</v>
      </c>
      <c r="C38" s="9">
        <v>1084954</v>
      </c>
      <c r="D38" s="9"/>
      <c r="E38" s="9"/>
      <c r="F38" s="9">
        <f t="shared" si="0"/>
        <v>1084954</v>
      </c>
    </row>
    <row r="39" spans="1:6" x14ac:dyDescent="0.25">
      <c r="A39" s="12" t="s">
        <v>76</v>
      </c>
      <c r="B39" s="10" t="s">
        <v>77</v>
      </c>
      <c r="C39" s="9">
        <v>785174</v>
      </c>
      <c r="D39" s="9"/>
      <c r="E39" s="9"/>
      <c r="F39" s="9">
        <f t="shared" si="0"/>
        <v>785174</v>
      </c>
    </row>
    <row r="40" spans="1:6" x14ac:dyDescent="0.25">
      <c r="A40" s="17" t="s">
        <v>78</v>
      </c>
      <c r="B40" s="14" t="s">
        <v>79</v>
      </c>
      <c r="C40" s="15">
        <f>SUM(C33:C39)</f>
        <v>3407370</v>
      </c>
      <c r="D40" s="15"/>
      <c r="E40" s="15"/>
      <c r="F40" s="15">
        <f t="shared" si="0"/>
        <v>3407370</v>
      </c>
    </row>
    <row r="41" spans="1:6" x14ac:dyDescent="0.25">
      <c r="A41" s="12" t="s">
        <v>80</v>
      </c>
      <c r="B41" s="10" t="s">
        <v>81</v>
      </c>
      <c r="C41" s="9">
        <v>5780</v>
      </c>
      <c r="D41" s="9"/>
      <c r="E41" s="9"/>
      <c r="F41" s="9">
        <f t="shared" si="0"/>
        <v>5780</v>
      </c>
    </row>
    <row r="42" spans="1:6" x14ac:dyDescent="0.25">
      <c r="A42" s="12" t="s">
        <v>82</v>
      </c>
      <c r="B42" s="10" t="s">
        <v>83</v>
      </c>
      <c r="C42" s="9"/>
      <c r="D42" s="9"/>
      <c r="E42" s="9"/>
      <c r="F42" s="9">
        <f t="shared" si="0"/>
        <v>0</v>
      </c>
    </row>
    <row r="43" spans="1:6" x14ac:dyDescent="0.25">
      <c r="A43" s="17" t="s">
        <v>84</v>
      </c>
      <c r="B43" s="14" t="s">
        <v>85</v>
      </c>
      <c r="C43" s="15">
        <f>SUM(C41:C42)</f>
        <v>5780</v>
      </c>
      <c r="D43" s="15"/>
      <c r="E43" s="15"/>
      <c r="F43" s="15">
        <f t="shared" si="0"/>
        <v>5780</v>
      </c>
    </row>
    <row r="44" spans="1:6" x14ac:dyDescent="0.25">
      <c r="A44" s="12" t="s">
        <v>86</v>
      </c>
      <c r="B44" s="10" t="s">
        <v>87</v>
      </c>
      <c r="C44" s="9">
        <v>1202885</v>
      </c>
      <c r="D44" s="9"/>
      <c r="E44" s="9"/>
      <c r="F44" s="9">
        <f t="shared" si="0"/>
        <v>1202885</v>
      </c>
    </row>
    <row r="45" spans="1:6" x14ac:dyDescent="0.25">
      <c r="A45" s="12" t="s">
        <v>88</v>
      </c>
      <c r="B45" s="10" t="s">
        <v>89</v>
      </c>
      <c r="C45" s="9"/>
      <c r="D45" s="9"/>
      <c r="E45" s="9"/>
      <c r="F45" s="9">
        <f t="shared" si="0"/>
        <v>0</v>
      </c>
    </row>
    <row r="46" spans="1:6" x14ac:dyDescent="0.25">
      <c r="A46" s="12" t="s">
        <v>90</v>
      </c>
      <c r="B46" s="10" t="s">
        <v>91</v>
      </c>
      <c r="C46" s="9"/>
      <c r="D46" s="9"/>
      <c r="E46" s="9"/>
      <c r="F46" s="9">
        <f t="shared" si="0"/>
        <v>0</v>
      </c>
    </row>
    <row r="47" spans="1:6" x14ac:dyDescent="0.25">
      <c r="A47" s="12" t="s">
        <v>92</v>
      </c>
      <c r="B47" s="10" t="s">
        <v>93</v>
      </c>
      <c r="C47" s="9"/>
      <c r="D47" s="9"/>
      <c r="E47" s="9"/>
      <c r="F47" s="9">
        <f t="shared" si="0"/>
        <v>0</v>
      </c>
    </row>
    <row r="48" spans="1:6" x14ac:dyDescent="0.25">
      <c r="A48" s="12" t="s">
        <v>94</v>
      </c>
      <c r="B48" s="10" t="s">
        <v>95</v>
      </c>
      <c r="C48" s="9"/>
      <c r="D48" s="9"/>
      <c r="E48" s="9"/>
      <c r="F48" s="9">
        <f t="shared" si="0"/>
        <v>0</v>
      </c>
    </row>
    <row r="49" spans="1:6" x14ac:dyDescent="0.25">
      <c r="A49" s="17" t="s">
        <v>96</v>
      </c>
      <c r="B49" s="14" t="s">
        <v>97</v>
      </c>
      <c r="C49" s="15">
        <f>SUM(C44:C48)</f>
        <v>1202885</v>
      </c>
      <c r="D49" s="15"/>
      <c r="E49" s="15"/>
      <c r="F49" s="15">
        <f t="shared" si="0"/>
        <v>1202885</v>
      </c>
    </row>
    <row r="50" spans="1:6" x14ac:dyDescent="0.25">
      <c r="A50" s="17" t="s">
        <v>98</v>
      </c>
      <c r="B50" s="14" t="s">
        <v>99</v>
      </c>
      <c r="C50" s="15">
        <f>SUM(C49,C43,C40,C32,C29)</f>
        <v>7478315</v>
      </c>
      <c r="D50" s="15"/>
      <c r="E50" s="15"/>
      <c r="F50" s="15">
        <f t="shared" si="0"/>
        <v>7478315</v>
      </c>
    </row>
    <row r="51" spans="1:6" x14ac:dyDescent="0.25">
      <c r="A51" s="19" t="s">
        <v>100</v>
      </c>
      <c r="B51" s="10" t="s">
        <v>101</v>
      </c>
      <c r="C51" s="9"/>
      <c r="D51" s="9"/>
      <c r="E51" s="9"/>
      <c r="F51" s="9">
        <f t="shared" si="0"/>
        <v>0</v>
      </c>
    </row>
    <row r="52" spans="1:6" x14ac:dyDescent="0.25">
      <c r="A52" s="19" t="s">
        <v>102</v>
      </c>
      <c r="B52" s="10" t="s">
        <v>103</v>
      </c>
      <c r="C52" s="9"/>
      <c r="D52" s="9"/>
      <c r="E52" s="9"/>
      <c r="F52" s="9">
        <f t="shared" si="0"/>
        <v>0</v>
      </c>
    </row>
    <row r="53" spans="1:6" x14ac:dyDescent="0.25">
      <c r="A53" s="20" t="s">
        <v>104</v>
      </c>
      <c r="B53" s="10" t="s">
        <v>105</v>
      </c>
      <c r="C53" s="9"/>
      <c r="D53" s="9"/>
      <c r="E53" s="9"/>
      <c r="F53" s="9">
        <f t="shared" si="0"/>
        <v>0</v>
      </c>
    </row>
    <row r="54" spans="1:6" x14ac:dyDescent="0.25">
      <c r="A54" s="20" t="s">
        <v>106</v>
      </c>
      <c r="B54" s="10" t="s">
        <v>107</v>
      </c>
      <c r="C54" s="9"/>
      <c r="D54" s="9"/>
      <c r="E54" s="9"/>
      <c r="F54" s="9">
        <f t="shared" si="0"/>
        <v>0</v>
      </c>
    </row>
    <row r="55" spans="1:6" x14ac:dyDescent="0.25">
      <c r="A55" s="20" t="s">
        <v>108</v>
      </c>
      <c r="B55" s="10" t="s">
        <v>109</v>
      </c>
      <c r="C55" s="9"/>
      <c r="D55" s="9"/>
      <c r="E55" s="9"/>
      <c r="F55" s="9">
        <f t="shared" si="0"/>
        <v>0</v>
      </c>
    </row>
    <row r="56" spans="1:6" x14ac:dyDescent="0.25">
      <c r="A56" s="19" t="s">
        <v>110</v>
      </c>
      <c r="B56" s="10" t="s">
        <v>111</v>
      </c>
      <c r="C56" s="9"/>
      <c r="D56" s="9"/>
      <c r="E56" s="9"/>
      <c r="F56" s="9">
        <f t="shared" si="0"/>
        <v>0</v>
      </c>
    </row>
    <row r="57" spans="1:6" x14ac:dyDescent="0.25">
      <c r="A57" s="19" t="s">
        <v>112</v>
      </c>
      <c r="B57" s="10" t="s">
        <v>113</v>
      </c>
      <c r="C57" s="9"/>
      <c r="D57" s="9"/>
      <c r="E57" s="9"/>
      <c r="F57" s="9">
        <f t="shared" si="0"/>
        <v>0</v>
      </c>
    </row>
    <row r="58" spans="1:6" x14ac:dyDescent="0.25">
      <c r="A58" s="19" t="s">
        <v>114</v>
      </c>
      <c r="B58" s="10" t="s">
        <v>115</v>
      </c>
      <c r="C58" s="9">
        <v>2344000</v>
      </c>
      <c r="D58" s="9"/>
      <c r="E58" s="9"/>
      <c r="F58" s="9">
        <f t="shared" si="0"/>
        <v>2344000</v>
      </c>
    </row>
    <row r="59" spans="1:6" x14ac:dyDescent="0.25">
      <c r="A59" s="21" t="s">
        <v>116</v>
      </c>
      <c r="B59" s="14" t="s">
        <v>117</v>
      </c>
      <c r="C59" s="15">
        <f>SUM(C51:C58)</f>
        <v>2344000</v>
      </c>
      <c r="D59" s="15"/>
      <c r="E59" s="15"/>
      <c r="F59" s="15">
        <f t="shared" si="0"/>
        <v>2344000</v>
      </c>
    </row>
    <row r="60" spans="1:6" x14ac:dyDescent="0.25">
      <c r="A60" s="22" t="s">
        <v>118</v>
      </c>
      <c r="B60" s="10" t="s">
        <v>119</v>
      </c>
      <c r="C60" s="9"/>
      <c r="D60" s="9"/>
      <c r="E60" s="9"/>
      <c r="F60" s="9">
        <f t="shared" si="0"/>
        <v>0</v>
      </c>
    </row>
    <row r="61" spans="1:6" x14ac:dyDescent="0.25">
      <c r="A61" s="22" t="s">
        <v>120</v>
      </c>
      <c r="B61" s="10" t="s">
        <v>121</v>
      </c>
      <c r="C61" s="9">
        <v>55360</v>
      </c>
      <c r="D61" s="9"/>
      <c r="E61" s="9"/>
      <c r="F61" s="9">
        <f t="shared" si="0"/>
        <v>55360</v>
      </c>
    </row>
    <row r="62" spans="1:6" x14ac:dyDescent="0.25">
      <c r="A62" s="22" t="s">
        <v>122</v>
      </c>
      <c r="B62" s="10" t="s">
        <v>123</v>
      </c>
      <c r="C62" s="9"/>
      <c r="D62" s="9"/>
      <c r="E62" s="9"/>
      <c r="F62" s="9">
        <f t="shared" si="0"/>
        <v>0</v>
      </c>
    </row>
    <row r="63" spans="1:6" x14ac:dyDescent="0.25">
      <c r="A63" s="22" t="s">
        <v>124</v>
      </c>
      <c r="B63" s="10" t="s">
        <v>125</v>
      </c>
      <c r="C63" s="9"/>
      <c r="D63" s="9"/>
      <c r="E63" s="9"/>
      <c r="F63" s="9">
        <f t="shared" si="0"/>
        <v>0</v>
      </c>
    </row>
    <row r="64" spans="1:6" x14ac:dyDescent="0.25">
      <c r="A64" s="22" t="s">
        <v>126</v>
      </c>
      <c r="B64" s="10" t="s">
        <v>127</v>
      </c>
      <c r="C64" s="9"/>
      <c r="D64" s="9"/>
      <c r="E64" s="9"/>
      <c r="F64" s="9">
        <f t="shared" si="0"/>
        <v>0</v>
      </c>
    </row>
    <row r="65" spans="1:6" x14ac:dyDescent="0.25">
      <c r="A65" s="22" t="s">
        <v>128</v>
      </c>
      <c r="B65" s="10" t="s">
        <v>129</v>
      </c>
      <c r="C65" s="9">
        <v>551260</v>
      </c>
      <c r="D65" s="9"/>
      <c r="E65" s="9"/>
      <c r="F65" s="9">
        <f t="shared" si="0"/>
        <v>551260</v>
      </c>
    </row>
    <row r="66" spans="1:6" x14ac:dyDescent="0.25">
      <c r="A66" s="22" t="s">
        <v>130</v>
      </c>
      <c r="B66" s="10" t="s">
        <v>131</v>
      </c>
      <c r="C66" s="9"/>
      <c r="D66" s="9"/>
      <c r="E66" s="9"/>
      <c r="F66" s="9">
        <f t="shared" si="0"/>
        <v>0</v>
      </c>
    </row>
    <row r="67" spans="1:6" x14ac:dyDescent="0.25">
      <c r="A67" s="22" t="s">
        <v>132</v>
      </c>
      <c r="B67" s="10" t="s">
        <v>133</v>
      </c>
      <c r="C67" s="9"/>
      <c r="D67" s="9"/>
      <c r="E67" s="9"/>
      <c r="F67" s="9">
        <f t="shared" si="0"/>
        <v>0</v>
      </c>
    </row>
    <row r="68" spans="1:6" x14ac:dyDescent="0.25">
      <c r="A68" s="22" t="s">
        <v>134</v>
      </c>
      <c r="B68" s="10" t="s">
        <v>135</v>
      </c>
      <c r="C68" s="9"/>
      <c r="D68" s="9"/>
      <c r="E68" s="9"/>
      <c r="F68" s="9">
        <f t="shared" si="0"/>
        <v>0</v>
      </c>
    </row>
    <row r="69" spans="1:6" x14ac:dyDescent="0.25">
      <c r="A69" s="23" t="s">
        <v>136</v>
      </c>
      <c r="B69" s="10" t="s">
        <v>137</v>
      </c>
      <c r="C69" s="9"/>
      <c r="D69" s="9"/>
      <c r="E69" s="9"/>
      <c r="F69" s="9">
        <f t="shared" si="0"/>
        <v>0</v>
      </c>
    </row>
    <row r="70" spans="1:6" x14ac:dyDescent="0.25">
      <c r="A70" s="22" t="s">
        <v>138</v>
      </c>
      <c r="B70" s="10" t="s">
        <v>139</v>
      </c>
      <c r="C70" s="9">
        <v>300000</v>
      </c>
      <c r="D70" s="9"/>
      <c r="E70" s="9"/>
      <c r="F70" s="9">
        <f t="shared" si="0"/>
        <v>300000</v>
      </c>
    </row>
    <row r="71" spans="1:6" x14ac:dyDescent="0.25">
      <c r="A71" s="23" t="s">
        <v>140</v>
      </c>
      <c r="B71" s="10" t="s">
        <v>141</v>
      </c>
      <c r="C71" s="9">
        <v>1686867</v>
      </c>
      <c r="D71" s="9"/>
      <c r="E71" s="9"/>
      <c r="F71" s="9">
        <f t="shared" ref="F71:F121" si="1">C71+D71+E71</f>
        <v>1686867</v>
      </c>
    </row>
    <row r="72" spans="1:6" x14ac:dyDescent="0.25">
      <c r="A72" s="23" t="s">
        <v>142</v>
      </c>
      <c r="B72" s="10" t="s">
        <v>141</v>
      </c>
      <c r="C72" s="9"/>
      <c r="D72" s="9"/>
      <c r="E72" s="9"/>
      <c r="F72" s="9">
        <f t="shared" si="1"/>
        <v>0</v>
      </c>
    </row>
    <row r="73" spans="1:6" s="27" customFormat="1" x14ac:dyDescent="0.25">
      <c r="A73" s="24" t="s">
        <v>143</v>
      </c>
      <c r="B73" s="25" t="s">
        <v>144</v>
      </c>
      <c r="C73" s="26">
        <f>SUM(C60:C72)</f>
        <v>2593487</v>
      </c>
      <c r="D73" s="26">
        <f>SUM(D60:D72)</f>
        <v>0</v>
      </c>
      <c r="E73" s="26"/>
      <c r="F73" s="26">
        <f t="shared" si="1"/>
        <v>2593487</v>
      </c>
    </row>
    <row r="74" spans="1:6" x14ac:dyDescent="0.25">
      <c r="A74" s="28" t="s">
        <v>145</v>
      </c>
      <c r="B74" s="29"/>
      <c r="C74" s="30">
        <f>C73+C59+C50+C25+C24</f>
        <v>28254548</v>
      </c>
      <c r="D74" s="30">
        <f>D73+D59+D50+D25+D24</f>
        <v>0</v>
      </c>
      <c r="E74" s="30">
        <f>E73+E59+E50+E25+E24</f>
        <v>0</v>
      </c>
      <c r="F74" s="30">
        <f>F73+F59+F50+F25+F24</f>
        <v>28254548</v>
      </c>
    </row>
    <row r="75" spans="1:6" x14ac:dyDescent="0.25">
      <c r="A75" s="31" t="s">
        <v>146</v>
      </c>
      <c r="B75" s="10" t="s">
        <v>147</v>
      </c>
      <c r="C75" s="9"/>
      <c r="D75" s="9"/>
      <c r="E75" s="9"/>
      <c r="F75" s="9">
        <f t="shared" si="1"/>
        <v>0</v>
      </c>
    </row>
    <row r="76" spans="1:6" x14ac:dyDescent="0.25">
      <c r="A76" s="31" t="s">
        <v>148</v>
      </c>
      <c r="B76" s="10" t="s">
        <v>149</v>
      </c>
      <c r="C76" s="9">
        <v>500000</v>
      </c>
      <c r="D76" s="9"/>
      <c r="E76" s="9"/>
      <c r="F76" s="9">
        <f t="shared" si="1"/>
        <v>500000</v>
      </c>
    </row>
    <row r="77" spans="1:6" x14ac:dyDescent="0.25">
      <c r="A77" s="31" t="s">
        <v>150</v>
      </c>
      <c r="B77" s="10" t="s">
        <v>151</v>
      </c>
      <c r="C77" s="9">
        <v>15323</v>
      </c>
      <c r="D77" s="9"/>
      <c r="E77" s="9"/>
      <c r="F77" s="9">
        <f t="shared" si="1"/>
        <v>15323</v>
      </c>
    </row>
    <row r="78" spans="1:6" x14ac:dyDescent="0.25">
      <c r="A78" s="31" t="s">
        <v>152</v>
      </c>
      <c r="B78" s="10" t="s">
        <v>153</v>
      </c>
      <c r="C78" s="9">
        <v>7502536</v>
      </c>
      <c r="D78" s="9"/>
      <c r="E78" s="9"/>
      <c r="F78" s="9">
        <f t="shared" si="1"/>
        <v>7502536</v>
      </c>
    </row>
    <row r="79" spans="1:6" x14ac:dyDescent="0.25">
      <c r="A79" s="16" t="s">
        <v>154</v>
      </c>
      <c r="B79" s="10" t="s">
        <v>155</v>
      </c>
      <c r="C79" s="9"/>
      <c r="D79" s="9"/>
      <c r="E79" s="9"/>
      <c r="F79" s="9">
        <f t="shared" si="1"/>
        <v>0</v>
      </c>
    </row>
    <row r="80" spans="1:6" x14ac:dyDescent="0.25">
      <c r="A80" s="16" t="s">
        <v>156</v>
      </c>
      <c r="B80" s="10" t="s">
        <v>157</v>
      </c>
      <c r="C80" s="9"/>
      <c r="D80" s="9"/>
      <c r="E80" s="9"/>
      <c r="F80" s="9">
        <f t="shared" si="1"/>
        <v>0</v>
      </c>
    </row>
    <row r="81" spans="1:6" x14ac:dyDescent="0.25">
      <c r="A81" s="16" t="s">
        <v>158</v>
      </c>
      <c r="B81" s="10" t="s">
        <v>159</v>
      </c>
      <c r="C81" s="9">
        <v>1914685</v>
      </c>
      <c r="D81" s="9"/>
      <c r="E81" s="9"/>
      <c r="F81" s="9">
        <f t="shared" si="1"/>
        <v>1914685</v>
      </c>
    </row>
    <row r="82" spans="1:6" x14ac:dyDescent="0.25">
      <c r="A82" s="32" t="s">
        <v>160</v>
      </c>
      <c r="B82" s="14" t="s">
        <v>161</v>
      </c>
      <c r="C82" s="15">
        <f>SUM(C75:C81)</f>
        <v>9932544</v>
      </c>
      <c r="D82" s="15"/>
      <c r="E82" s="15"/>
      <c r="F82" s="15">
        <f t="shared" si="1"/>
        <v>9932544</v>
      </c>
    </row>
    <row r="83" spans="1:6" x14ac:dyDescent="0.25">
      <c r="A83" s="19" t="s">
        <v>162</v>
      </c>
      <c r="B83" s="10" t="s">
        <v>163</v>
      </c>
      <c r="C83" s="9">
        <v>900000</v>
      </c>
      <c r="D83" s="9"/>
      <c r="E83" s="9"/>
      <c r="F83" s="9">
        <f t="shared" si="1"/>
        <v>900000</v>
      </c>
    </row>
    <row r="84" spans="1:6" x14ac:dyDescent="0.25">
      <c r="A84" s="19" t="s">
        <v>164</v>
      </c>
      <c r="B84" s="10" t="s">
        <v>165</v>
      </c>
      <c r="C84" s="9"/>
      <c r="D84" s="9"/>
      <c r="E84" s="9"/>
      <c r="F84" s="9">
        <f t="shared" si="1"/>
        <v>0</v>
      </c>
    </row>
    <row r="85" spans="1:6" x14ac:dyDescent="0.25">
      <c r="A85" s="19" t="s">
        <v>166</v>
      </c>
      <c r="B85" s="10" t="s">
        <v>167</v>
      </c>
      <c r="C85" s="9"/>
      <c r="D85" s="9"/>
      <c r="E85" s="9"/>
      <c r="F85" s="9">
        <f t="shared" si="1"/>
        <v>0</v>
      </c>
    </row>
    <row r="86" spans="1:6" x14ac:dyDescent="0.25">
      <c r="A86" s="19" t="s">
        <v>168</v>
      </c>
      <c r="B86" s="10" t="s">
        <v>169</v>
      </c>
      <c r="C86" s="9">
        <v>0</v>
      </c>
      <c r="D86" s="9"/>
      <c r="E86" s="9"/>
      <c r="F86" s="9">
        <f t="shared" si="1"/>
        <v>0</v>
      </c>
    </row>
    <row r="87" spans="1:6" x14ac:dyDescent="0.25">
      <c r="A87" s="21" t="s">
        <v>170</v>
      </c>
      <c r="B87" s="14" t="s">
        <v>171</v>
      </c>
      <c r="C87" s="15">
        <f>SUM(C83:C86)</f>
        <v>900000</v>
      </c>
      <c r="D87" s="15"/>
      <c r="E87" s="15"/>
      <c r="F87" s="15">
        <f t="shared" si="1"/>
        <v>900000</v>
      </c>
    </row>
    <row r="88" spans="1:6" x14ac:dyDescent="0.25">
      <c r="A88" s="19" t="s">
        <v>172</v>
      </c>
      <c r="B88" s="10" t="s">
        <v>173</v>
      </c>
      <c r="C88" s="9"/>
      <c r="D88" s="9"/>
      <c r="E88" s="9"/>
      <c r="F88" s="9">
        <f t="shared" si="1"/>
        <v>0</v>
      </c>
    </row>
    <row r="89" spans="1:6" x14ac:dyDescent="0.25">
      <c r="A89" s="19" t="s">
        <v>174</v>
      </c>
      <c r="B89" s="10" t="s">
        <v>175</v>
      </c>
      <c r="C89" s="9"/>
      <c r="D89" s="9"/>
      <c r="E89" s="9"/>
      <c r="F89" s="9">
        <f t="shared" si="1"/>
        <v>0</v>
      </c>
    </row>
    <row r="90" spans="1:6" x14ac:dyDescent="0.25">
      <c r="A90" s="19" t="s">
        <v>176</v>
      </c>
      <c r="B90" s="10" t="s">
        <v>177</v>
      </c>
      <c r="C90" s="9"/>
      <c r="D90" s="9"/>
      <c r="E90" s="9"/>
      <c r="F90" s="9">
        <f t="shared" si="1"/>
        <v>0</v>
      </c>
    </row>
    <row r="91" spans="1:6" x14ac:dyDescent="0.25">
      <c r="A91" s="19" t="s">
        <v>178</v>
      </c>
      <c r="B91" s="10" t="s">
        <v>179</v>
      </c>
      <c r="C91" s="9"/>
      <c r="D91" s="9"/>
      <c r="E91" s="9"/>
      <c r="F91" s="9">
        <f t="shared" si="1"/>
        <v>0</v>
      </c>
    </row>
    <row r="92" spans="1:6" x14ac:dyDescent="0.25">
      <c r="A92" s="19" t="s">
        <v>180</v>
      </c>
      <c r="B92" s="10" t="s">
        <v>181</v>
      </c>
      <c r="C92" s="9"/>
      <c r="D92" s="9"/>
      <c r="E92" s="9"/>
      <c r="F92" s="9">
        <f t="shared" si="1"/>
        <v>0</v>
      </c>
    </row>
    <row r="93" spans="1:6" x14ac:dyDescent="0.25">
      <c r="A93" s="19" t="s">
        <v>182</v>
      </c>
      <c r="B93" s="10" t="s">
        <v>183</v>
      </c>
      <c r="C93" s="9"/>
      <c r="D93" s="9"/>
      <c r="E93" s="9"/>
      <c r="F93" s="9">
        <f t="shared" si="1"/>
        <v>0</v>
      </c>
    </row>
    <row r="94" spans="1:6" x14ac:dyDescent="0.25">
      <c r="A94" s="19" t="s">
        <v>184</v>
      </c>
      <c r="B94" s="10" t="s">
        <v>185</v>
      </c>
      <c r="C94" s="9">
        <v>300000</v>
      </c>
      <c r="D94" s="9"/>
      <c r="E94" s="9"/>
      <c r="F94" s="9">
        <f t="shared" si="1"/>
        <v>300000</v>
      </c>
    </row>
    <row r="95" spans="1:6" x14ac:dyDescent="0.25">
      <c r="A95" s="19" t="s">
        <v>186</v>
      </c>
      <c r="B95" s="10" t="s">
        <v>187</v>
      </c>
      <c r="C95" s="9"/>
      <c r="D95" s="9"/>
      <c r="E95" s="9"/>
      <c r="F95" s="9">
        <f t="shared" si="1"/>
        <v>0</v>
      </c>
    </row>
    <row r="96" spans="1:6" x14ac:dyDescent="0.25">
      <c r="A96" s="21" t="s">
        <v>188</v>
      </c>
      <c r="B96" s="14" t="s">
        <v>189</v>
      </c>
      <c r="C96" s="15">
        <f>SUM(C88:C95)</f>
        <v>300000</v>
      </c>
      <c r="D96" s="9"/>
      <c r="E96" s="9"/>
      <c r="F96" s="9">
        <f t="shared" si="1"/>
        <v>300000</v>
      </c>
    </row>
    <row r="97" spans="1:23" x14ac:dyDescent="0.25">
      <c r="A97" s="28" t="s">
        <v>190</v>
      </c>
      <c r="B97" s="29"/>
      <c r="C97" s="30">
        <f>C87+C82+C96</f>
        <v>11132544</v>
      </c>
      <c r="D97" s="30">
        <f>D96+D87+D82</f>
        <v>0</v>
      </c>
      <c r="E97" s="30">
        <f>E96+E87+E82</f>
        <v>0</v>
      </c>
      <c r="F97" s="30">
        <f>F96+F87+F82</f>
        <v>11132544</v>
      </c>
    </row>
    <row r="98" spans="1:23" x14ac:dyDescent="0.25">
      <c r="A98" s="33" t="s">
        <v>191</v>
      </c>
      <c r="B98" s="34" t="s">
        <v>192</v>
      </c>
      <c r="C98" s="15">
        <f>C97+C74</f>
        <v>39387092</v>
      </c>
      <c r="D98" s="15">
        <f>D96+D87+D82+D74</f>
        <v>0</v>
      </c>
      <c r="E98" s="15"/>
      <c r="F98" s="15">
        <f t="shared" si="1"/>
        <v>39387092</v>
      </c>
    </row>
    <row r="99" spans="1:23" x14ac:dyDescent="0.25">
      <c r="A99" s="19" t="s">
        <v>193</v>
      </c>
      <c r="B99" s="12" t="s">
        <v>194</v>
      </c>
      <c r="C99" s="35"/>
      <c r="D99" s="35"/>
      <c r="E99" s="35"/>
      <c r="F99" s="9">
        <f t="shared" si="1"/>
        <v>0</v>
      </c>
      <c r="G99" s="36"/>
      <c r="H99" s="36"/>
      <c r="I99" s="36"/>
      <c r="J99" s="36"/>
      <c r="K99" s="36"/>
      <c r="L99" s="36"/>
      <c r="M99" s="36"/>
      <c r="N99" s="36"/>
      <c r="O99" s="36"/>
      <c r="P99" s="36"/>
      <c r="Q99" s="36"/>
      <c r="R99" s="36"/>
      <c r="S99" s="36"/>
      <c r="T99" s="36"/>
      <c r="U99" s="36"/>
      <c r="V99" s="36"/>
      <c r="W99" s="36"/>
    </row>
    <row r="100" spans="1:23" x14ac:dyDescent="0.25">
      <c r="A100" s="19" t="s">
        <v>195</v>
      </c>
      <c r="B100" s="12" t="s">
        <v>196</v>
      </c>
      <c r="C100" s="35"/>
      <c r="D100" s="35"/>
      <c r="E100" s="35"/>
      <c r="F100" s="9">
        <f t="shared" si="1"/>
        <v>0</v>
      </c>
      <c r="G100" s="36"/>
      <c r="H100" s="36"/>
      <c r="I100" s="36"/>
      <c r="J100" s="36"/>
      <c r="K100" s="36"/>
      <c r="L100" s="36"/>
      <c r="M100" s="36"/>
      <c r="N100" s="36"/>
      <c r="O100" s="36"/>
      <c r="P100" s="36"/>
      <c r="Q100" s="36"/>
      <c r="R100" s="36"/>
      <c r="S100" s="36"/>
      <c r="T100" s="36"/>
      <c r="U100" s="36"/>
      <c r="V100" s="36"/>
      <c r="W100" s="36"/>
    </row>
    <row r="101" spans="1:23" x14ac:dyDescent="0.25">
      <c r="A101" s="19" t="s">
        <v>197</v>
      </c>
      <c r="B101" s="12" t="s">
        <v>198</v>
      </c>
      <c r="C101" s="35"/>
      <c r="D101" s="35"/>
      <c r="E101" s="35"/>
      <c r="F101" s="9">
        <f t="shared" si="1"/>
        <v>0</v>
      </c>
      <c r="G101" s="36"/>
      <c r="H101" s="36"/>
      <c r="I101" s="36"/>
      <c r="J101" s="36"/>
      <c r="K101" s="36"/>
      <c r="L101" s="36"/>
      <c r="M101" s="36"/>
      <c r="N101" s="36"/>
      <c r="O101" s="36"/>
      <c r="P101" s="36"/>
      <c r="Q101" s="36"/>
      <c r="R101" s="36"/>
      <c r="S101" s="36"/>
      <c r="T101" s="36"/>
      <c r="U101" s="36"/>
      <c r="V101" s="36"/>
      <c r="W101" s="36"/>
    </row>
    <row r="102" spans="1:23" x14ac:dyDescent="0.25">
      <c r="A102" s="21" t="s">
        <v>199</v>
      </c>
      <c r="B102" s="17" t="s">
        <v>200</v>
      </c>
      <c r="C102" s="37">
        <f>SUM(C99:C101)</f>
        <v>0</v>
      </c>
      <c r="D102" s="37"/>
      <c r="E102" s="37"/>
      <c r="F102" s="9">
        <f t="shared" si="1"/>
        <v>0</v>
      </c>
      <c r="G102" s="38"/>
      <c r="H102" s="38"/>
      <c r="I102" s="38"/>
      <c r="J102" s="38"/>
      <c r="K102" s="38"/>
      <c r="L102" s="38"/>
      <c r="M102" s="38"/>
      <c r="N102" s="38"/>
      <c r="O102" s="38"/>
      <c r="P102" s="38"/>
      <c r="Q102" s="38"/>
      <c r="R102" s="38"/>
      <c r="S102" s="38"/>
      <c r="T102" s="38"/>
      <c r="U102" s="38"/>
      <c r="V102" s="38"/>
      <c r="W102" s="38"/>
    </row>
    <row r="103" spans="1:23" x14ac:dyDescent="0.25">
      <c r="A103" s="39" t="s">
        <v>201</v>
      </c>
      <c r="B103" s="12" t="s">
        <v>202</v>
      </c>
      <c r="C103" s="40"/>
      <c r="D103" s="40"/>
      <c r="E103" s="40"/>
      <c r="F103" s="9">
        <f t="shared" si="1"/>
        <v>0</v>
      </c>
      <c r="G103" s="41"/>
      <c r="H103" s="41"/>
      <c r="I103" s="41"/>
      <c r="J103" s="41"/>
      <c r="K103" s="41"/>
      <c r="L103" s="41"/>
      <c r="M103" s="41"/>
      <c r="N103" s="41"/>
      <c r="O103" s="41"/>
      <c r="P103" s="41"/>
      <c r="Q103" s="41"/>
      <c r="R103" s="41"/>
      <c r="S103" s="41"/>
      <c r="T103" s="41"/>
      <c r="U103" s="41"/>
      <c r="V103" s="41"/>
      <c r="W103" s="41"/>
    </row>
    <row r="104" spans="1:23" x14ac:dyDescent="0.25">
      <c r="A104" s="39" t="s">
        <v>203</v>
      </c>
      <c r="B104" s="12" t="s">
        <v>204</v>
      </c>
      <c r="C104" s="40"/>
      <c r="D104" s="40"/>
      <c r="E104" s="40"/>
      <c r="F104" s="9">
        <f t="shared" si="1"/>
        <v>0</v>
      </c>
      <c r="G104" s="41"/>
      <c r="H104" s="41"/>
      <c r="I104" s="41"/>
      <c r="J104" s="41"/>
      <c r="K104" s="41"/>
      <c r="L104" s="41"/>
      <c r="M104" s="41"/>
      <c r="N104" s="41"/>
      <c r="O104" s="41"/>
      <c r="P104" s="41"/>
      <c r="Q104" s="41"/>
      <c r="R104" s="41"/>
      <c r="S104" s="41"/>
      <c r="T104" s="41"/>
      <c r="U104" s="41"/>
      <c r="V104" s="41"/>
      <c r="W104" s="41"/>
    </row>
    <row r="105" spans="1:23" x14ac:dyDescent="0.25">
      <c r="A105" s="19" t="s">
        <v>205</v>
      </c>
      <c r="B105" s="12" t="s">
        <v>206</v>
      </c>
      <c r="C105" s="42"/>
      <c r="D105" s="42"/>
      <c r="E105" s="42"/>
      <c r="F105" s="9">
        <f t="shared" si="1"/>
        <v>0</v>
      </c>
      <c r="G105" s="36"/>
      <c r="H105" s="36"/>
      <c r="I105" s="36"/>
      <c r="J105" s="36"/>
      <c r="K105" s="36"/>
      <c r="L105" s="36"/>
      <c r="M105" s="36"/>
      <c r="N105" s="36"/>
      <c r="O105" s="36"/>
      <c r="P105" s="36"/>
      <c r="Q105" s="36"/>
      <c r="R105" s="36"/>
      <c r="S105" s="36"/>
      <c r="T105" s="36"/>
      <c r="U105" s="36"/>
      <c r="V105" s="36"/>
      <c r="W105" s="36"/>
    </row>
    <row r="106" spans="1:23" x14ac:dyDescent="0.25">
      <c r="A106" s="19" t="s">
        <v>207</v>
      </c>
      <c r="B106" s="12" t="s">
        <v>208</v>
      </c>
      <c r="C106" s="42"/>
      <c r="D106" s="42"/>
      <c r="E106" s="42"/>
      <c r="F106" s="9">
        <f t="shared" si="1"/>
        <v>0</v>
      </c>
      <c r="G106" s="36"/>
      <c r="H106" s="36"/>
      <c r="I106" s="36"/>
      <c r="J106" s="36"/>
      <c r="K106" s="36"/>
      <c r="L106" s="36"/>
      <c r="M106" s="36"/>
      <c r="N106" s="36"/>
      <c r="O106" s="36"/>
      <c r="P106" s="36"/>
      <c r="Q106" s="36"/>
      <c r="R106" s="36"/>
      <c r="S106" s="36"/>
      <c r="T106" s="36"/>
      <c r="U106" s="36"/>
      <c r="V106" s="36"/>
      <c r="W106" s="36"/>
    </row>
    <row r="107" spans="1:23" x14ac:dyDescent="0.25">
      <c r="A107" s="43" t="s">
        <v>209</v>
      </c>
      <c r="B107" s="17" t="s">
        <v>210</v>
      </c>
      <c r="C107" s="44">
        <f>SUM(C103:C106)</f>
        <v>0</v>
      </c>
      <c r="D107" s="44"/>
      <c r="E107" s="44"/>
      <c r="F107" s="9">
        <f t="shared" si="1"/>
        <v>0</v>
      </c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</row>
    <row r="108" spans="1:23" x14ac:dyDescent="0.25">
      <c r="A108" s="39" t="s">
        <v>211</v>
      </c>
      <c r="B108" s="12" t="s">
        <v>212</v>
      </c>
      <c r="C108" s="40"/>
      <c r="D108" s="40"/>
      <c r="E108" s="40"/>
      <c r="F108" s="9">
        <f t="shared" si="1"/>
        <v>0</v>
      </c>
      <c r="G108" s="41"/>
      <c r="H108" s="41"/>
      <c r="I108" s="41"/>
      <c r="J108" s="41"/>
      <c r="K108" s="41"/>
      <c r="L108" s="41"/>
      <c r="M108" s="41"/>
      <c r="N108" s="41"/>
      <c r="O108" s="41"/>
      <c r="P108" s="41"/>
      <c r="Q108" s="41"/>
      <c r="R108" s="41"/>
      <c r="S108" s="41"/>
      <c r="T108" s="41"/>
      <c r="U108" s="41"/>
      <c r="V108" s="41"/>
      <c r="W108" s="41"/>
    </row>
    <row r="109" spans="1:23" x14ac:dyDescent="0.25">
      <c r="A109" s="39" t="s">
        <v>213</v>
      </c>
      <c r="B109" s="12" t="s">
        <v>214</v>
      </c>
      <c r="C109" s="40">
        <v>718766</v>
      </c>
      <c r="D109" s="40"/>
      <c r="E109" s="40"/>
      <c r="F109" s="9">
        <f t="shared" si="1"/>
        <v>718766</v>
      </c>
      <c r="G109" s="41"/>
      <c r="H109" s="41"/>
      <c r="I109" s="41"/>
      <c r="J109" s="41"/>
      <c r="K109" s="41"/>
      <c r="L109" s="41"/>
      <c r="M109" s="41"/>
      <c r="N109" s="41"/>
      <c r="O109" s="41"/>
      <c r="P109" s="41"/>
      <c r="Q109" s="41"/>
      <c r="R109" s="41"/>
      <c r="S109" s="41"/>
      <c r="T109" s="41"/>
      <c r="U109" s="41"/>
      <c r="V109" s="41"/>
      <c r="W109" s="41"/>
    </row>
    <row r="110" spans="1:23" x14ac:dyDescent="0.25">
      <c r="A110" s="43" t="s">
        <v>215</v>
      </c>
      <c r="B110" s="17" t="s">
        <v>216</v>
      </c>
      <c r="C110" s="40"/>
      <c r="D110" s="40"/>
      <c r="E110" s="40"/>
      <c r="F110" s="9">
        <f t="shared" si="1"/>
        <v>0</v>
      </c>
      <c r="G110" s="41"/>
      <c r="H110" s="41"/>
      <c r="I110" s="41"/>
      <c r="J110" s="41"/>
      <c r="K110" s="41"/>
      <c r="L110" s="41"/>
      <c r="M110" s="41"/>
      <c r="N110" s="41"/>
      <c r="O110" s="41"/>
      <c r="P110" s="41"/>
      <c r="Q110" s="41"/>
      <c r="R110" s="41"/>
      <c r="S110" s="41"/>
      <c r="T110" s="41"/>
      <c r="U110" s="41"/>
      <c r="V110" s="41"/>
      <c r="W110" s="41"/>
    </row>
    <row r="111" spans="1:23" x14ac:dyDescent="0.25">
      <c r="A111" s="39" t="s">
        <v>217</v>
      </c>
      <c r="B111" s="12" t="s">
        <v>218</v>
      </c>
      <c r="C111" s="40"/>
      <c r="D111" s="40"/>
      <c r="E111" s="40"/>
      <c r="F111" s="9">
        <f t="shared" si="1"/>
        <v>0</v>
      </c>
      <c r="G111" s="41"/>
      <c r="H111" s="41"/>
      <c r="I111" s="41"/>
      <c r="J111" s="41"/>
      <c r="K111" s="41"/>
      <c r="L111" s="41"/>
      <c r="M111" s="41"/>
      <c r="N111" s="41"/>
      <c r="O111" s="41"/>
      <c r="P111" s="41"/>
      <c r="Q111" s="41"/>
      <c r="R111" s="41"/>
      <c r="S111" s="41"/>
      <c r="T111" s="41"/>
      <c r="U111" s="41"/>
      <c r="V111" s="41"/>
      <c r="W111" s="41"/>
    </row>
    <row r="112" spans="1:23" x14ac:dyDescent="0.25">
      <c r="A112" s="39" t="s">
        <v>219</v>
      </c>
      <c r="B112" s="12" t="s">
        <v>220</v>
      </c>
      <c r="C112" s="40"/>
      <c r="D112" s="40"/>
      <c r="E112" s="40"/>
      <c r="F112" s="9">
        <f t="shared" si="1"/>
        <v>0</v>
      </c>
      <c r="G112" s="41"/>
      <c r="H112" s="41"/>
      <c r="I112" s="41"/>
      <c r="J112" s="41"/>
      <c r="K112" s="41"/>
      <c r="L112" s="41"/>
      <c r="M112" s="41"/>
      <c r="N112" s="41"/>
      <c r="O112" s="41"/>
      <c r="P112" s="41"/>
      <c r="Q112" s="41"/>
      <c r="R112" s="41"/>
      <c r="S112" s="41"/>
      <c r="T112" s="41"/>
      <c r="U112" s="41"/>
      <c r="V112" s="41"/>
      <c r="W112" s="41"/>
    </row>
    <row r="113" spans="1:23" x14ac:dyDescent="0.25">
      <c r="A113" s="39" t="s">
        <v>221</v>
      </c>
      <c r="B113" s="12" t="s">
        <v>222</v>
      </c>
      <c r="C113" s="40"/>
      <c r="D113" s="40"/>
      <c r="E113" s="40"/>
      <c r="F113" s="9">
        <f t="shared" si="1"/>
        <v>0</v>
      </c>
      <c r="G113" s="41"/>
      <c r="H113" s="41"/>
      <c r="I113" s="41"/>
      <c r="J113" s="41"/>
      <c r="K113" s="41"/>
      <c r="L113" s="41"/>
      <c r="M113" s="41"/>
      <c r="N113" s="41"/>
      <c r="O113" s="41"/>
      <c r="P113" s="41"/>
      <c r="Q113" s="41"/>
      <c r="R113" s="41"/>
      <c r="S113" s="41"/>
      <c r="T113" s="41"/>
      <c r="U113" s="41"/>
      <c r="V113" s="41"/>
      <c r="W113" s="41"/>
    </row>
    <row r="114" spans="1:23" x14ac:dyDescent="0.25">
      <c r="A114" s="43" t="s">
        <v>223</v>
      </c>
      <c r="B114" s="17" t="s">
        <v>224</v>
      </c>
      <c r="C114" s="44">
        <v>718766</v>
      </c>
      <c r="D114" s="44"/>
      <c r="E114" s="44"/>
      <c r="F114" s="9">
        <f t="shared" si="1"/>
        <v>718766</v>
      </c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</row>
    <row r="115" spans="1:23" x14ac:dyDescent="0.25">
      <c r="A115" s="39" t="s">
        <v>225</v>
      </c>
      <c r="B115" s="12" t="s">
        <v>226</v>
      </c>
      <c r="C115" s="40"/>
      <c r="D115" s="40"/>
      <c r="E115" s="40"/>
      <c r="F115" s="9">
        <f t="shared" si="1"/>
        <v>0</v>
      </c>
      <c r="G115" s="41"/>
      <c r="H115" s="41"/>
      <c r="I115" s="41"/>
      <c r="J115" s="41"/>
      <c r="K115" s="41"/>
      <c r="L115" s="41"/>
      <c r="M115" s="41"/>
      <c r="N115" s="41"/>
      <c r="O115" s="41"/>
      <c r="P115" s="41"/>
      <c r="Q115" s="41"/>
      <c r="R115" s="41"/>
      <c r="S115" s="41"/>
      <c r="T115" s="41"/>
      <c r="U115" s="41"/>
      <c r="V115" s="41"/>
      <c r="W115" s="41"/>
    </row>
    <row r="116" spans="1:23" x14ac:dyDescent="0.25">
      <c r="A116" s="19" t="s">
        <v>227</v>
      </c>
      <c r="B116" s="12" t="s">
        <v>228</v>
      </c>
      <c r="C116" s="42"/>
      <c r="D116" s="42"/>
      <c r="E116" s="42"/>
      <c r="F116" s="9">
        <f t="shared" si="1"/>
        <v>0</v>
      </c>
      <c r="G116" s="36"/>
      <c r="H116" s="36"/>
      <c r="I116" s="36"/>
      <c r="J116" s="36"/>
      <c r="K116" s="36"/>
      <c r="L116" s="36"/>
      <c r="M116" s="36"/>
      <c r="N116" s="36"/>
      <c r="O116" s="36"/>
      <c r="P116" s="36"/>
      <c r="Q116" s="36"/>
      <c r="R116" s="36"/>
      <c r="S116" s="36"/>
      <c r="T116" s="36"/>
      <c r="U116" s="36"/>
      <c r="V116" s="36"/>
      <c r="W116" s="36"/>
    </row>
    <row r="117" spans="1:23" x14ac:dyDescent="0.25">
      <c r="A117" s="39" t="s">
        <v>229</v>
      </c>
      <c r="B117" s="12" t="s">
        <v>230</v>
      </c>
      <c r="C117" s="40"/>
      <c r="D117" s="40"/>
      <c r="E117" s="40"/>
      <c r="F117" s="9">
        <f t="shared" si="1"/>
        <v>0</v>
      </c>
      <c r="G117" s="41"/>
      <c r="H117" s="41"/>
      <c r="I117" s="41"/>
      <c r="J117" s="41"/>
      <c r="K117" s="41"/>
      <c r="L117" s="41"/>
      <c r="M117" s="41"/>
      <c r="N117" s="41"/>
      <c r="O117" s="41"/>
      <c r="P117" s="41"/>
      <c r="Q117" s="41"/>
      <c r="R117" s="41"/>
      <c r="S117" s="41"/>
      <c r="T117" s="41"/>
      <c r="U117" s="41"/>
      <c r="V117" s="41"/>
      <c r="W117" s="41"/>
    </row>
    <row r="118" spans="1:23" x14ac:dyDescent="0.25">
      <c r="A118" s="39" t="s">
        <v>231</v>
      </c>
      <c r="B118" s="12" t="s">
        <v>232</v>
      </c>
      <c r="C118" s="40"/>
      <c r="D118" s="40"/>
      <c r="E118" s="40"/>
      <c r="F118" s="9">
        <f t="shared" si="1"/>
        <v>0</v>
      </c>
      <c r="G118" s="41"/>
      <c r="H118" s="41"/>
      <c r="I118" s="41"/>
      <c r="J118" s="41"/>
      <c r="K118" s="41"/>
      <c r="L118" s="41"/>
      <c r="M118" s="41"/>
      <c r="N118" s="41"/>
      <c r="O118" s="41"/>
      <c r="P118" s="41"/>
      <c r="Q118" s="41"/>
      <c r="R118" s="41"/>
      <c r="S118" s="41"/>
      <c r="T118" s="41"/>
      <c r="U118" s="41"/>
      <c r="V118" s="41"/>
      <c r="W118" s="41"/>
    </row>
    <row r="119" spans="1:23" x14ac:dyDescent="0.25">
      <c r="A119" s="43" t="s">
        <v>233</v>
      </c>
      <c r="B119" s="17" t="s">
        <v>234</v>
      </c>
      <c r="C119" s="44">
        <f>SUM(C115:C118)</f>
        <v>0</v>
      </c>
      <c r="D119" s="44"/>
      <c r="E119" s="44"/>
      <c r="F119" s="9">
        <f t="shared" si="1"/>
        <v>0</v>
      </c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</row>
    <row r="120" spans="1:23" x14ac:dyDescent="0.25">
      <c r="A120" s="19" t="s">
        <v>235</v>
      </c>
      <c r="B120" s="12" t="s">
        <v>236</v>
      </c>
      <c r="C120" s="42"/>
      <c r="D120" s="42"/>
      <c r="E120" s="42"/>
      <c r="F120" s="9">
        <f t="shared" si="1"/>
        <v>0</v>
      </c>
      <c r="G120" s="36"/>
      <c r="H120" s="36"/>
      <c r="I120" s="36"/>
      <c r="J120" s="36"/>
      <c r="K120" s="36"/>
      <c r="L120" s="36"/>
      <c r="M120" s="36"/>
      <c r="N120" s="36"/>
      <c r="O120" s="36"/>
      <c r="P120" s="36"/>
      <c r="Q120" s="36"/>
      <c r="R120" s="36"/>
      <c r="S120" s="36"/>
      <c r="T120" s="36"/>
      <c r="U120" s="36"/>
      <c r="V120" s="36"/>
      <c r="W120" s="36"/>
    </row>
    <row r="121" spans="1:23" x14ac:dyDescent="0.25">
      <c r="A121" s="46" t="s">
        <v>237</v>
      </c>
      <c r="B121" s="47" t="s">
        <v>238</v>
      </c>
      <c r="C121" s="44">
        <f>SUM(C114+C119)</f>
        <v>718766</v>
      </c>
      <c r="D121" s="44"/>
      <c r="E121" s="44"/>
      <c r="F121" s="9">
        <f t="shared" si="1"/>
        <v>718766</v>
      </c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</row>
    <row r="122" spans="1:23" x14ac:dyDescent="0.25">
      <c r="A122" s="48" t="s">
        <v>239</v>
      </c>
      <c r="B122" s="49"/>
      <c r="C122" s="50">
        <f>C121+C98</f>
        <v>40105858</v>
      </c>
      <c r="D122" s="50">
        <f>D121+D98</f>
        <v>0</v>
      </c>
      <c r="E122" s="50">
        <f>E121+E98</f>
        <v>0</v>
      </c>
      <c r="F122" s="50">
        <f>F121+F98</f>
        <v>40105858</v>
      </c>
    </row>
  </sheetData>
  <mergeCells count="2">
    <mergeCell ref="A1:F1"/>
    <mergeCell ref="A2:F2"/>
  </mergeCells>
  <pageMargins left="0.70866141732283472" right="0.70866141732283472" top="0.74803149606299213" bottom="0.74803149606299213" header="0.31496062992125984" footer="0.31496062992125984"/>
  <pageSetup paperSize="9" scale="38" orientation="portrait" horizontalDpi="300" verticalDpi="300" r:id="rId1"/>
  <headerFooter>
    <oddHeader>&amp;R
1. melléklet a 7/2020. (XI.10.)
 önkormányzati rendelethez
Az Ör. 1. melléklete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5"/>
  <sheetViews>
    <sheetView view="pageLayout" topLeftCell="B1" zoomScaleNormal="100" workbookViewId="0">
      <selection activeCell="C57" sqref="C57"/>
    </sheetView>
  </sheetViews>
  <sheetFormatPr defaultRowHeight="15.75" x14ac:dyDescent="0.25"/>
  <cols>
    <col min="1" max="1" width="92.5703125" style="1" customWidth="1"/>
    <col min="2" max="2" width="9.140625" style="1"/>
    <col min="3" max="3" width="16.42578125" style="3" customWidth="1"/>
    <col min="4" max="4" width="16" style="3" hidden="1" customWidth="1"/>
    <col min="5" max="5" width="16.7109375" style="3" hidden="1" customWidth="1"/>
    <col min="6" max="6" width="19.42578125" style="3" customWidth="1"/>
    <col min="7" max="256" width="9.140625" style="1"/>
    <col min="257" max="257" width="92.5703125" style="1" customWidth="1"/>
    <col min="258" max="258" width="9.140625" style="1"/>
    <col min="259" max="259" width="16.42578125" style="1" customWidth="1"/>
    <col min="260" max="261" width="0" style="1" hidden="1" customWidth="1"/>
    <col min="262" max="262" width="19.42578125" style="1" customWidth="1"/>
    <col min="263" max="512" width="9.140625" style="1"/>
    <col min="513" max="513" width="92.5703125" style="1" customWidth="1"/>
    <col min="514" max="514" width="9.140625" style="1"/>
    <col min="515" max="515" width="16.42578125" style="1" customWidth="1"/>
    <col min="516" max="517" width="0" style="1" hidden="1" customWidth="1"/>
    <col min="518" max="518" width="19.42578125" style="1" customWidth="1"/>
    <col min="519" max="768" width="9.140625" style="1"/>
    <col min="769" max="769" width="92.5703125" style="1" customWidth="1"/>
    <col min="770" max="770" width="9.140625" style="1"/>
    <col min="771" max="771" width="16.42578125" style="1" customWidth="1"/>
    <col min="772" max="773" width="0" style="1" hidden="1" customWidth="1"/>
    <col min="774" max="774" width="19.42578125" style="1" customWidth="1"/>
    <col min="775" max="1024" width="9.140625" style="1"/>
    <col min="1025" max="1025" width="92.5703125" style="1" customWidth="1"/>
    <col min="1026" max="1026" width="9.140625" style="1"/>
    <col min="1027" max="1027" width="16.42578125" style="1" customWidth="1"/>
    <col min="1028" max="1029" width="0" style="1" hidden="1" customWidth="1"/>
    <col min="1030" max="1030" width="19.42578125" style="1" customWidth="1"/>
    <col min="1031" max="1280" width="9.140625" style="1"/>
    <col min="1281" max="1281" width="92.5703125" style="1" customWidth="1"/>
    <col min="1282" max="1282" width="9.140625" style="1"/>
    <col min="1283" max="1283" width="16.42578125" style="1" customWidth="1"/>
    <col min="1284" max="1285" width="0" style="1" hidden="1" customWidth="1"/>
    <col min="1286" max="1286" width="19.42578125" style="1" customWidth="1"/>
    <col min="1287" max="1536" width="9.140625" style="1"/>
    <col min="1537" max="1537" width="92.5703125" style="1" customWidth="1"/>
    <col min="1538" max="1538" width="9.140625" style="1"/>
    <col min="1539" max="1539" width="16.42578125" style="1" customWidth="1"/>
    <col min="1540" max="1541" width="0" style="1" hidden="1" customWidth="1"/>
    <col min="1542" max="1542" width="19.42578125" style="1" customWidth="1"/>
    <col min="1543" max="1792" width="9.140625" style="1"/>
    <col min="1793" max="1793" width="92.5703125" style="1" customWidth="1"/>
    <col min="1794" max="1794" width="9.140625" style="1"/>
    <col min="1795" max="1795" width="16.42578125" style="1" customWidth="1"/>
    <col min="1796" max="1797" width="0" style="1" hidden="1" customWidth="1"/>
    <col min="1798" max="1798" width="19.42578125" style="1" customWidth="1"/>
    <col min="1799" max="2048" width="9.140625" style="1"/>
    <col min="2049" max="2049" width="92.5703125" style="1" customWidth="1"/>
    <col min="2050" max="2050" width="9.140625" style="1"/>
    <col min="2051" max="2051" width="16.42578125" style="1" customWidth="1"/>
    <col min="2052" max="2053" width="0" style="1" hidden="1" customWidth="1"/>
    <col min="2054" max="2054" width="19.42578125" style="1" customWidth="1"/>
    <col min="2055" max="2304" width="9.140625" style="1"/>
    <col min="2305" max="2305" width="92.5703125" style="1" customWidth="1"/>
    <col min="2306" max="2306" width="9.140625" style="1"/>
    <col min="2307" max="2307" width="16.42578125" style="1" customWidth="1"/>
    <col min="2308" max="2309" width="0" style="1" hidden="1" customWidth="1"/>
    <col min="2310" max="2310" width="19.42578125" style="1" customWidth="1"/>
    <col min="2311" max="2560" width="9.140625" style="1"/>
    <col min="2561" max="2561" width="92.5703125" style="1" customWidth="1"/>
    <col min="2562" max="2562" width="9.140625" style="1"/>
    <col min="2563" max="2563" width="16.42578125" style="1" customWidth="1"/>
    <col min="2564" max="2565" width="0" style="1" hidden="1" customWidth="1"/>
    <col min="2566" max="2566" width="19.42578125" style="1" customWidth="1"/>
    <col min="2567" max="2816" width="9.140625" style="1"/>
    <col min="2817" max="2817" width="92.5703125" style="1" customWidth="1"/>
    <col min="2818" max="2818" width="9.140625" style="1"/>
    <col min="2819" max="2819" width="16.42578125" style="1" customWidth="1"/>
    <col min="2820" max="2821" width="0" style="1" hidden="1" customWidth="1"/>
    <col min="2822" max="2822" width="19.42578125" style="1" customWidth="1"/>
    <col min="2823" max="3072" width="9.140625" style="1"/>
    <col min="3073" max="3073" width="92.5703125" style="1" customWidth="1"/>
    <col min="3074" max="3074" width="9.140625" style="1"/>
    <col min="3075" max="3075" width="16.42578125" style="1" customWidth="1"/>
    <col min="3076" max="3077" width="0" style="1" hidden="1" customWidth="1"/>
    <col min="3078" max="3078" width="19.42578125" style="1" customWidth="1"/>
    <col min="3079" max="3328" width="9.140625" style="1"/>
    <col min="3329" max="3329" width="92.5703125" style="1" customWidth="1"/>
    <col min="3330" max="3330" width="9.140625" style="1"/>
    <col min="3331" max="3331" width="16.42578125" style="1" customWidth="1"/>
    <col min="3332" max="3333" width="0" style="1" hidden="1" customWidth="1"/>
    <col min="3334" max="3334" width="19.42578125" style="1" customWidth="1"/>
    <col min="3335" max="3584" width="9.140625" style="1"/>
    <col min="3585" max="3585" width="92.5703125" style="1" customWidth="1"/>
    <col min="3586" max="3586" width="9.140625" style="1"/>
    <col min="3587" max="3587" width="16.42578125" style="1" customWidth="1"/>
    <col min="3588" max="3589" width="0" style="1" hidden="1" customWidth="1"/>
    <col min="3590" max="3590" width="19.42578125" style="1" customWidth="1"/>
    <col min="3591" max="3840" width="9.140625" style="1"/>
    <col min="3841" max="3841" width="92.5703125" style="1" customWidth="1"/>
    <col min="3842" max="3842" width="9.140625" style="1"/>
    <col min="3843" max="3843" width="16.42578125" style="1" customWidth="1"/>
    <col min="3844" max="3845" width="0" style="1" hidden="1" customWidth="1"/>
    <col min="3846" max="3846" width="19.42578125" style="1" customWidth="1"/>
    <col min="3847" max="4096" width="9.140625" style="1"/>
    <col min="4097" max="4097" width="92.5703125" style="1" customWidth="1"/>
    <col min="4098" max="4098" width="9.140625" style="1"/>
    <col min="4099" max="4099" width="16.42578125" style="1" customWidth="1"/>
    <col min="4100" max="4101" width="0" style="1" hidden="1" customWidth="1"/>
    <col min="4102" max="4102" width="19.42578125" style="1" customWidth="1"/>
    <col min="4103" max="4352" width="9.140625" style="1"/>
    <col min="4353" max="4353" width="92.5703125" style="1" customWidth="1"/>
    <col min="4354" max="4354" width="9.140625" style="1"/>
    <col min="4355" max="4355" width="16.42578125" style="1" customWidth="1"/>
    <col min="4356" max="4357" width="0" style="1" hidden="1" customWidth="1"/>
    <col min="4358" max="4358" width="19.42578125" style="1" customWidth="1"/>
    <col min="4359" max="4608" width="9.140625" style="1"/>
    <col min="4609" max="4609" width="92.5703125" style="1" customWidth="1"/>
    <col min="4610" max="4610" width="9.140625" style="1"/>
    <col min="4611" max="4611" width="16.42578125" style="1" customWidth="1"/>
    <col min="4612" max="4613" width="0" style="1" hidden="1" customWidth="1"/>
    <col min="4614" max="4614" width="19.42578125" style="1" customWidth="1"/>
    <col min="4615" max="4864" width="9.140625" style="1"/>
    <col min="4865" max="4865" width="92.5703125" style="1" customWidth="1"/>
    <col min="4866" max="4866" width="9.140625" style="1"/>
    <col min="4867" max="4867" width="16.42578125" style="1" customWidth="1"/>
    <col min="4868" max="4869" width="0" style="1" hidden="1" customWidth="1"/>
    <col min="4870" max="4870" width="19.42578125" style="1" customWidth="1"/>
    <col min="4871" max="5120" width="9.140625" style="1"/>
    <col min="5121" max="5121" width="92.5703125" style="1" customWidth="1"/>
    <col min="5122" max="5122" width="9.140625" style="1"/>
    <col min="5123" max="5123" width="16.42578125" style="1" customWidth="1"/>
    <col min="5124" max="5125" width="0" style="1" hidden="1" customWidth="1"/>
    <col min="5126" max="5126" width="19.42578125" style="1" customWidth="1"/>
    <col min="5127" max="5376" width="9.140625" style="1"/>
    <col min="5377" max="5377" width="92.5703125" style="1" customWidth="1"/>
    <col min="5378" max="5378" width="9.140625" style="1"/>
    <col min="5379" max="5379" width="16.42578125" style="1" customWidth="1"/>
    <col min="5380" max="5381" width="0" style="1" hidden="1" customWidth="1"/>
    <col min="5382" max="5382" width="19.42578125" style="1" customWidth="1"/>
    <col min="5383" max="5632" width="9.140625" style="1"/>
    <col min="5633" max="5633" width="92.5703125" style="1" customWidth="1"/>
    <col min="5634" max="5634" width="9.140625" style="1"/>
    <col min="5635" max="5635" width="16.42578125" style="1" customWidth="1"/>
    <col min="5636" max="5637" width="0" style="1" hidden="1" customWidth="1"/>
    <col min="5638" max="5638" width="19.42578125" style="1" customWidth="1"/>
    <col min="5639" max="5888" width="9.140625" style="1"/>
    <col min="5889" max="5889" width="92.5703125" style="1" customWidth="1"/>
    <col min="5890" max="5890" width="9.140625" style="1"/>
    <col min="5891" max="5891" width="16.42578125" style="1" customWidth="1"/>
    <col min="5892" max="5893" width="0" style="1" hidden="1" customWidth="1"/>
    <col min="5894" max="5894" width="19.42578125" style="1" customWidth="1"/>
    <col min="5895" max="6144" width="9.140625" style="1"/>
    <col min="6145" max="6145" width="92.5703125" style="1" customWidth="1"/>
    <col min="6146" max="6146" width="9.140625" style="1"/>
    <col min="6147" max="6147" width="16.42578125" style="1" customWidth="1"/>
    <col min="6148" max="6149" width="0" style="1" hidden="1" customWidth="1"/>
    <col min="6150" max="6150" width="19.42578125" style="1" customWidth="1"/>
    <col min="6151" max="6400" width="9.140625" style="1"/>
    <col min="6401" max="6401" width="92.5703125" style="1" customWidth="1"/>
    <col min="6402" max="6402" width="9.140625" style="1"/>
    <col min="6403" max="6403" width="16.42578125" style="1" customWidth="1"/>
    <col min="6404" max="6405" width="0" style="1" hidden="1" customWidth="1"/>
    <col min="6406" max="6406" width="19.42578125" style="1" customWidth="1"/>
    <col min="6407" max="6656" width="9.140625" style="1"/>
    <col min="6657" max="6657" width="92.5703125" style="1" customWidth="1"/>
    <col min="6658" max="6658" width="9.140625" style="1"/>
    <col min="6659" max="6659" width="16.42578125" style="1" customWidth="1"/>
    <col min="6660" max="6661" width="0" style="1" hidden="1" customWidth="1"/>
    <col min="6662" max="6662" width="19.42578125" style="1" customWidth="1"/>
    <col min="6663" max="6912" width="9.140625" style="1"/>
    <col min="6913" max="6913" width="92.5703125" style="1" customWidth="1"/>
    <col min="6914" max="6914" width="9.140625" style="1"/>
    <col min="6915" max="6915" width="16.42578125" style="1" customWidth="1"/>
    <col min="6916" max="6917" width="0" style="1" hidden="1" customWidth="1"/>
    <col min="6918" max="6918" width="19.42578125" style="1" customWidth="1"/>
    <col min="6919" max="7168" width="9.140625" style="1"/>
    <col min="7169" max="7169" width="92.5703125" style="1" customWidth="1"/>
    <col min="7170" max="7170" width="9.140625" style="1"/>
    <col min="7171" max="7171" width="16.42578125" style="1" customWidth="1"/>
    <col min="7172" max="7173" width="0" style="1" hidden="1" customWidth="1"/>
    <col min="7174" max="7174" width="19.42578125" style="1" customWidth="1"/>
    <col min="7175" max="7424" width="9.140625" style="1"/>
    <col min="7425" max="7425" width="92.5703125" style="1" customWidth="1"/>
    <col min="7426" max="7426" width="9.140625" style="1"/>
    <col min="7427" max="7427" width="16.42578125" style="1" customWidth="1"/>
    <col min="7428" max="7429" width="0" style="1" hidden="1" customWidth="1"/>
    <col min="7430" max="7430" width="19.42578125" style="1" customWidth="1"/>
    <col min="7431" max="7680" width="9.140625" style="1"/>
    <col min="7681" max="7681" width="92.5703125" style="1" customWidth="1"/>
    <col min="7682" max="7682" width="9.140625" style="1"/>
    <col min="7683" max="7683" width="16.42578125" style="1" customWidth="1"/>
    <col min="7684" max="7685" width="0" style="1" hidden="1" customWidth="1"/>
    <col min="7686" max="7686" width="19.42578125" style="1" customWidth="1"/>
    <col min="7687" max="7936" width="9.140625" style="1"/>
    <col min="7937" max="7937" width="92.5703125" style="1" customWidth="1"/>
    <col min="7938" max="7938" width="9.140625" style="1"/>
    <col min="7939" max="7939" width="16.42578125" style="1" customWidth="1"/>
    <col min="7940" max="7941" width="0" style="1" hidden="1" customWidth="1"/>
    <col min="7942" max="7942" width="19.42578125" style="1" customWidth="1"/>
    <col min="7943" max="8192" width="9.140625" style="1"/>
    <col min="8193" max="8193" width="92.5703125" style="1" customWidth="1"/>
    <col min="8194" max="8194" width="9.140625" style="1"/>
    <col min="8195" max="8195" width="16.42578125" style="1" customWidth="1"/>
    <col min="8196" max="8197" width="0" style="1" hidden="1" customWidth="1"/>
    <col min="8198" max="8198" width="19.42578125" style="1" customWidth="1"/>
    <col min="8199" max="8448" width="9.140625" style="1"/>
    <col min="8449" max="8449" width="92.5703125" style="1" customWidth="1"/>
    <col min="8450" max="8450" width="9.140625" style="1"/>
    <col min="8451" max="8451" width="16.42578125" style="1" customWidth="1"/>
    <col min="8452" max="8453" width="0" style="1" hidden="1" customWidth="1"/>
    <col min="8454" max="8454" width="19.42578125" style="1" customWidth="1"/>
    <col min="8455" max="8704" width="9.140625" style="1"/>
    <col min="8705" max="8705" width="92.5703125" style="1" customWidth="1"/>
    <col min="8706" max="8706" width="9.140625" style="1"/>
    <col min="8707" max="8707" width="16.42578125" style="1" customWidth="1"/>
    <col min="8708" max="8709" width="0" style="1" hidden="1" customWidth="1"/>
    <col min="8710" max="8710" width="19.42578125" style="1" customWidth="1"/>
    <col min="8711" max="8960" width="9.140625" style="1"/>
    <col min="8961" max="8961" width="92.5703125" style="1" customWidth="1"/>
    <col min="8962" max="8962" width="9.140625" style="1"/>
    <col min="8963" max="8963" width="16.42578125" style="1" customWidth="1"/>
    <col min="8964" max="8965" width="0" style="1" hidden="1" customWidth="1"/>
    <col min="8966" max="8966" width="19.42578125" style="1" customWidth="1"/>
    <col min="8967" max="9216" width="9.140625" style="1"/>
    <col min="9217" max="9217" width="92.5703125" style="1" customWidth="1"/>
    <col min="9218" max="9218" width="9.140625" style="1"/>
    <col min="9219" max="9219" width="16.42578125" style="1" customWidth="1"/>
    <col min="9220" max="9221" width="0" style="1" hidden="1" customWidth="1"/>
    <col min="9222" max="9222" width="19.42578125" style="1" customWidth="1"/>
    <col min="9223" max="9472" width="9.140625" style="1"/>
    <col min="9473" max="9473" width="92.5703125" style="1" customWidth="1"/>
    <col min="9474" max="9474" width="9.140625" style="1"/>
    <col min="9475" max="9475" width="16.42578125" style="1" customWidth="1"/>
    <col min="9476" max="9477" width="0" style="1" hidden="1" customWidth="1"/>
    <col min="9478" max="9478" width="19.42578125" style="1" customWidth="1"/>
    <col min="9479" max="9728" width="9.140625" style="1"/>
    <col min="9729" max="9729" width="92.5703125" style="1" customWidth="1"/>
    <col min="9730" max="9730" width="9.140625" style="1"/>
    <col min="9731" max="9731" width="16.42578125" style="1" customWidth="1"/>
    <col min="9732" max="9733" width="0" style="1" hidden="1" customWidth="1"/>
    <col min="9734" max="9734" width="19.42578125" style="1" customWidth="1"/>
    <col min="9735" max="9984" width="9.140625" style="1"/>
    <col min="9985" max="9985" width="92.5703125" style="1" customWidth="1"/>
    <col min="9986" max="9986" width="9.140625" style="1"/>
    <col min="9987" max="9987" width="16.42578125" style="1" customWidth="1"/>
    <col min="9988" max="9989" width="0" style="1" hidden="1" customWidth="1"/>
    <col min="9990" max="9990" width="19.42578125" style="1" customWidth="1"/>
    <col min="9991" max="10240" width="9.140625" style="1"/>
    <col min="10241" max="10241" width="92.5703125" style="1" customWidth="1"/>
    <col min="10242" max="10242" width="9.140625" style="1"/>
    <col min="10243" max="10243" width="16.42578125" style="1" customWidth="1"/>
    <col min="10244" max="10245" width="0" style="1" hidden="1" customWidth="1"/>
    <col min="10246" max="10246" width="19.42578125" style="1" customWidth="1"/>
    <col min="10247" max="10496" width="9.140625" style="1"/>
    <col min="10497" max="10497" width="92.5703125" style="1" customWidth="1"/>
    <col min="10498" max="10498" width="9.140625" style="1"/>
    <col min="10499" max="10499" width="16.42578125" style="1" customWidth="1"/>
    <col min="10500" max="10501" width="0" style="1" hidden="1" customWidth="1"/>
    <col min="10502" max="10502" width="19.42578125" style="1" customWidth="1"/>
    <col min="10503" max="10752" width="9.140625" style="1"/>
    <col min="10753" max="10753" width="92.5703125" style="1" customWidth="1"/>
    <col min="10754" max="10754" width="9.140625" style="1"/>
    <col min="10755" max="10755" width="16.42578125" style="1" customWidth="1"/>
    <col min="10756" max="10757" width="0" style="1" hidden="1" customWidth="1"/>
    <col min="10758" max="10758" width="19.42578125" style="1" customWidth="1"/>
    <col min="10759" max="11008" width="9.140625" style="1"/>
    <col min="11009" max="11009" width="92.5703125" style="1" customWidth="1"/>
    <col min="11010" max="11010" width="9.140625" style="1"/>
    <col min="11011" max="11011" width="16.42578125" style="1" customWidth="1"/>
    <col min="11012" max="11013" width="0" style="1" hidden="1" customWidth="1"/>
    <col min="11014" max="11014" width="19.42578125" style="1" customWidth="1"/>
    <col min="11015" max="11264" width="9.140625" style="1"/>
    <col min="11265" max="11265" width="92.5703125" style="1" customWidth="1"/>
    <col min="11266" max="11266" width="9.140625" style="1"/>
    <col min="11267" max="11267" width="16.42578125" style="1" customWidth="1"/>
    <col min="11268" max="11269" width="0" style="1" hidden="1" customWidth="1"/>
    <col min="11270" max="11270" width="19.42578125" style="1" customWidth="1"/>
    <col min="11271" max="11520" width="9.140625" style="1"/>
    <col min="11521" max="11521" width="92.5703125" style="1" customWidth="1"/>
    <col min="11522" max="11522" width="9.140625" style="1"/>
    <col min="11523" max="11523" width="16.42578125" style="1" customWidth="1"/>
    <col min="11524" max="11525" width="0" style="1" hidden="1" customWidth="1"/>
    <col min="11526" max="11526" width="19.42578125" style="1" customWidth="1"/>
    <col min="11527" max="11776" width="9.140625" style="1"/>
    <col min="11777" max="11777" width="92.5703125" style="1" customWidth="1"/>
    <col min="11778" max="11778" width="9.140625" style="1"/>
    <col min="11779" max="11779" width="16.42578125" style="1" customWidth="1"/>
    <col min="11780" max="11781" width="0" style="1" hidden="1" customWidth="1"/>
    <col min="11782" max="11782" width="19.42578125" style="1" customWidth="1"/>
    <col min="11783" max="12032" width="9.140625" style="1"/>
    <col min="12033" max="12033" width="92.5703125" style="1" customWidth="1"/>
    <col min="12034" max="12034" width="9.140625" style="1"/>
    <col min="12035" max="12035" width="16.42578125" style="1" customWidth="1"/>
    <col min="12036" max="12037" width="0" style="1" hidden="1" customWidth="1"/>
    <col min="12038" max="12038" width="19.42578125" style="1" customWidth="1"/>
    <col min="12039" max="12288" width="9.140625" style="1"/>
    <col min="12289" max="12289" width="92.5703125" style="1" customWidth="1"/>
    <col min="12290" max="12290" width="9.140625" style="1"/>
    <col min="12291" max="12291" width="16.42578125" style="1" customWidth="1"/>
    <col min="12292" max="12293" width="0" style="1" hidden="1" customWidth="1"/>
    <col min="12294" max="12294" width="19.42578125" style="1" customWidth="1"/>
    <col min="12295" max="12544" width="9.140625" style="1"/>
    <col min="12545" max="12545" width="92.5703125" style="1" customWidth="1"/>
    <col min="12546" max="12546" width="9.140625" style="1"/>
    <col min="12547" max="12547" width="16.42578125" style="1" customWidth="1"/>
    <col min="12548" max="12549" width="0" style="1" hidden="1" customWidth="1"/>
    <col min="12550" max="12550" width="19.42578125" style="1" customWidth="1"/>
    <col min="12551" max="12800" width="9.140625" style="1"/>
    <col min="12801" max="12801" width="92.5703125" style="1" customWidth="1"/>
    <col min="12802" max="12802" width="9.140625" style="1"/>
    <col min="12803" max="12803" width="16.42578125" style="1" customWidth="1"/>
    <col min="12804" max="12805" width="0" style="1" hidden="1" customWidth="1"/>
    <col min="12806" max="12806" width="19.42578125" style="1" customWidth="1"/>
    <col min="12807" max="13056" width="9.140625" style="1"/>
    <col min="13057" max="13057" width="92.5703125" style="1" customWidth="1"/>
    <col min="13058" max="13058" width="9.140625" style="1"/>
    <col min="13059" max="13059" width="16.42578125" style="1" customWidth="1"/>
    <col min="13060" max="13061" width="0" style="1" hidden="1" customWidth="1"/>
    <col min="13062" max="13062" width="19.42578125" style="1" customWidth="1"/>
    <col min="13063" max="13312" width="9.140625" style="1"/>
    <col min="13313" max="13313" width="92.5703125" style="1" customWidth="1"/>
    <col min="13314" max="13314" width="9.140625" style="1"/>
    <col min="13315" max="13315" width="16.42578125" style="1" customWidth="1"/>
    <col min="13316" max="13317" width="0" style="1" hidden="1" customWidth="1"/>
    <col min="13318" max="13318" width="19.42578125" style="1" customWidth="1"/>
    <col min="13319" max="13568" width="9.140625" style="1"/>
    <col min="13569" max="13569" width="92.5703125" style="1" customWidth="1"/>
    <col min="13570" max="13570" width="9.140625" style="1"/>
    <col min="13571" max="13571" width="16.42578125" style="1" customWidth="1"/>
    <col min="13572" max="13573" width="0" style="1" hidden="1" customWidth="1"/>
    <col min="13574" max="13574" width="19.42578125" style="1" customWidth="1"/>
    <col min="13575" max="13824" width="9.140625" style="1"/>
    <col min="13825" max="13825" width="92.5703125" style="1" customWidth="1"/>
    <col min="13826" max="13826" width="9.140625" style="1"/>
    <col min="13827" max="13827" width="16.42578125" style="1" customWidth="1"/>
    <col min="13828" max="13829" width="0" style="1" hidden="1" customWidth="1"/>
    <col min="13830" max="13830" width="19.42578125" style="1" customWidth="1"/>
    <col min="13831" max="14080" width="9.140625" style="1"/>
    <col min="14081" max="14081" width="92.5703125" style="1" customWidth="1"/>
    <col min="14082" max="14082" width="9.140625" style="1"/>
    <col min="14083" max="14083" width="16.42578125" style="1" customWidth="1"/>
    <col min="14084" max="14085" width="0" style="1" hidden="1" customWidth="1"/>
    <col min="14086" max="14086" width="19.42578125" style="1" customWidth="1"/>
    <col min="14087" max="14336" width="9.140625" style="1"/>
    <col min="14337" max="14337" width="92.5703125" style="1" customWidth="1"/>
    <col min="14338" max="14338" width="9.140625" style="1"/>
    <col min="14339" max="14339" width="16.42578125" style="1" customWidth="1"/>
    <col min="14340" max="14341" width="0" style="1" hidden="1" customWidth="1"/>
    <col min="14342" max="14342" width="19.42578125" style="1" customWidth="1"/>
    <col min="14343" max="14592" width="9.140625" style="1"/>
    <col min="14593" max="14593" width="92.5703125" style="1" customWidth="1"/>
    <col min="14594" max="14594" width="9.140625" style="1"/>
    <col min="14595" max="14595" width="16.42578125" style="1" customWidth="1"/>
    <col min="14596" max="14597" width="0" style="1" hidden="1" customWidth="1"/>
    <col min="14598" max="14598" width="19.42578125" style="1" customWidth="1"/>
    <col min="14599" max="14848" width="9.140625" style="1"/>
    <col min="14849" max="14849" width="92.5703125" style="1" customWidth="1"/>
    <col min="14850" max="14850" width="9.140625" style="1"/>
    <col min="14851" max="14851" width="16.42578125" style="1" customWidth="1"/>
    <col min="14852" max="14853" width="0" style="1" hidden="1" customWidth="1"/>
    <col min="14854" max="14854" width="19.42578125" style="1" customWidth="1"/>
    <col min="14855" max="15104" width="9.140625" style="1"/>
    <col min="15105" max="15105" width="92.5703125" style="1" customWidth="1"/>
    <col min="15106" max="15106" width="9.140625" style="1"/>
    <col min="15107" max="15107" width="16.42578125" style="1" customWidth="1"/>
    <col min="15108" max="15109" width="0" style="1" hidden="1" customWidth="1"/>
    <col min="15110" max="15110" width="19.42578125" style="1" customWidth="1"/>
    <col min="15111" max="15360" width="9.140625" style="1"/>
    <col min="15361" max="15361" width="92.5703125" style="1" customWidth="1"/>
    <col min="15362" max="15362" width="9.140625" style="1"/>
    <col min="15363" max="15363" width="16.42578125" style="1" customWidth="1"/>
    <col min="15364" max="15365" width="0" style="1" hidden="1" customWidth="1"/>
    <col min="15366" max="15366" width="19.42578125" style="1" customWidth="1"/>
    <col min="15367" max="15616" width="9.140625" style="1"/>
    <col min="15617" max="15617" width="92.5703125" style="1" customWidth="1"/>
    <col min="15618" max="15618" width="9.140625" style="1"/>
    <col min="15619" max="15619" width="16.42578125" style="1" customWidth="1"/>
    <col min="15620" max="15621" width="0" style="1" hidden="1" customWidth="1"/>
    <col min="15622" max="15622" width="19.42578125" style="1" customWidth="1"/>
    <col min="15623" max="15872" width="9.140625" style="1"/>
    <col min="15873" max="15873" width="92.5703125" style="1" customWidth="1"/>
    <col min="15874" max="15874" width="9.140625" style="1"/>
    <col min="15875" max="15875" width="16.42578125" style="1" customWidth="1"/>
    <col min="15876" max="15877" width="0" style="1" hidden="1" customWidth="1"/>
    <col min="15878" max="15878" width="19.42578125" style="1" customWidth="1"/>
    <col min="15879" max="16128" width="9.140625" style="1"/>
    <col min="16129" max="16129" width="92.5703125" style="1" customWidth="1"/>
    <col min="16130" max="16130" width="9.140625" style="1"/>
    <col min="16131" max="16131" width="16.42578125" style="1" customWidth="1"/>
    <col min="16132" max="16133" width="0" style="1" hidden="1" customWidth="1"/>
    <col min="16134" max="16134" width="19.42578125" style="1" customWidth="1"/>
    <col min="16135" max="16384" width="9.140625" style="1"/>
  </cols>
  <sheetData>
    <row r="1" spans="1:6" ht="27" customHeight="1" x14ac:dyDescent="0.25">
      <c r="A1" s="78" t="s">
        <v>0</v>
      </c>
      <c r="B1" s="82"/>
      <c r="C1" s="82"/>
      <c r="D1" s="82"/>
      <c r="E1" s="82"/>
      <c r="F1" s="83"/>
    </row>
    <row r="2" spans="1:6" ht="23.25" customHeight="1" x14ac:dyDescent="0.25">
      <c r="A2" s="81" t="s">
        <v>240</v>
      </c>
      <c r="B2" s="82"/>
      <c r="C2" s="82"/>
      <c r="D2" s="82"/>
      <c r="E2" s="82"/>
      <c r="F2" s="83"/>
    </row>
    <row r="3" spans="1:6" x14ac:dyDescent="0.25">
      <c r="A3" s="2"/>
    </row>
    <row r="4" spans="1:6" x14ac:dyDescent="0.25">
      <c r="A4" s="4" t="s">
        <v>2</v>
      </c>
      <c r="F4" s="3" t="s">
        <v>3</v>
      </c>
    </row>
    <row r="5" spans="1:6" ht="47.25" x14ac:dyDescent="0.25">
      <c r="A5" s="5" t="s">
        <v>4</v>
      </c>
      <c r="B5" s="6" t="s">
        <v>241</v>
      </c>
      <c r="C5" s="7" t="s">
        <v>6</v>
      </c>
      <c r="D5" s="7" t="s">
        <v>7</v>
      </c>
      <c r="E5" s="7" t="s">
        <v>8</v>
      </c>
      <c r="F5" s="7" t="s">
        <v>9</v>
      </c>
    </row>
    <row r="6" spans="1:6" ht="15" customHeight="1" x14ac:dyDescent="0.25">
      <c r="A6" s="11" t="s">
        <v>242</v>
      </c>
      <c r="B6" s="16" t="s">
        <v>243</v>
      </c>
      <c r="C6" s="51">
        <v>9582890</v>
      </c>
      <c r="D6" s="51"/>
      <c r="E6" s="51"/>
      <c r="F6" s="51">
        <f>C6+D6+E6</f>
        <v>9582890</v>
      </c>
    </row>
    <row r="7" spans="1:6" ht="15" customHeight="1" x14ac:dyDescent="0.25">
      <c r="A7" s="12" t="s">
        <v>244</v>
      </c>
      <c r="B7" s="16" t="s">
        <v>245</v>
      </c>
      <c r="C7" s="51"/>
      <c r="D7" s="51"/>
      <c r="E7" s="51"/>
      <c r="F7" s="51">
        <f t="shared" ref="F7:F71" si="0">C7+D7+E7</f>
        <v>0</v>
      </c>
    </row>
    <row r="8" spans="1:6" ht="15" customHeight="1" x14ac:dyDescent="0.25">
      <c r="A8" s="12" t="s">
        <v>246</v>
      </c>
      <c r="B8" s="16" t="s">
        <v>247</v>
      </c>
      <c r="C8" s="51">
        <v>7061424</v>
      </c>
      <c r="D8" s="51"/>
      <c r="E8" s="51"/>
      <c r="F8" s="51">
        <f t="shared" si="0"/>
        <v>7061424</v>
      </c>
    </row>
    <row r="9" spans="1:6" ht="15" customHeight="1" x14ac:dyDescent="0.25">
      <c r="A9" s="12" t="s">
        <v>248</v>
      </c>
      <c r="B9" s="16" t="s">
        <v>249</v>
      </c>
      <c r="C9" s="51">
        <v>1940000</v>
      </c>
      <c r="D9" s="51"/>
      <c r="E9" s="51"/>
      <c r="F9" s="51">
        <f t="shared" si="0"/>
        <v>1940000</v>
      </c>
    </row>
    <row r="10" spans="1:6" ht="15" customHeight="1" x14ac:dyDescent="0.25">
      <c r="A10" s="12" t="s">
        <v>250</v>
      </c>
      <c r="B10" s="16" t="s">
        <v>251</v>
      </c>
      <c r="C10" s="51">
        <v>419100</v>
      </c>
      <c r="D10" s="51"/>
      <c r="E10" s="51"/>
      <c r="F10" s="51">
        <f t="shared" si="0"/>
        <v>419100</v>
      </c>
    </row>
    <row r="11" spans="1:6" ht="15" customHeight="1" x14ac:dyDescent="0.25">
      <c r="A11" s="12" t="s">
        <v>252</v>
      </c>
      <c r="B11" s="16" t="s">
        <v>253</v>
      </c>
      <c r="C11" s="51">
        <v>55360</v>
      </c>
      <c r="D11" s="51"/>
      <c r="E11" s="51"/>
      <c r="F11" s="51">
        <f t="shared" si="0"/>
        <v>55360</v>
      </c>
    </row>
    <row r="12" spans="1:6" ht="15" customHeight="1" x14ac:dyDescent="0.25">
      <c r="A12" s="17" t="s">
        <v>254</v>
      </c>
      <c r="B12" s="32" t="s">
        <v>255</v>
      </c>
      <c r="C12" s="51">
        <f>SUM(C6:C11)</f>
        <v>19058774</v>
      </c>
      <c r="D12" s="51"/>
      <c r="E12" s="51"/>
      <c r="F12" s="51">
        <f t="shared" si="0"/>
        <v>19058774</v>
      </c>
    </row>
    <row r="13" spans="1:6" ht="15" customHeight="1" x14ac:dyDescent="0.25">
      <c r="A13" s="12" t="s">
        <v>256</v>
      </c>
      <c r="B13" s="16" t="s">
        <v>257</v>
      </c>
      <c r="C13" s="51"/>
      <c r="D13" s="51"/>
      <c r="E13" s="51"/>
      <c r="F13" s="51">
        <f t="shared" si="0"/>
        <v>0</v>
      </c>
    </row>
    <row r="14" spans="1:6" ht="15" customHeight="1" x14ac:dyDescent="0.25">
      <c r="A14" s="12" t="s">
        <v>258</v>
      </c>
      <c r="B14" s="16" t="s">
        <v>259</v>
      </c>
      <c r="C14" s="51"/>
      <c r="D14" s="51"/>
      <c r="E14" s="51"/>
      <c r="F14" s="51">
        <f t="shared" si="0"/>
        <v>0</v>
      </c>
    </row>
    <row r="15" spans="1:6" ht="15" customHeight="1" x14ac:dyDescent="0.25">
      <c r="A15" s="12" t="s">
        <v>260</v>
      </c>
      <c r="B15" s="16" t="s">
        <v>261</v>
      </c>
      <c r="C15" s="51"/>
      <c r="D15" s="51"/>
      <c r="E15" s="51"/>
      <c r="F15" s="51">
        <f t="shared" si="0"/>
        <v>0</v>
      </c>
    </row>
    <row r="16" spans="1:6" ht="15" customHeight="1" x14ac:dyDescent="0.25">
      <c r="A16" s="12" t="s">
        <v>262</v>
      </c>
      <c r="B16" s="16" t="s">
        <v>263</v>
      </c>
      <c r="C16" s="51"/>
      <c r="D16" s="51"/>
      <c r="E16" s="51"/>
      <c r="F16" s="51">
        <f t="shared" si="0"/>
        <v>0</v>
      </c>
    </row>
    <row r="17" spans="1:6" ht="15" customHeight="1" x14ac:dyDescent="0.25">
      <c r="A17" s="12" t="s">
        <v>264</v>
      </c>
      <c r="B17" s="16" t="s">
        <v>265</v>
      </c>
      <c r="C17" s="51">
        <v>1364053</v>
      </c>
      <c r="D17" s="51"/>
      <c r="E17" s="51"/>
      <c r="F17" s="51">
        <f t="shared" si="0"/>
        <v>1364053</v>
      </c>
    </row>
    <row r="18" spans="1:6" ht="15" customHeight="1" x14ac:dyDescent="0.25">
      <c r="A18" s="17" t="s">
        <v>266</v>
      </c>
      <c r="B18" s="32" t="s">
        <v>267</v>
      </c>
      <c r="C18" s="52">
        <f>SUM(C12+C17)</f>
        <v>20422827</v>
      </c>
      <c r="D18" s="52"/>
      <c r="E18" s="52"/>
      <c r="F18" s="52">
        <f t="shared" si="0"/>
        <v>20422827</v>
      </c>
    </row>
    <row r="19" spans="1:6" ht="15" customHeight="1" x14ac:dyDescent="0.25">
      <c r="A19" s="12" t="s">
        <v>268</v>
      </c>
      <c r="B19" s="16" t="s">
        <v>269</v>
      </c>
      <c r="C19" s="51"/>
      <c r="D19" s="51"/>
      <c r="E19" s="51"/>
      <c r="F19" s="51">
        <f t="shared" si="0"/>
        <v>0</v>
      </c>
    </row>
    <row r="20" spans="1:6" ht="15" customHeight="1" x14ac:dyDescent="0.25">
      <c r="A20" s="12" t="s">
        <v>270</v>
      </c>
      <c r="B20" s="16" t="s">
        <v>271</v>
      </c>
      <c r="C20" s="51"/>
      <c r="D20" s="51"/>
      <c r="E20" s="51"/>
      <c r="F20" s="51">
        <f t="shared" si="0"/>
        <v>0</v>
      </c>
    </row>
    <row r="21" spans="1:6" ht="15" customHeight="1" x14ac:dyDescent="0.25">
      <c r="A21" s="12" t="s">
        <v>272</v>
      </c>
      <c r="B21" s="16" t="s">
        <v>273</v>
      </c>
      <c r="C21" s="51"/>
      <c r="D21" s="51"/>
      <c r="E21" s="51"/>
      <c r="F21" s="51">
        <f t="shared" si="0"/>
        <v>0</v>
      </c>
    </row>
    <row r="22" spans="1:6" ht="15" customHeight="1" x14ac:dyDescent="0.25">
      <c r="A22" s="12" t="s">
        <v>274</v>
      </c>
      <c r="B22" s="16" t="s">
        <v>275</v>
      </c>
      <c r="C22" s="51"/>
      <c r="D22" s="51"/>
      <c r="E22" s="51"/>
      <c r="F22" s="51">
        <f t="shared" si="0"/>
        <v>0</v>
      </c>
    </row>
    <row r="23" spans="1:6" ht="15" customHeight="1" x14ac:dyDescent="0.25">
      <c r="A23" s="12" t="s">
        <v>276</v>
      </c>
      <c r="B23" s="16" t="s">
        <v>277</v>
      </c>
      <c r="C23" s="51"/>
      <c r="D23" s="51"/>
      <c r="E23" s="51"/>
      <c r="F23" s="51">
        <f t="shared" si="0"/>
        <v>0</v>
      </c>
    </row>
    <row r="24" spans="1:6" ht="15" customHeight="1" x14ac:dyDescent="0.25">
      <c r="A24" s="17" t="s">
        <v>278</v>
      </c>
      <c r="B24" s="32" t="s">
        <v>279</v>
      </c>
      <c r="C24" s="51"/>
      <c r="D24" s="51"/>
      <c r="E24" s="51"/>
      <c r="F24" s="51">
        <f t="shared" si="0"/>
        <v>0</v>
      </c>
    </row>
    <row r="25" spans="1:6" ht="15" customHeight="1" x14ac:dyDescent="0.25">
      <c r="A25" s="12" t="s">
        <v>280</v>
      </c>
      <c r="B25" s="16" t="s">
        <v>281</v>
      </c>
      <c r="C25" s="51"/>
      <c r="D25" s="51"/>
      <c r="E25" s="51"/>
      <c r="F25" s="51">
        <f t="shared" si="0"/>
        <v>0</v>
      </c>
    </row>
    <row r="26" spans="1:6" ht="15" customHeight="1" x14ac:dyDescent="0.25">
      <c r="A26" s="12" t="s">
        <v>282</v>
      </c>
      <c r="B26" s="16" t="s">
        <v>283</v>
      </c>
      <c r="C26" s="51"/>
      <c r="D26" s="51"/>
      <c r="E26" s="51"/>
      <c r="F26" s="51">
        <f t="shared" si="0"/>
        <v>0</v>
      </c>
    </row>
    <row r="27" spans="1:6" ht="15" customHeight="1" x14ac:dyDescent="0.25">
      <c r="A27" s="17" t="s">
        <v>284</v>
      </c>
      <c r="B27" s="32" t="s">
        <v>285</v>
      </c>
      <c r="C27" s="51"/>
      <c r="D27" s="51"/>
      <c r="E27" s="51"/>
      <c r="F27" s="51">
        <f t="shared" si="0"/>
        <v>0</v>
      </c>
    </row>
    <row r="28" spans="1:6" ht="15" customHeight="1" x14ac:dyDescent="0.25">
      <c r="A28" s="12" t="s">
        <v>286</v>
      </c>
      <c r="B28" s="16" t="s">
        <v>287</v>
      </c>
      <c r="C28" s="51"/>
      <c r="D28" s="51"/>
      <c r="E28" s="51"/>
      <c r="F28" s="51">
        <f t="shared" si="0"/>
        <v>0</v>
      </c>
    </row>
    <row r="29" spans="1:6" ht="15" customHeight="1" x14ac:dyDescent="0.25">
      <c r="A29" s="12" t="s">
        <v>288</v>
      </c>
      <c r="B29" s="16" t="s">
        <v>289</v>
      </c>
      <c r="C29" s="51"/>
      <c r="D29" s="51"/>
      <c r="E29" s="51"/>
      <c r="F29" s="51">
        <f t="shared" si="0"/>
        <v>0</v>
      </c>
    </row>
    <row r="30" spans="1:6" ht="15" customHeight="1" x14ac:dyDescent="0.25">
      <c r="A30" s="12" t="s">
        <v>290</v>
      </c>
      <c r="B30" s="16" t="s">
        <v>291</v>
      </c>
      <c r="C30" s="51">
        <v>290000</v>
      </c>
      <c r="D30" s="51"/>
      <c r="E30" s="51"/>
      <c r="F30" s="51">
        <f t="shared" si="0"/>
        <v>290000</v>
      </c>
    </row>
    <row r="31" spans="1:6" ht="15" customHeight="1" x14ac:dyDescent="0.25">
      <c r="A31" s="12" t="s">
        <v>292</v>
      </c>
      <c r="B31" s="16" t="s">
        <v>293</v>
      </c>
      <c r="C31" s="51">
        <v>1700000</v>
      </c>
      <c r="D31" s="51"/>
      <c r="E31" s="51"/>
      <c r="F31" s="51">
        <f t="shared" si="0"/>
        <v>1700000</v>
      </c>
    </row>
    <row r="32" spans="1:6" ht="15" customHeight="1" x14ac:dyDescent="0.25">
      <c r="A32" s="12" t="s">
        <v>294</v>
      </c>
      <c r="B32" s="16" t="s">
        <v>295</v>
      </c>
      <c r="C32" s="51"/>
      <c r="D32" s="51"/>
      <c r="E32" s="51"/>
      <c r="F32" s="51">
        <f t="shared" si="0"/>
        <v>0</v>
      </c>
    </row>
    <row r="33" spans="1:6" ht="15" customHeight="1" x14ac:dyDescent="0.25">
      <c r="A33" s="12" t="s">
        <v>296</v>
      </c>
      <c r="B33" s="16" t="s">
        <v>297</v>
      </c>
      <c r="C33" s="51"/>
      <c r="D33" s="51"/>
      <c r="E33" s="51"/>
      <c r="F33" s="51">
        <f t="shared" si="0"/>
        <v>0</v>
      </c>
    </row>
    <row r="34" spans="1:6" ht="15" customHeight="1" x14ac:dyDescent="0.25">
      <c r="A34" s="12" t="s">
        <v>298</v>
      </c>
      <c r="B34" s="16" t="s">
        <v>299</v>
      </c>
      <c r="C34" s="51">
        <v>500000</v>
      </c>
      <c r="D34" s="51"/>
      <c r="E34" s="51"/>
      <c r="F34" s="51">
        <f t="shared" si="0"/>
        <v>500000</v>
      </c>
    </row>
    <row r="35" spans="1:6" ht="15" customHeight="1" x14ac:dyDescent="0.25">
      <c r="A35" s="12" t="s">
        <v>300</v>
      </c>
      <c r="B35" s="16" t="s">
        <v>301</v>
      </c>
      <c r="C35" s="51"/>
      <c r="D35" s="51"/>
      <c r="E35" s="51"/>
      <c r="F35" s="51">
        <f t="shared" si="0"/>
        <v>0</v>
      </c>
    </row>
    <row r="36" spans="1:6" ht="15" customHeight="1" x14ac:dyDescent="0.25">
      <c r="A36" s="17" t="s">
        <v>302</v>
      </c>
      <c r="B36" s="32" t="s">
        <v>303</v>
      </c>
      <c r="C36" s="51">
        <f>SUM(C31:C35)</f>
        <v>2200000</v>
      </c>
      <c r="D36" s="51"/>
      <c r="E36" s="51"/>
      <c r="F36" s="51">
        <f t="shared" si="0"/>
        <v>2200000</v>
      </c>
    </row>
    <row r="37" spans="1:6" ht="15" customHeight="1" x14ac:dyDescent="0.25">
      <c r="A37" s="12" t="s">
        <v>304</v>
      </c>
      <c r="B37" s="16" t="s">
        <v>305</v>
      </c>
      <c r="C37" s="51"/>
      <c r="D37" s="51"/>
      <c r="E37" s="51"/>
      <c r="F37" s="51">
        <f t="shared" si="0"/>
        <v>0</v>
      </c>
    </row>
    <row r="38" spans="1:6" ht="15" customHeight="1" x14ac:dyDescent="0.25">
      <c r="A38" s="17" t="s">
        <v>306</v>
      </c>
      <c r="B38" s="32" t="s">
        <v>307</v>
      </c>
      <c r="C38" s="52">
        <f>SUM(C27,C28,C29,C30,C36,C37)</f>
        <v>2490000</v>
      </c>
      <c r="D38" s="52"/>
      <c r="E38" s="52"/>
      <c r="F38" s="52">
        <f t="shared" si="0"/>
        <v>2490000</v>
      </c>
    </row>
    <row r="39" spans="1:6" ht="15" customHeight="1" x14ac:dyDescent="0.25">
      <c r="A39" s="19" t="s">
        <v>308</v>
      </c>
      <c r="B39" s="16" t="s">
        <v>309</v>
      </c>
      <c r="C39" s="51"/>
      <c r="D39" s="51"/>
      <c r="E39" s="51"/>
      <c r="F39" s="51">
        <f t="shared" si="0"/>
        <v>0</v>
      </c>
    </row>
    <row r="40" spans="1:6" ht="15" customHeight="1" x14ac:dyDescent="0.25">
      <c r="A40" s="19" t="s">
        <v>310</v>
      </c>
      <c r="B40" s="16" t="s">
        <v>311</v>
      </c>
      <c r="C40" s="51">
        <v>400000</v>
      </c>
      <c r="D40" s="51"/>
      <c r="E40" s="51"/>
      <c r="F40" s="51">
        <f t="shared" si="0"/>
        <v>400000</v>
      </c>
    </row>
    <row r="41" spans="1:6" ht="15" customHeight="1" x14ac:dyDescent="0.25">
      <c r="A41" s="19" t="s">
        <v>312</v>
      </c>
      <c r="B41" s="16" t="s">
        <v>313</v>
      </c>
      <c r="C41" s="51"/>
      <c r="D41" s="51"/>
      <c r="E41" s="51"/>
      <c r="F41" s="51">
        <f t="shared" si="0"/>
        <v>0</v>
      </c>
    </row>
    <row r="42" spans="1:6" ht="15" customHeight="1" x14ac:dyDescent="0.25">
      <c r="A42" s="19" t="s">
        <v>314</v>
      </c>
      <c r="B42" s="16" t="s">
        <v>315</v>
      </c>
      <c r="C42" s="51">
        <v>0</v>
      </c>
      <c r="D42" s="51"/>
      <c r="E42" s="51"/>
      <c r="F42" s="51">
        <f t="shared" si="0"/>
        <v>0</v>
      </c>
    </row>
    <row r="43" spans="1:6" ht="15" customHeight="1" x14ac:dyDescent="0.25">
      <c r="A43" s="19" t="s">
        <v>316</v>
      </c>
      <c r="B43" s="16" t="s">
        <v>317</v>
      </c>
      <c r="C43" s="51">
        <v>490000</v>
      </c>
      <c r="D43" s="51"/>
      <c r="E43" s="51"/>
      <c r="F43" s="51">
        <f t="shared" si="0"/>
        <v>490000</v>
      </c>
    </row>
    <row r="44" spans="1:6" ht="15" customHeight="1" x14ac:dyDescent="0.25">
      <c r="A44" s="19" t="s">
        <v>318</v>
      </c>
      <c r="B44" s="16" t="s">
        <v>319</v>
      </c>
      <c r="C44" s="51"/>
      <c r="D44" s="51"/>
      <c r="E44" s="51"/>
      <c r="F44" s="51">
        <f t="shared" si="0"/>
        <v>0</v>
      </c>
    </row>
    <row r="45" spans="1:6" ht="15" customHeight="1" x14ac:dyDescent="0.25">
      <c r="A45" s="19" t="s">
        <v>320</v>
      </c>
      <c r="B45" s="16" t="s">
        <v>321</v>
      </c>
      <c r="C45" s="51"/>
      <c r="D45" s="51"/>
      <c r="E45" s="51"/>
      <c r="F45" s="51">
        <f t="shared" si="0"/>
        <v>0</v>
      </c>
    </row>
    <row r="46" spans="1:6" ht="15" customHeight="1" x14ac:dyDescent="0.25">
      <c r="A46" s="19" t="s">
        <v>322</v>
      </c>
      <c r="B46" s="16" t="s">
        <v>323</v>
      </c>
      <c r="C46" s="51"/>
      <c r="D46" s="51"/>
      <c r="E46" s="51"/>
      <c r="F46" s="51">
        <f t="shared" si="0"/>
        <v>0</v>
      </c>
    </row>
    <row r="47" spans="1:6" ht="15" customHeight="1" x14ac:dyDescent="0.25">
      <c r="A47" s="19" t="s">
        <v>324</v>
      </c>
      <c r="B47" s="16" t="s">
        <v>325</v>
      </c>
      <c r="C47" s="51"/>
      <c r="D47" s="51"/>
      <c r="E47" s="51"/>
      <c r="F47" s="51">
        <f t="shared" si="0"/>
        <v>0</v>
      </c>
    </row>
    <row r="48" spans="1:6" ht="15" customHeight="1" x14ac:dyDescent="0.25">
      <c r="A48" s="19" t="s">
        <v>326</v>
      </c>
      <c r="B48" s="16" t="s">
        <v>327</v>
      </c>
      <c r="C48" s="51"/>
      <c r="D48" s="51"/>
      <c r="E48" s="51"/>
      <c r="F48" s="51"/>
    </row>
    <row r="49" spans="1:6" ht="15" customHeight="1" x14ac:dyDescent="0.25">
      <c r="A49" s="19" t="s">
        <v>328</v>
      </c>
      <c r="B49" s="16" t="s">
        <v>329</v>
      </c>
      <c r="C49" s="51"/>
      <c r="D49" s="51"/>
      <c r="E49" s="51"/>
      <c r="F49" s="51">
        <f t="shared" si="0"/>
        <v>0</v>
      </c>
    </row>
    <row r="50" spans="1:6" ht="15" customHeight="1" x14ac:dyDescent="0.25">
      <c r="A50" s="21" t="s">
        <v>330</v>
      </c>
      <c r="B50" s="32" t="s">
        <v>331</v>
      </c>
      <c r="C50" s="52">
        <f>C39+C40+C41+C42+C43+C44+C45+C46+C47+C48+C49</f>
        <v>890000</v>
      </c>
      <c r="D50" s="52">
        <f>D42</f>
        <v>0</v>
      </c>
      <c r="E50" s="52"/>
      <c r="F50" s="52">
        <f t="shared" si="0"/>
        <v>890000</v>
      </c>
    </row>
    <row r="51" spans="1:6" ht="15" customHeight="1" x14ac:dyDescent="0.25">
      <c r="A51" s="19" t="s">
        <v>332</v>
      </c>
      <c r="B51" s="16" t="s">
        <v>333</v>
      </c>
      <c r="C51" s="51"/>
      <c r="D51" s="51"/>
      <c r="E51" s="51"/>
      <c r="F51" s="51">
        <f t="shared" si="0"/>
        <v>0</v>
      </c>
    </row>
    <row r="52" spans="1:6" ht="15" customHeight="1" x14ac:dyDescent="0.25">
      <c r="A52" s="19" t="s">
        <v>334</v>
      </c>
      <c r="B52" s="16" t="s">
        <v>335</v>
      </c>
      <c r="C52" s="51"/>
      <c r="D52" s="51"/>
      <c r="E52" s="51"/>
      <c r="F52" s="51">
        <f t="shared" si="0"/>
        <v>0</v>
      </c>
    </row>
    <row r="53" spans="1:6" ht="15" customHeight="1" x14ac:dyDescent="0.25">
      <c r="A53" s="19" t="s">
        <v>336</v>
      </c>
      <c r="B53" s="16" t="s">
        <v>337</v>
      </c>
      <c r="C53" s="51">
        <v>2200000</v>
      </c>
      <c r="D53" s="51"/>
      <c r="E53" s="51"/>
      <c r="F53" s="51">
        <f t="shared" si="0"/>
        <v>2200000</v>
      </c>
    </row>
    <row r="54" spans="1:6" ht="15" customHeight="1" x14ac:dyDescent="0.25">
      <c r="A54" s="19" t="s">
        <v>338</v>
      </c>
      <c r="B54" s="16" t="s">
        <v>339</v>
      </c>
      <c r="C54" s="51"/>
      <c r="D54" s="51"/>
      <c r="E54" s="51"/>
      <c r="F54" s="51">
        <f t="shared" si="0"/>
        <v>0</v>
      </c>
    </row>
    <row r="55" spans="1:6" ht="15" customHeight="1" x14ac:dyDescent="0.25">
      <c r="A55" s="19" t="s">
        <v>340</v>
      </c>
      <c r="B55" s="16" t="s">
        <v>341</v>
      </c>
      <c r="C55" s="51"/>
      <c r="D55" s="51"/>
      <c r="E55" s="51"/>
      <c r="F55" s="51">
        <f t="shared" si="0"/>
        <v>0</v>
      </c>
    </row>
    <row r="56" spans="1:6" ht="15" customHeight="1" x14ac:dyDescent="0.25">
      <c r="A56" s="17" t="s">
        <v>342</v>
      </c>
      <c r="B56" s="32" t="s">
        <v>343</v>
      </c>
      <c r="C56" s="51">
        <f>SUM(C51:C55)</f>
        <v>2200000</v>
      </c>
      <c r="D56" s="51"/>
      <c r="E56" s="51"/>
      <c r="F56" s="51">
        <f t="shared" si="0"/>
        <v>2200000</v>
      </c>
    </row>
    <row r="57" spans="1:6" ht="15" customHeight="1" x14ac:dyDescent="0.25">
      <c r="A57" s="19" t="s">
        <v>344</v>
      </c>
      <c r="B57" s="16" t="s">
        <v>345</v>
      </c>
      <c r="C57" s="51"/>
      <c r="D57" s="51"/>
      <c r="E57" s="51"/>
      <c r="F57" s="51">
        <f t="shared" si="0"/>
        <v>0</v>
      </c>
    </row>
    <row r="58" spans="1:6" ht="15" customHeight="1" x14ac:dyDescent="0.25">
      <c r="A58" s="12" t="s">
        <v>346</v>
      </c>
      <c r="B58" s="16" t="s">
        <v>347</v>
      </c>
      <c r="C58" s="51"/>
      <c r="D58" s="51"/>
      <c r="E58" s="51"/>
      <c r="F58" s="51">
        <f t="shared" si="0"/>
        <v>0</v>
      </c>
    </row>
    <row r="59" spans="1:6" ht="15" customHeight="1" x14ac:dyDescent="0.25">
      <c r="A59" s="19" t="s">
        <v>348</v>
      </c>
      <c r="B59" s="16" t="s">
        <v>349</v>
      </c>
      <c r="C59" s="51"/>
      <c r="D59" s="51"/>
      <c r="E59" s="51"/>
      <c r="F59" s="51">
        <f t="shared" si="0"/>
        <v>0</v>
      </c>
    </row>
    <row r="60" spans="1:6" ht="15" customHeight="1" x14ac:dyDescent="0.25">
      <c r="A60" s="17" t="s">
        <v>350</v>
      </c>
      <c r="B60" s="32" t="s">
        <v>351</v>
      </c>
      <c r="C60" s="51">
        <f>SUM(C57:C59)</f>
        <v>0</v>
      </c>
      <c r="D60" s="51"/>
      <c r="E60" s="51"/>
      <c r="F60" s="51">
        <f t="shared" si="0"/>
        <v>0</v>
      </c>
    </row>
    <row r="61" spans="1:6" ht="15" customHeight="1" x14ac:dyDescent="0.25">
      <c r="A61" s="19" t="s">
        <v>352</v>
      </c>
      <c r="B61" s="16" t="s">
        <v>353</v>
      </c>
      <c r="C61" s="51"/>
      <c r="D61" s="51"/>
      <c r="E61" s="51"/>
      <c r="F61" s="51">
        <f t="shared" si="0"/>
        <v>0</v>
      </c>
    </row>
    <row r="62" spans="1:6" ht="15" customHeight="1" x14ac:dyDescent="0.25">
      <c r="A62" s="12" t="s">
        <v>354</v>
      </c>
      <c r="B62" s="16" t="s">
        <v>355</v>
      </c>
      <c r="C62" s="51"/>
      <c r="D62" s="51"/>
      <c r="E62" s="51"/>
      <c r="F62" s="51">
        <f t="shared" si="0"/>
        <v>0</v>
      </c>
    </row>
    <row r="63" spans="1:6" ht="15" customHeight="1" x14ac:dyDescent="0.25">
      <c r="A63" s="19" t="s">
        <v>356</v>
      </c>
      <c r="B63" s="16" t="s">
        <v>357</v>
      </c>
      <c r="C63" s="51"/>
      <c r="D63" s="51"/>
      <c r="E63" s="51"/>
      <c r="F63" s="51">
        <f t="shared" si="0"/>
        <v>0</v>
      </c>
    </row>
    <row r="64" spans="1:6" ht="15" customHeight="1" x14ac:dyDescent="0.25">
      <c r="A64" s="17" t="s">
        <v>358</v>
      </c>
      <c r="B64" s="32" t="s">
        <v>359</v>
      </c>
      <c r="C64" s="51">
        <f>SUM(C63)</f>
        <v>0</v>
      </c>
      <c r="D64" s="51"/>
      <c r="E64" s="51"/>
      <c r="F64" s="51">
        <f t="shared" si="0"/>
        <v>0</v>
      </c>
    </row>
    <row r="65" spans="1:6" x14ac:dyDescent="0.25">
      <c r="A65" s="53" t="s">
        <v>360</v>
      </c>
      <c r="B65" s="33" t="s">
        <v>361</v>
      </c>
      <c r="C65" s="15">
        <f>C18+C24+C38+C50+C56+C60+C64</f>
        <v>26002827</v>
      </c>
      <c r="D65" s="15">
        <f>D18+D24+D38+D50+D56+D60+D64</f>
        <v>0</v>
      </c>
      <c r="E65" s="15">
        <f>E18+E24+E38+E50+E56+E60+E64</f>
        <v>0</v>
      </c>
      <c r="F65" s="15">
        <f>F18+F24+F38+F50+F56+F60+F64</f>
        <v>26002827</v>
      </c>
    </row>
    <row r="66" spans="1:6" x14ac:dyDescent="0.25">
      <c r="A66" s="54" t="s">
        <v>362</v>
      </c>
      <c r="B66" s="55"/>
      <c r="C66" s="52">
        <f>C18+C38+C50+C60</f>
        <v>23802827</v>
      </c>
      <c r="D66" s="52">
        <f>D18+D38+D50+D60</f>
        <v>0</v>
      </c>
      <c r="E66" s="52">
        <f>E18+E38+E50+E60</f>
        <v>0</v>
      </c>
      <c r="F66" s="52">
        <f>F18+F38+F50+F60</f>
        <v>23802827</v>
      </c>
    </row>
    <row r="67" spans="1:6" x14ac:dyDescent="0.25">
      <c r="A67" s="54" t="s">
        <v>363</v>
      </c>
      <c r="B67" s="55"/>
      <c r="C67" s="51">
        <f>C24+C56+C64</f>
        <v>2200000</v>
      </c>
      <c r="D67" s="51">
        <f>D24+D56+D64</f>
        <v>0</v>
      </c>
      <c r="E67" s="51">
        <f>E24+E56+E64</f>
        <v>0</v>
      </c>
      <c r="F67" s="51">
        <f>F24+F56+F64</f>
        <v>2200000</v>
      </c>
    </row>
    <row r="68" spans="1:6" x14ac:dyDescent="0.25">
      <c r="A68" s="39" t="s">
        <v>364</v>
      </c>
      <c r="B68" s="12" t="s">
        <v>365</v>
      </c>
      <c r="C68" s="51"/>
      <c r="D68" s="51"/>
      <c r="E68" s="51"/>
      <c r="F68" s="51">
        <f t="shared" si="0"/>
        <v>0</v>
      </c>
    </row>
    <row r="69" spans="1:6" x14ac:dyDescent="0.25">
      <c r="A69" s="19" t="s">
        <v>366</v>
      </c>
      <c r="B69" s="12" t="s">
        <v>367</v>
      </c>
      <c r="C69" s="51"/>
      <c r="D69" s="51"/>
      <c r="E69" s="51"/>
      <c r="F69" s="51">
        <f t="shared" si="0"/>
        <v>0</v>
      </c>
    </row>
    <row r="70" spans="1:6" x14ac:dyDescent="0.25">
      <c r="A70" s="39" t="s">
        <v>368</v>
      </c>
      <c r="B70" s="12" t="s">
        <v>369</v>
      </c>
      <c r="C70" s="51"/>
      <c r="D70" s="51"/>
      <c r="E70" s="51"/>
      <c r="F70" s="51">
        <f t="shared" si="0"/>
        <v>0</v>
      </c>
    </row>
    <row r="71" spans="1:6" x14ac:dyDescent="0.25">
      <c r="A71" s="21" t="s">
        <v>370</v>
      </c>
      <c r="B71" s="17" t="s">
        <v>371</v>
      </c>
      <c r="C71" s="52">
        <f>C68+C69+C70</f>
        <v>0</v>
      </c>
      <c r="D71" s="52"/>
      <c r="E71" s="52"/>
      <c r="F71" s="52">
        <f t="shared" si="0"/>
        <v>0</v>
      </c>
    </row>
    <row r="72" spans="1:6" x14ac:dyDescent="0.25">
      <c r="A72" s="19" t="s">
        <v>372</v>
      </c>
      <c r="B72" s="12" t="s">
        <v>373</v>
      </c>
      <c r="C72" s="51"/>
      <c r="D72" s="51"/>
      <c r="E72" s="51"/>
      <c r="F72" s="51">
        <f t="shared" ref="F72:F95" si="1">C72+D72+E72</f>
        <v>0</v>
      </c>
    </row>
    <row r="73" spans="1:6" x14ac:dyDescent="0.25">
      <c r="A73" s="39" t="s">
        <v>374</v>
      </c>
      <c r="B73" s="12" t="s">
        <v>375</v>
      </c>
      <c r="C73" s="51"/>
      <c r="D73" s="51"/>
      <c r="E73" s="51"/>
      <c r="F73" s="51">
        <f t="shared" si="1"/>
        <v>0</v>
      </c>
    </row>
    <row r="74" spans="1:6" x14ac:dyDescent="0.25">
      <c r="A74" s="19" t="s">
        <v>376</v>
      </c>
      <c r="B74" s="12" t="s">
        <v>377</v>
      </c>
      <c r="C74" s="51"/>
      <c r="D74" s="51"/>
      <c r="E74" s="51"/>
      <c r="F74" s="51">
        <f t="shared" si="1"/>
        <v>0</v>
      </c>
    </row>
    <row r="75" spans="1:6" x14ac:dyDescent="0.25">
      <c r="A75" s="39" t="s">
        <v>378</v>
      </c>
      <c r="B75" s="12" t="s">
        <v>379</v>
      </c>
      <c r="C75" s="51"/>
      <c r="D75" s="51"/>
      <c r="E75" s="51"/>
      <c r="F75" s="51">
        <f t="shared" si="1"/>
        <v>0</v>
      </c>
    </row>
    <row r="76" spans="1:6" x14ac:dyDescent="0.25">
      <c r="A76" s="43" t="s">
        <v>380</v>
      </c>
      <c r="B76" s="17" t="s">
        <v>381</v>
      </c>
      <c r="C76" s="51"/>
      <c r="D76" s="51"/>
      <c r="E76" s="51"/>
      <c r="F76" s="51">
        <f t="shared" si="1"/>
        <v>0</v>
      </c>
    </row>
    <row r="77" spans="1:6" x14ac:dyDescent="0.25">
      <c r="A77" s="12" t="s">
        <v>382</v>
      </c>
      <c r="B77" s="12" t="s">
        <v>383</v>
      </c>
      <c r="C77" s="51">
        <v>0</v>
      </c>
      <c r="D77" s="51"/>
      <c r="E77" s="51"/>
      <c r="F77" s="51">
        <f t="shared" si="1"/>
        <v>0</v>
      </c>
    </row>
    <row r="78" spans="1:6" x14ac:dyDescent="0.25">
      <c r="A78" s="12" t="s">
        <v>384</v>
      </c>
      <c r="B78" s="12" t="s">
        <v>383</v>
      </c>
      <c r="C78" s="51"/>
      <c r="D78" s="51"/>
      <c r="E78" s="51"/>
      <c r="F78" s="51">
        <f t="shared" si="1"/>
        <v>0</v>
      </c>
    </row>
    <row r="79" spans="1:6" x14ac:dyDescent="0.25">
      <c r="A79" s="12" t="s">
        <v>385</v>
      </c>
      <c r="B79" s="12" t="s">
        <v>386</v>
      </c>
      <c r="C79" s="51"/>
      <c r="D79" s="51"/>
      <c r="E79" s="51"/>
      <c r="F79" s="51">
        <f t="shared" si="1"/>
        <v>0</v>
      </c>
    </row>
    <row r="80" spans="1:6" x14ac:dyDescent="0.25">
      <c r="A80" s="12" t="s">
        <v>387</v>
      </c>
      <c r="B80" s="12" t="s">
        <v>386</v>
      </c>
      <c r="C80" s="51"/>
      <c r="D80" s="51"/>
      <c r="E80" s="51"/>
      <c r="F80" s="51">
        <f t="shared" si="1"/>
        <v>0</v>
      </c>
    </row>
    <row r="81" spans="1:6" x14ac:dyDescent="0.25">
      <c r="A81" s="17" t="s">
        <v>388</v>
      </c>
      <c r="B81" s="17" t="s">
        <v>389</v>
      </c>
      <c r="C81" s="52">
        <v>14103031</v>
      </c>
      <c r="D81" s="52"/>
      <c r="E81" s="52"/>
      <c r="F81" s="52">
        <f t="shared" si="1"/>
        <v>14103031</v>
      </c>
    </row>
    <row r="82" spans="1:6" x14ac:dyDescent="0.25">
      <c r="A82" s="39" t="s">
        <v>390</v>
      </c>
      <c r="B82" s="12" t="s">
        <v>391</v>
      </c>
      <c r="C82" s="51"/>
      <c r="D82" s="51"/>
      <c r="E82" s="51"/>
      <c r="F82" s="51">
        <f t="shared" si="1"/>
        <v>0</v>
      </c>
    </row>
    <row r="83" spans="1:6" x14ac:dyDescent="0.25">
      <c r="A83" s="39" t="s">
        <v>392</v>
      </c>
      <c r="B83" s="12" t="s">
        <v>393</v>
      </c>
      <c r="C83" s="51"/>
      <c r="D83" s="51"/>
      <c r="E83" s="51"/>
      <c r="F83" s="51">
        <f t="shared" si="1"/>
        <v>0</v>
      </c>
    </row>
    <row r="84" spans="1:6" x14ac:dyDescent="0.25">
      <c r="A84" s="39" t="s">
        <v>394</v>
      </c>
      <c r="B84" s="12" t="s">
        <v>395</v>
      </c>
      <c r="C84" s="51"/>
      <c r="D84" s="51"/>
      <c r="E84" s="51"/>
      <c r="F84" s="51">
        <f t="shared" si="1"/>
        <v>0</v>
      </c>
    </row>
    <row r="85" spans="1:6" x14ac:dyDescent="0.25">
      <c r="A85" s="39" t="s">
        <v>396</v>
      </c>
      <c r="B85" s="12" t="s">
        <v>397</v>
      </c>
      <c r="C85" s="51"/>
      <c r="D85" s="51"/>
      <c r="E85" s="51"/>
      <c r="F85" s="51">
        <f t="shared" si="1"/>
        <v>0</v>
      </c>
    </row>
    <row r="86" spans="1:6" x14ac:dyDescent="0.25">
      <c r="A86" s="19" t="s">
        <v>398</v>
      </c>
      <c r="B86" s="12" t="s">
        <v>399</v>
      </c>
      <c r="C86" s="51"/>
      <c r="D86" s="51"/>
      <c r="E86" s="51"/>
      <c r="F86" s="51">
        <f t="shared" si="1"/>
        <v>0</v>
      </c>
    </row>
    <row r="87" spans="1:6" x14ac:dyDescent="0.25">
      <c r="A87" s="21" t="s">
        <v>400</v>
      </c>
      <c r="B87" s="17" t="s">
        <v>401</v>
      </c>
      <c r="C87" s="51">
        <v>14103031</v>
      </c>
      <c r="D87" s="51"/>
      <c r="E87" s="51"/>
      <c r="F87" s="51">
        <f t="shared" si="1"/>
        <v>14103031</v>
      </c>
    </row>
    <row r="88" spans="1:6" x14ac:dyDescent="0.25">
      <c r="A88" s="19" t="s">
        <v>402</v>
      </c>
      <c r="B88" s="12" t="s">
        <v>403</v>
      </c>
      <c r="C88" s="51"/>
      <c r="D88" s="51"/>
      <c r="E88" s="51"/>
      <c r="F88" s="51">
        <f t="shared" si="1"/>
        <v>0</v>
      </c>
    </row>
    <row r="89" spans="1:6" x14ac:dyDescent="0.25">
      <c r="A89" s="19" t="s">
        <v>404</v>
      </c>
      <c r="B89" s="12" t="s">
        <v>405</v>
      </c>
      <c r="C89" s="51"/>
      <c r="D89" s="51"/>
      <c r="E89" s="51"/>
      <c r="F89" s="51">
        <f t="shared" si="1"/>
        <v>0</v>
      </c>
    </row>
    <row r="90" spans="1:6" x14ac:dyDescent="0.25">
      <c r="A90" s="39" t="s">
        <v>406</v>
      </c>
      <c r="B90" s="12" t="s">
        <v>407</v>
      </c>
      <c r="C90" s="51"/>
      <c r="D90" s="51"/>
      <c r="E90" s="51"/>
      <c r="F90" s="51">
        <f t="shared" si="1"/>
        <v>0</v>
      </c>
    </row>
    <row r="91" spans="1:6" x14ac:dyDescent="0.25">
      <c r="A91" s="39" t="s">
        <v>408</v>
      </c>
      <c r="B91" s="12" t="s">
        <v>409</v>
      </c>
      <c r="C91" s="51"/>
      <c r="D91" s="51"/>
      <c r="E91" s="51"/>
      <c r="F91" s="51">
        <f t="shared" si="1"/>
        <v>0</v>
      </c>
    </row>
    <row r="92" spans="1:6" x14ac:dyDescent="0.25">
      <c r="A92" s="43" t="s">
        <v>410</v>
      </c>
      <c r="B92" s="17" t="s">
        <v>411</v>
      </c>
      <c r="C92" s="51"/>
      <c r="D92" s="51"/>
      <c r="E92" s="51"/>
      <c r="F92" s="51">
        <f t="shared" si="1"/>
        <v>0</v>
      </c>
    </row>
    <row r="93" spans="1:6" x14ac:dyDescent="0.25">
      <c r="A93" s="21" t="s">
        <v>412</v>
      </c>
      <c r="B93" s="17" t="s">
        <v>413</v>
      </c>
      <c r="C93" s="51"/>
      <c r="D93" s="51"/>
      <c r="E93" s="51"/>
      <c r="F93" s="51">
        <f t="shared" si="1"/>
        <v>0</v>
      </c>
    </row>
    <row r="94" spans="1:6" x14ac:dyDescent="0.25">
      <c r="A94" s="46" t="s">
        <v>414</v>
      </c>
      <c r="B94" s="47" t="s">
        <v>415</v>
      </c>
      <c r="C94" s="52">
        <f>C81+C71</f>
        <v>14103031</v>
      </c>
      <c r="D94" s="52"/>
      <c r="E94" s="52"/>
      <c r="F94" s="52">
        <f t="shared" si="1"/>
        <v>14103031</v>
      </c>
    </row>
    <row r="95" spans="1:6" x14ac:dyDescent="0.25">
      <c r="A95" s="48" t="s">
        <v>416</v>
      </c>
      <c r="B95" s="49"/>
      <c r="C95" s="15">
        <f>C94+C65</f>
        <v>40105858</v>
      </c>
      <c r="D95" s="15">
        <f>D94+D65</f>
        <v>0</v>
      </c>
      <c r="E95" s="51"/>
      <c r="F95" s="52">
        <f t="shared" si="1"/>
        <v>40105858</v>
      </c>
    </row>
  </sheetData>
  <mergeCells count="2">
    <mergeCell ref="A1:F1"/>
    <mergeCell ref="A2:F2"/>
  </mergeCells>
  <pageMargins left="0.70866141732283472" right="0.70866141732283472" top="0.74803149606299213" bottom="0.74803149606299213" header="0.31496062992125984" footer="0.31496062992125984"/>
  <pageSetup paperSize="9" scale="50" orientation="portrait" horizontalDpi="300" verticalDpi="300" r:id="rId1"/>
  <headerFooter>
    <oddHeader>&amp;R1. melléklet az 7/2020. (XI. 10.)  önkormányzati rendelethez
Az Ör. 1. melléklete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7"/>
  <sheetViews>
    <sheetView view="pageLayout" zoomScaleNormal="100" workbookViewId="0">
      <selection activeCell="C18" sqref="C18"/>
    </sheetView>
  </sheetViews>
  <sheetFormatPr defaultRowHeight="15" x14ac:dyDescent="0.25"/>
  <cols>
    <col min="1" max="1" width="91.28515625" customWidth="1"/>
    <col min="2" max="2" width="20.140625" customWidth="1"/>
    <col min="3" max="3" width="22.7109375" style="56" customWidth="1"/>
    <col min="257" max="257" width="91.28515625" customWidth="1"/>
    <col min="258" max="258" width="20.140625" customWidth="1"/>
    <col min="259" max="259" width="22.7109375" customWidth="1"/>
    <col min="513" max="513" width="91.28515625" customWidth="1"/>
    <col min="514" max="514" width="20.140625" customWidth="1"/>
    <col min="515" max="515" width="22.7109375" customWidth="1"/>
    <col min="769" max="769" width="91.28515625" customWidth="1"/>
    <col min="770" max="770" width="20.140625" customWidth="1"/>
    <col min="771" max="771" width="22.7109375" customWidth="1"/>
    <col min="1025" max="1025" width="91.28515625" customWidth="1"/>
    <col min="1026" max="1026" width="20.140625" customWidth="1"/>
    <col min="1027" max="1027" width="22.7109375" customWidth="1"/>
    <col min="1281" max="1281" width="91.28515625" customWidth="1"/>
    <col min="1282" max="1282" width="20.140625" customWidth="1"/>
    <col min="1283" max="1283" width="22.7109375" customWidth="1"/>
    <col min="1537" max="1537" width="91.28515625" customWidth="1"/>
    <col min="1538" max="1538" width="20.140625" customWidth="1"/>
    <col min="1539" max="1539" width="22.7109375" customWidth="1"/>
    <col min="1793" max="1793" width="91.28515625" customWidth="1"/>
    <col min="1794" max="1794" width="20.140625" customWidth="1"/>
    <col min="1795" max="1795" width="22.7109375" customWidth="1"/>
    <col min="2049" max="2049" width="91.28515625" customWidth="1"/>
    <col min="2050" max="2050" width="20.140625" customWidth="1"/>
    <col min="2051" max="2051" width="22.7109375" customWidth="1"/>
    <col min="2305" max="2305" width="91.28515625" customWidth="1"/>
    <col min="2306" max="2306" width="20.140625" customWidth="1"/>
    <col min="2307" max="2307" width="22.7109375" customWidth="1"/>
    <col min="2561" max="2561" width="91.28515625" customWidth="1"/>
    <col min="2562" max="2562" width="20.140625" customWidth="1"/>
    <col min="2563" max="2563" width="22.7109375" customWidth="1"/>
    <col min="2817" max="2817" width="91.28515625" customWidth="1"/>
    <col min="2818" max="2818" width="20.140625" customWidth="1"/>
    <col min="2819" max="2819" width="22.7109375" customWidth="1"/>
    <col min="3073" max="3073" width="91.28515625" customWidth="1"/>
    <col min="3074" max="3074" width="20.140625" customWidth="1"/>
    <col min="3075" max="3075" width="22.7109375" customWidth="1"/>
    <col min="3329" max="3329" width="91.28515625" customWidth="1"/>
    <col min="3330" max="3330" width="20.140625" customWidth="1"/>
    <col min="3331" max="3331" width="22.7109375" customWidth="1"/>
    <col min="3585" max="3585" width="91.28515625" customWidth="1"/>
    <col min="3586" max="3586" width="20.140625" customWidth="1"/>
    <col min="3587" max="3587" width="22.7109375" customWidth="1"/>
    <col min="3841" max="3841" width="91.28515625" customWidth="1"/>
    <col min="3842" max="3842" width="20.140625" customWidth="1"/>
    <col min="3843" max="3843" width="22.7109375" customWidth="1"/>
    <col min="4097" max="4097" width="91.28515625" customWidth="1"/>
    <col min="4098" max="4098" width="20.140625" customWidth="1"/>
    <col min="4099" max="4099" width="22.7109375" customWidth="1"/>
    <col min="4353" max="4353" width="91.28515625" customWidth="1"/>
    <col min="4354" max="4354" width="20.140625" customWidth="1"/>
    <col min="4355" max="4355" width="22.7109375" customWidth="1"/>
    <col min="4609" max="4609" width="91.28515625" customWidth="1"/>
    <col min="4610" max="4610" width="20.140625" customWidth="1"/>
    <col min="4611" max="4611" width="22.7109375" customWidth="1"/>
    <col min="4865" max="4865" width="91.28515625" customWidth="1"/>
    <col min="4866" max="4866" width="20.140625" customWidth="1"/>
    <col min="4867" max="4867" width="22.7109375" customWidth="1"/>
    <col min="5121" max="5121" width="91.28515625" customWidth="1"/>
    <col min="5122" max="5122" width="20.140625" customWidth="1"/>
    <col min="5123" max="5123" width="22.7109375" customWidth="1"/>
    <col min="5377" max="5377" width="91.28515625" customWidth="1"/>
    <col min="5378" max="5378" width="20.140625" customWidth="1"/>
    <col min="5379" max="5379" width="22.7109375" customWidth="1"/>
    <col min="5633" max="5633" width="91.28515625" customWidth="1"/>
    <col min="5634" max="5634" width="20.140625" customWidth="1"/>
    <col min="5635" max="5635" width="22.7109375" customWidth="1"/>
    <col min="5889" max="5889" width="91.28515625" customWidth="1"/>
    <col min="5890" max="5890" width="20.140625" customWidth="1"/>
    <col min="5891" max="5891" width="22.7109375" customWidth="1"/>
    <col min="6145" max="6145" width="91.28515625" customWidth="1"/>
    <col min="6146" max="6146" width="20.140625" customWidth="1"/>
    <col min="6147" max="6147" width="22.7109375" customWidth="1"/>
    <col min="6401" max="6401" width="91.28515625" customWidth="1"/>
    <col min="6402" max="6402" width="20.140625" customWidth="1"/>
    <col min="6403" max="6403" width="22.7109375" customWidth="1"/>
    <col min="6657" max="6657" width="91.28515625" customWidth="1"/>
    <col min="6658" max="6658" width="20.140625" customWidth="1"/>
    <col min="6659" max="6659" width="22.7109375" customWidth="1"/>
    <col min="6913" max="6913" width="91.28515625" customWidth="1"/>
    <col min="6914" max="6914" width="20.140625" customWidth="1"/>
    <col min="6915" max="6915" width="22.7109375" customWidth="1"/>
    <col min="7169" max="7169" width="91.28515625" customWidth="1"/>
    <col min="7170" max="7170" width="20.140625" customWidth="1"/>
    <col min="7171" max="7171" width="22.7109375" customWidth="1"/>
    <col min="7425" max="7425" width="91.28515625" customWidth="1"/>
    <col min="7426" max="7426" width="20.140625" customWidth="1"/>
    <col min="7427" max="7427" width="22.7109375" customWidth="1"/>
    <col min="7681" max="7681" width="91.28515625" customWidth="1"/>
    <col min="7682" max="7682" width="20.140625" customWidth="1"/>
    <col min="7683" max="7683" width="22.7109375" customWidth="1"/>
    <col min="7937" max="7937" width="91.28515625" customWidth="1"/>
    <col min="7938" max="7938" width="20.140625" customWidth="1"/>
    <col min="7939" max="7939" width="22.7109375" customWidth="1"/>
    <col min="8193" max="8193" width="91.28515625" customWidth="1"/>
    <col min="8194" max="8194" width="20.140625" customWidth="1"/>
    <col min="8195" max="8195" width="22.7109375" customWidth="1"/>
    <col min="8449" max="8449" width="91.28515625" customWidth="1"/>
    <col min="8450" max="8450" width="20.140625" customWidth="1"/>
    <col min="8451" max="8451" width="22.7109375" customWidth="1"/>
    <col min="8705" max="8705" width="91.28515625" customWidth="1"/>
    <col min="8706" max="8706" width="20.140625" customWidth="1"/>
    <col min="8707" max="8707" width="22.7109375" customWidth="1"/>
    <col min="8961" max="8961" width="91.28515625" customWidth="1"/>
    <col min="8962" max="8962" width="20.140625" customWidth="1"/>
    <col min="8963" max="8963" width="22.7109375" customWidth="1"/>
    <col min="9217" max="9217" width="91.28515625" customWidth="1"/>
    <col min="9218" max="9218" width="20.140625" customWidth="1"/>
    <col min="9219" max="9219" width="22.7109375" customWidth="1"/>
    <col min="9473" max="9473" width="91.28515625" customWidth="1"/>
    <col min="9474" max="9474" width="20.140625" customWidth="1"/>
    <col min="9475" max="9475" width="22.7109375" customWidth="1"/>
    <col min="9729" max="9729" width="91.28515625" customWidth="1"/>
    <col min="9730" max="9730" width="20.140625" customWidth="1"/>
    <col min="9731" max="9731" width="22.7109375" customWidth="1"/>
    <col min="9985" max="9985" width="91.28515625" customWidth="1"/>
    <col min="9986" max="9986" width="20.140625" customWidth="1"/>
    <col min="9987" max="9987" width="22.7109375" customWidth="1"/>
    <col min="10241" max="10241" width="91.28515625" customWidth="1"/>
    <col min="10242" max="10242" width="20.140625" customWidth="1"/>
    <col min="10243" max="10243" width="22.7109375" customWidth="1"/>
    <col min="10497" max="10497" width="91.28515625" customWidth="1"/>
    <col min="10498" max="10498" width="20.140625" customWidth="1"/>
    <col min="10499" max="10499" width="22.7109375" customWidth="1"/>
    <col min="10753" max="10753" width="91.28515625" customWidth="1"/>
    <col min="10754" max="10754" width="20.140625" customWidth="1"/>
    <col min="10755" max="10755" width="22.7109375" customWidth="1"/>
    <col min="11009" max="11009" width="91.28515625" customWidth="1"/>
    <col min="11010" max="11010" width="20.140625" customWidth="1"/>
    <col min="11011" max="11011" width="22.7109375" customWidth="1"/>
    <col min="11265" max="11265" width="91.28515625" customWidth="1"/>
    <col min="11266" max="11266" width="20.140625" customWidth="1"/>
    <col min="11267" max="11267" width="22.7109375" customWidth="1"/>
    <col min="11521" max="11521" width="91.28515625" customWidth="1"/>
    <col min="11522" max="11522" width="20.140625" customWidth="1"/>
    <col min="11523" max="11523" width="22.7109375" customWidth="1"/>
    <col min="11777" max="11777" width="91.28515625" customWidth="1"/>
    <col min="11778" max="11778" width="20.140625" customWidth="1"/>
    <col min="11779" max="11779" width="22.7109375" customWidth="1"/>
    <col min="12033" max="12033" width="91.28515625" customWidth="1"/>
    <col min="12034" max="12034" width="20.140625" customWidth="1"/>
    <col min="12035" max="12035" width="22.7109375" customWidth="1"/>
    <col min="12289" max="12289" width="91.28515625" customWidth="1"/>
    <col min="12290" max="12290" width="20.140625" customWidth="1"/>
    <col min="12291" max="12291" width="22.7109375" customWidth="1"/>
    <col min="12545" max="12545" width="91.28515625" customWidth="1"/>
    <col min="12546" max="12546" width="20.140625" customWidth="1"/>
    <col min="12547" max="12547" width="22.7109375" customWidth="1"/>
    <col min="12801" max="12801" width="91.28515625" customWidth="1"/>
    <col min="12802" max="12802" width="20.140625" customWidth="1"/>
    <col min="12803" max="12803" width="22.7109375" customWidth="1"/>
    <col min="13057" max="13057" width="91.28515625" customWidth="1"/>
    <col min="13058" max="13058" width="20.140625" customWidth="1"/>
    <col min="13059" max="13059" width="22.7109375" customWidth="1"/>
    <col min="13313" max="13313" width="91.28515625" customWidth="1"/>
    <col min="13314" max="13314" width="20.140625" customWidth="1"/>
    <col min="13315" max="13315" width="22.7109375" customWidth="1"/>
    <col min="13569" max="13569" width="91.28515625" customWidth="1"/>
    <col min="13570" max="13570" width="20.140625" customWidth="1"/>
    <col min="13571" max="13571" width="22.7109375" customWidth="1"/>
    <col min="13825" max="13825" width="91.28515625" customWidth="1"/>
    <col min="13826" max="13826" width="20.140625" customWidth="1"/>
    <col min="13827" max="13827" width="22.7109375" customWidth="1"/>
    <col min="14081" max="14081" width="91.28515625" customWidth="1"/>
    <col min="14082" max="14082" width="20.140625" customWidth="1"/>
    <col min="14083" max="14083" width="22.7109375" customWidth="1"/>
    <col min="14337" max="14337" width="91.28515625" customWidth="1"/>
    <col min="14338" max="14338" width="20.140625" customWidth="1"/>
    <col min="14339" max="14339" width="22.7109375" customWidth="1"/>
    <col min="14593" max="14593" width="91.28515625" customWidth="1"/>
    <col min="14594" max="14594" width="20.140625" customWidth="1"/>
    <col min="14595" max="14595" width="22.7109375" customWidth="1"/>
    <col min="14849" max="14849" width="91.28515625" customWidth="1"/>
    <col min="14850" max="14850" width="20.140625" customWidth="1"/>
    <col min="14851" max="14851" width="22.7109375" customWidth="1"/>
    <col min="15105" max="15105" width="91.28515625" customWidth="1"/>
    <col min="15106" max="15106" width="20.140625" customWidth="1"/>
    <col min="15107" max="15107" width="22.7109375" customWidth="1"/>
    <col min="15361" max="15361" width="91.28515625" customWidth="1"/>
    <col min="15362" max="15362" width="20.140625" customWidth="1"/>
    <col min="15363" max="15363" width="22.7109375" customWidth="1"/>
    <col min="15617" max="15617" width="91.28515625" customWidth="1"/>
    <col min="15618" max="15618" width="20.140625" customWidth="1"/>
    <col min="15619" max="15619" width="22.7109375" customWidth="1"/>
    <col min="15873" max="15873" width="91.28515625" customWidth="1"/>
    <col min="15874" max="15874" width="20.140625" customWidth="1"/>
    <col min="15875" max="15875" width="22.7109375" customWidth="1"/>
    <col min="16129" max="16129" width="91.28515625" customWidth="1"/>
    <col min="16130" max="16130" width="20.140625" customWidth="1"/>
    <col min="16131" max="16131" width="22.7109375" customWidth="1"/>
  </cols>
  <sheetData>
    <row r="1" spans="1:10" x14ac:dyDescent="0.25">
      <c r="C1" s="56" t="s">
        <v>3</v>
      </c>
    </row>
    <row r="2" spans="1:10" ht="64.5" customHeight="1" x14ac:dyDescent="0.25">
      <c r="A2" s="57" t="s">
        <v>417</v>
      </c>
      <c r="B2" s="57"/>
      <c r="C2" s="58"/>
    </row>
    <row r="3" spans="1:10" ht="50.25" customHeight="1" x14ac:dyDescent="0.25">
      <c r="A3" s="59"/>
      <c r="B3" s="59" t="s">
        <v>418</v>
      </c>
      <c r="C3" s="60" t="s">
        <v>441</v>
      </c>
    </row>
    <row r="4" spans="1:10" x14ac:dyDescent="0.25">
      <c r="A4" s="61"/>
      <c r="B4" s="61"/>
      <c r="C4" s="58"/>
    </row>
    <row r="5" spans="1:10" x14ac:dyDescent="0.25">
      <c r="A5" s="61"/>
      <c r="B5" s="61"/>
      <c r="C5" s="62"/>
      <c r="D5" s="63"/>
      <c r="E5" s="63"/>
      <c r="F5" s="63"/>
      <c r="G5" s="63"/>
      <c r="H5" s="63"/>
      <c r="I5" s="63"/>
      <c r="J5" s="63"/>
    </row>
    <row r="6" spans="1:10" x14ac:dyDescent="0.25">
      <c r="A6" s="64" t="s">
        <v>419</v>
      </c>
      <c r="B6" s="64" t="s">
        <v>47</v>
      </c>
      <c r="C6" s="62">
        <v>13807443</v>
      </c>
      <c r="D6" s="63"/>
      <c r="E6" s="63"/>
      <c r="F6" s="63"/>
      <c r="G6" s="63"/>
      <c r="H6" s="63"/>
      <c r="I6" s="63"/>
      <c r="J6" s="63"/>
    </row>
    <row r="7" spans="1:10" x14ac:dyDescent="0.25">
      <c r="A7" s="64" t="s">
        <v>420</v>
      </c>
      <c r="B7" s="64" t="s">
        <v>49</v>
      </c>
      <c r="C7" s="62">
        <f>'[1]1.melléklet Kiadások Rábatöttös'!F25</f>
        <v>2031303</v>
      </c>
      <c r="D7" s="63"/>
      <c r="E7" s="63"/>
      <c r="F7" s="63"/>
      <c r="G7" s="63"/>
      <c r="H7" s="63"/>
      <c r="I7" s="63"/>
      <c r="J7" s="63"/>
    </row>
    <row r="8" spans="1:10" x14ac:dyDescent="0.25">
      <c r="A8" s="64" t="s">
        <v>421</v>
      </c>
      <c r="B8" s="64" t="s">
        <v>99</v>
      </c>
      <c r="C8" s="62">
        <v>7478315</v>
      </c>
      <c r="D8" s="63"/>
      <c r="E8" s="63"/>
      <c r="F8" s="63"/>
      <c r="G8" s="63"/>
      <c r="H8" s="63"/>
      <c r="I8" s="63"/>
      <c r="J8" s="63"/>
    </row>
    <row r="9" spans="1:10" x14ac:dyDescent="0.25">
      <c r="A9" s="64" t="s">
        <v>422</v>
      </c>
      <c r="B9" s="64" t="s">
        <v>117</v>
      </c>
      <c r="C9" s="62">
        <f>'[1]1.melléklet Kiadások Rábatöttös'!F59</f>
        <v>2344000</v>
      </c>
      <c r="D9" s="63"/>
      <c r="E9" s="63"/>
      <c r="F9" s="63"/>
      <c r="G9" s="63"/>
      <c r="H9" s="63"/>
      <c r="I9" s="63"/>
      <c r="J9" s="63"/>
    </row>
    <row r="10" spans="1:10" x14ac:dyDescent="0.25">
      <c r="A10" s="64" t="s">
        <v>423</v>
      </c>
      <c r="B10" s="64" t="s">
        <v>144</v>
      </c>
      <c r="C10" s="62">
        <v>2593487</v>
      </c>
      <c r="D10" s="63"/>
      <c r="E10" s="63"/>
      <c r="F10" s="63"/>
      <c r="G10" s="63"/>
      <c r="H10" s="63"/>
      <c r="I10" s="63"/>
      <c r="J10" s="63"/>
    </row>
    <row r="11" spans="1:10" x14ac:dyDescent="0.25">
      <c r="A11" s="64" t="s">
        <v>424</v>
      </c>
      <c r="B11" s="64" t="s">
        <v>238</v>
      </c>
      <c r="C11" s="62">
        <f>'[1]1.melléklet Kiadások Rábatöttös'!F121</f>
        <v>718766</v>
      </c>
      <c r="D11" s="63"/>
      <c r="E11" s="63"/>
      <c r="F11" s="63"/>
      <c r="G11" s="63"/>
      <c r="H11" s="63"/>
      <c r="I11" s="63"/>
      <c r="J11" s="63"/>
    </row>
    <row r="12" spans="1:10" s="68" customFormat="1" x14ac:dyDescent="0.25">
      <c r="A12" s="65" t="s">
        <v>425</v>
      </c>
      <c r="B12" s="65"/>
      <c r="C12" s="66">
        <f>C6+C7+C8+C9+C10+C11</f>
        <v>28973314</v>
      </c>
      <c r="D12" s="67"/>
      <c r="E12" s="67"/>
      <c r="F12" s="67"/>
      <c r="G12" s="67"/>
      <c r="H12" s="67"/>
      <c r="I12" s="67"/>
      <c r="J12" s="67"/>
    </row>
    <row r="13" spans="1:10" x14ac:dyDescent="0.25">
      <c r="A13" s="64" t="s">
        <v>266</v>
      </c>
      <c r="B13" s="64" t="s">
        <v>267</v>
      </c>
      <c r="C13" s="62">
        <v>20422827</v>
      </c>
      <c r="D13" s="63"/>
      <c r="E13" s="63"/>
      <c r="F13" s="63"/>
      <c r="G13" s="63"/>
      <c r="H13" s="63"/>
      <c r="I13" s="63"/>
      <c r="J13" s="63"/>
    </row>
    <row r="14" spans="1:10" x14ac:dyDescent="0.25">
      <c r="A14" s="64" t="s">
        <v>426</v>
      </c>
      <c r="B14" s="64" t="s">
        <v>307</v>
      </c>
      <c r="C14" s="62">
        <f>'[1]1.mellékletRábatöttösBevételek'!F38</f>
        <v>2490000</v>
      </c>
      <c r="D14" s="63"/>
      <c r="E14" s="63"/>
      <c r="F14" s="63"/>
      <c r="G14" s="63"/>
      <c r="H14" s="63"/>
      <c r="I14" s="63"/>
      <c r="J14" s="63"/>
    </row>
    <row r="15" spans="1:10" x14ac:dyDescent="0.25">
      <c r="A15" s="64" t="s">
        <v>330</v>
      </c>
      <c r="B15" s="64" t="s">
        <v>331</v>
      </c>
      <c r="C15" s="62">
        <f>'[1]1.mellékletRábatöttösBevételek'!F50</f>
        <v>890000</v>
      </c>
      <c r="D15" s="63"/>
      <c r="E15" s="63"/>
      <c r="F15" s="63"/>
      <c r="G15" s="63"/>
      <c r="H15" s="63"/>
      <c r="I15" s="63"/>
      <c r="J15" s="63"/>
    </row>
    <row r="16" spans="1:10" x14ac:dyDescent="0.25">
      <c r="A16" s="64" t="s">
        <v>427</v>
      </c>
      <c r="B16" s="64" t="s">
        <v>351</v>
      </c>
      <c r="C16" s="62">
        <v>0</v>
      </c>
      <c r="D16" s="63"/>
      <c r="E16" s="63"/>
      <c r="F16" s="63"/>
      <c r="G16" s="63"/>
      <c r="H16" s="63"/>
      <c r="I16" s="63"/>
      <c r="J16" s="63"/>
    </row>
    <row r="17" spans="1:10" x14ac:dyDescent="0.25">
      <c r="A17" s="64" t="s">
        <v>428</v>
      </c>
      <c r="B17" s="64" t="s">
        <v>415</v>
      </c>
      <c r="C17" s="62">
        <v>5170487</v>
      </c>
      <c r="D17" s="63"/>
      <c r="E17" s="63"/>
      <c r="F17" s="63"/>
      <c r="G17" s="63"/>
      <c r="H17" s="63"/>
      <c r="I17" s="63"/>
      <c r="J17" s="63"/>
    </row>
    <row r="18" spans="1:10" s="68" customFormat="1" x14ac:dyDescent="0.25">
      <c r="A18" s="65" t="s">
        <v>429</v>
      </c>
      <c r="B18" s="65"/>
      <c r="C18" s="66">
        <f>C13+C14+C15+C17</f>
        <v>28973314</v>
      </c>
      <c r="D18" s="67"/>
      <c r="E18" s="67"/>
      <c r="F18" s="67"/>
      <c r="G18" s="67"/>
      <c r="H18" s="67"/>
      <c r="I18" s="67"/>
      <c r="J18" s="67"/>
    </row>
    <row r="19" spans="1:10" s="68" customFormat="1" x14ac:dyDescent="0.25">
      <c r="A19" s="65" t="s">
        <v>430</v>
      </c>
      <c r="B19" s="65"/>
      <c r="C19" s="66">
        <f>C18-C12</f>
        <v>0</v>
      </c>
      <c r="D19" s="67"/>
      <c r="E19" s="67"/>
      <c r="F19" s="67"/>
      <c r="G19" s="67"/>
      <c r="H19" s="67"/>
      <c r="I19" s="67"/>
      <c r="J19" s="67"/>
    </row>
    <row r="20" spans="1:10" s="68" customFormat="1" x14ac:dyDescent="0.25">
      <c r="A20" s="65"/>
      <c r="B20" s="65"/>
      <c r="C20" s="66"/>
      <c r="D20" s="67"/>
      <c r="E20" s="67"/>
      <c r="F20" s="67"/>
      <c r="G20" s="67"/>
      <c r="H20" s="67"/>
      <c r="I20" s="67"/>
      <c r="J20" s="67"/>
    </row>
    <row r="21" spans="1:10" x14ac:dyDescent="0.25">
      <c r="A21" s="64" t="s">
        <v>431</v>
      </c>
      <c r="B21" s="64" t="s">
        <v>161</v>
      </c>
      <c r="C21" s="62">
        <v>9932544</v>
      </c>
      <c r="D21" s="63"/>
      <c r="E21" s="63"/>
      <c r="F21" s="63"/>
      <c r="G21" s="63"/>
      <c r="H21" s="63"/>
      <c r="I21" s="63"/>
      <c r="J21" s="63"/>
    </row>
    <row r="22" spans="1:10" x14ac:dyDescent="0.25">
      <c r="A22" s="64" t="s">
        <v>432</v>
      </c>
      <c r="B22" s="64" t="s">
        <v>171</v>
      </c>
      <c r="C22" s="62">
        <v>900000</v>
      </c>
      <c r="D22" s="63"/>
      <c r="E22" s="63"/>
      <c r="F22" s="63"/>
      <c r="G22" s="63"/>
      <c r="H22" s="63"/>
      <c r="I22" s="63"/>
      <c r="J22" s="63"/>
    </row>
    <row r="23" spans="1:10" x14ac:dyDescent="0.25">
      <c r="A23" s="64" t="s">
        <v>433</v>
      </c>
      <c r="B23" s="64" t="s">
        <v>189</v>
      </c>
      <c r="C23" s="62">
        <v>300000</v>
      </c>
      <c r="D23" s="63"/>
      <c r="E23" s="63"/>
      <c r="F23" s="63"/>
      <c r="G23" s="63"/>
      <c r="H23" s="63"/>
      <c r="I23" s="63"/>
      <c r="J23" s="63"/>
    </row>
    <row r="24" spans="1:10" x14ac:dyDescent="0.25">
      <c r="A24" s="65" t="s">
        <v>434</v>
      </c>
      <c r="B24" s="65"/>
      <c r="C24" s="66">
        <f>C21+C22+C23</f>
        <v>11132544</v>
      </c>
      <c r="D24" s="63"/>
      <c r="E24" s="63"/>
      <c r="F24" s="63"/>
      <c r="G24" s="63"/>
      <c r="H24" s="63"/>
      <c r="I24" s="63"/>
      <c r="J24" s="63"/>
    </row>
    <row r="25" spans="1:10" x14ac:dyDescent="0.25">
      <c r="A25" s="64" t="s">
        <v>435</v>
      </c>
      <c r="B25" s="64" t="s">
        <v>279</v>
      </c>
      <c r="C25" s="62">
        <f>'[1]1.mellékletRábatöttösBevételek'!F24</f>
        <v>0</v>
      </c>
      <c r="D25" s="63"/>
      <c r="E25" s="63"/>
      <c r="F25" s="63"/>
      <c r="G25" s="63"/>
      <c r="H25" s="63"/>
      <c r="I25" s="63"/>
      <c r="J25" s="63"/>
    </row>
    <row r="26" spans="1:10" x14ac:dyDescent="0.25">
      <c r="A26" s="64" t="s">
        <v>436</v>
      </c>
      <c r="B26" s="64" t="s">
        <v>343</v>
      </c>
      <c r="C26" s="62">
        <v>2200000</v>
      </c>
      <c r="D26" s="63"/>
      <c r="E26" s="63"/>
      <c r="F26" s="63"/>
      <c r="G26" s="63"/>
      <c r="H26" s="63"/>
      <c r="I26" s="63"/>
      <c r="J26" s="63"/>
    </row>
    <row r="27" spans="1:10" x14ac:dyDescent="0.25">
      <c r="A27" s="64" t="s">
        <v>437</v>
      </c>
      <c r="B27" s="64" t="s">
        <v>359</v>
      </c>
      <c r="C27" s="62">
        <f>'[1]1.mellékletRábatöttösBevételek'!F64</f>
        <v>0</v>
      </c>
      <c r="D27" s="63"/>
      <c r="E27" s="63"/>
      <c r="F27" s="63"/>
      <c r="G27" s="63"/>
      <c r="H27" s="63"/>
      <c r="I27" s="63"/>
      <c r="J27" s="63"/>
    </row>
    <row r="28" spans="1:10" x14ac:dyDescent="0.25">
      <c r="A28" s="64" t="s">
        <v>438</v>
      </c>
      <c r="B28" s="64" t="s">
        <v>415</v>
      </c>
      <c r="C28" s="62">
        <v>8932544</v>
      </c>
      <c r="D28" s="63"/>
      <c r="E28" s="63"/>
      <c r="F28" s="63"/>
      <c r="G28" s="63"/>
      <c r="H28" s="63"/>
      <c r="I28" s="63"/>
      <c r="J28" s="63"/>
    </row>
    <row r="29" spans="1:10" s="68" customFormat="1" x14ac:dyDescent="0.25">
      <c r="A29" s="65" t="s">
        <v>439</v>
      </c>
      <c r="B29" s="65"/>
      <c r="C29" s="66">
        <f>C25+C26+C27+C28</f>
        <v>11132544</v>
      </c>
      <c r="D29" s="67"/>
      <c r="E29" s="67"/>
      <c r="F29" s="67"/>
      <c r="G29" s="67"/>
      <c r="H29" s="67"/>
      <c r="I29" s="67"/>
      <c r="J29" s="67"/>
    </row>
    <row r="30" spans="1:10" x14ac:dyDescent="0.25">
      <c r="A30" s="65" t="s">
        <v>440</v>
      </c>
      <c r="B30" s="65"/>
      <c r="C30" s="66">
        <f>C29-C24</f>
        <v>0</v>
      </c>
      <c r="D30" s="63"/>
      <c r="E30" s="63"/>
      <c r="F30" s="63"/>
      <c r="G30" s="63"/>
      <c r="H30" s="63"/>
      <c r="I30" s="63"/>
      <c r="J30" s="63"/>
    </row>
    <row r="31" spans="1:10" x14ac:dyDescent="0.25">
      <c r="A31" s="63"/>
      <c r="B31" s="63"/>
      <c r="C31" s="69"/>
      <c r="D31" s="63"/>
      <c r="E31" s="63"/>
      <c r="F31" s="63"/>
      <c r="G31" s="63"/>
      <c r="H31" s="63"/>
      <c r="I31" s="63"/>
      <c r="J31" s="63"/>
    </row>
    <row r="32" spans="1:10" x14ac:dyDescent="0.25">
      <c r="A32" s="63"/>
      <c r="B32" s="63"/>
      <c r="C32" s="69"/>
      <c r="D32" s="63"/>
      <c r="E32" s="63"/>
      <c r="F32" s="63"/>
      <c r="G32" s="63"/>
      <c r="H32" s="63"/>
      <c r="I32" s="63"/>
      <c r="J32" s="63"/>
    </row>
    <row r="33" spans="1:10" x14ac:dyDescent="0.25">
      <c r="A33" s="63"/>
      <c r="B33" s="63"/>
      <c r="C33" s="69"/>
      <c r="D33" s="63"/>
      <c r="E33" s="63"/>
      <c r="F33" s="63"/>
      <c r="G33" s="63"/>
      <c r="H33" s="63"/>
      <c r="I33" s="63"/>
      <c r="J33" s="63"/>
    </row>
    <row r="34" spans="1:10" x14ac:dyDescent="0.25">
      <c r="A34" s="63"/>
      <c r="B34" s="63"/>
      <c r="C34" s="69"/>
      <c r="D34" s="63"/>
      <c r="E34" s="63"/>
      <c r="F34" s="63"/>
      <c r="G34" s="63"/>
      <c r="H34" s="63"/>
      <c r="I34" s="63"/>
      <c r="J34" s="63"/>
    </row>
    <row r="35" spans="1:10" x14ac:dyDescent="0.25">
      <c r="A35" s="63"/>
      <c r="B35" s="63"/>
      <c r="C35" s="69"/>
      <c r="D35" s="63"/>
      <c r="E35" s="63"/>
      <c r="F35" s="63"/>
      <c r="G35" s="63"/>
      <c r="H35" s="63"/>
      <c r="I35" s="63"/>
      <c r="J35" s="63"/>
    </row>
    <row r="36" spans="1:10" x14ac:dyDescent="0.25">
      <c r="A36" s="63"/>
      <c r="B36" s="63"/>
      <c r="C36" s="69"/>
      <c r="D36" s="63"/>
      <c r="E36" s="63"/>
      <c r="F36" s="63"/>
      <c r="G36" s="63"/>
      <c r="H36" s="63"/>
      <c r="I36" s="63"/>
      <c r="J36" s="63"/>
    </row>
    <row r="37" spans="1:10" x14ac:dyDescent="0.25">
      <c r="A37" s="63"/>
      <c r="B37" s="63"/>
      <c r="C37" s="69"/>
      <c r="D37" s="63"/>
      <c r="E37" s="63"/>
      <c r="F37" s="63"/>
      <c r="G37" s="63"/>
      <c r="H37" s="63"/>
      <c r="I37" s="63"/>
      <c r="J37" s="63"/>
    </row>
  </sheetData>
  <printOptions horizontalCentered="1"/>
  <pageMargins left="0.23622047244094491" right="0.23622047244094491" top="0.74803149606299213" bottom="0.74803149606299213" header="0.31496062992125984" footer="0.31496062992125984"/>
  <pageSetup paperSize="9" scale="74" orientation="portrait" verticalDpi="300" r:id="rId1"/>
  <headerFooter>
    <oddHeader xml:space="preserve">&amp;R2.melléklet a 7/2020. (XI. 10.)
 önkormányzati rendelethez
Az Ör. 3. melléklete
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5"/>
  <sheetViews>
    <sheetView view="pageLayout" zoomScaleNormal="100" workbookViewId="0">
      <selection activeCell="G19" sqref="G19"/>
    </sheetView>
  </sheetViews>
  <sheetFormatPr defaultRowHeight="15" x14ac:dyDescent="0.25"/>
  <cols>
    <col min="1" max="1" width="36.42578125" customWidth="1"/>
    <col min="2" max="2" width="10.140625" customWidth="1"/>
    <col min="3" max="3" width="18.85546875" customWidth="1"/>
    <col min="4" max="4" width="17.28515625" customWidth="1"/>
    <col min="5" max="5" width="17.5703125" customWidth="1"/>
    <col min="6" max="6" width="17.7109375" customWidth="1"/>
    <col min="7" max="7" width="17.140625" customWidth="1"/>
    <col min="8" max="8" width="17.7109375" customWidth="1"/>
    <col min="257" max="257" width="36.42578125" customWidth="1"/>
    <col min="258" max="258" width="10.140625" customWidth="1"/>
    <col min="259" max="259" width="18.85546875" customWidth="1"/>
    <col min="260" max="260" width="17.28515625" customWidth="1"/>
    <col min="261" max="261" width="17.5703125" customWidth="1"/>
    <col min="262" max="262" width="17.7109375" customWidth="1"/>
    <col min="263" max="263" width="17.140625" customWidth="1"/>
    <col min="264" max="264" width="17.7109375" customWidth="1"/>
    <col min="513" max="513" width="36.42578125" customWidth="1"/>
    <col min="514" max="514" width="10.140625" customWidth="1"/>
    <col min="515" max="515" width="18.85546875" customWidth="1"/>
    <col min="516" max="516" width="17.28515625" customWidth="1"/>
    <col min="517" max="517" width="17.5703125" customWidth="1"/>
    <col min="518" max="518" width="17.7109375" customWidth="1"/>
    <col min="519" max="519" width="17.140625" customWidth="1"/>
    <col min="520" max="520" width="17.7109375" customWidth="1"/>
    <col min="769" max="769" width="36.42578125" customWidth="1"/>
    <col min="770" max="770" width="10.140625" customWidth="1"/>
    <col min="771" max="771" width="18.85546875" customWidth="1"/>
    <col min="772" max="772" width="17.28515625" customWidth="1"/>
    <col min="773" max="773" width="17.5703125" customWidth="1"/>
    <col min="774" max="774" width="17.7109375" customWidth="1"/>
    <col min="775" max="775" width="17.140625" customWidth="1"/>
    <col min="776" max="776" width="17.7109375" customWidth="1"/>
    <col min="1025" max="1025" width="36.42578125" customWidth="1"/>
    <col min="1026" max="1026" width="10.140625" customWidth="1"/>
    <col min="1027" max="1027" width="18.85546875" customWidth="1"/>
    <col min="1028" max="1028" width="17.28515625" customWidth="1"/>
    <col min="1029" max="1029" width="17.5703125" customWidth="1"/>
    <col min="1030" max="1030" width="17.7109375" customWidth="1"/>
    <col min="1031" max="1031" width="17.140625" customWidth="1"/>
    <col min="1032" max="1032" width="17.7109375" customWidth="1"/>
    <col min="1281" max="1281" width="36.42578125" customWidth="1"/>
    <col min="1282" max="1282" width="10.140625" customWidth="1"/>
    <col min="1283" max="1283" width="18.85546875" customWidth="1"/>
    <col min="1284" max="1284" width="17.28515625" customWidth="1"/>
    <col min="1285" max="1285" width="17.5703125" customWidth="1"/>
    <col min="1286" max="1286" width="17.7109375" customWidth="1"/>
    <col min="1287" max="1287" width="17.140625" customWidth="1"/>
    <col min="1288" max="1288" width="17.7109375" customWidth="1"/>
    <col min="1537" max="1537" width="36.42578125" customWidth="1"/>
    <col min="1538" max="1538" width="10.140625" customWidth="1"/>
    <col min="1539" max="1539" width="18.85546875" customWidth="1"/>
    <col min="1540" max="1540" width="17.28515625" customWidth="1"/>
    <col min="1541" max="1541" width="17.5703125" customWidth="1"/>
    <col min="1542" max="1542" width="17.7109375" customWidth="1"/>
    <col min="1543" max="1543" width="17.140625" customWidth="1"/>
    <col min="1544" max="1544" width="17.7109375" customWidth="1"/>
    <col min="1793" max="1793" width="36.42578125" customWidth="1"/>
    <col min="1794" max="1794" width="10.140625" customWidth="1"/>
    <col min="1795" max="1795" width="18.85546875" customWidth="1"/>
    <col min="1796" max="1796" width="17.28515625" customWidth="1"/>
    <col min="1797" max="1797" width="17.5703125" customWidth="1"/>
    <col min="1798" max="1798" width="17.7109375" customWidth="1"/>
    <col min="1799" max="1799" width="17.140625" customWidth="1"/>
    <col min="1800" max="1800" width="17.7109375" customWidth="1"/>
    <col min="2049" max="2049" width="36.42578125" customWidth="1"/>
    <col min="2050" max="2050" width="10.140625" customWidth="1"/>
    <col min="2051" max="2051" width="18.85546875" customWidth="1"/>
    <col min="2052" max="2052" width="17.28515625" customWidth="1"/>
    <col min="2053" max="2053" width="17.5703125" customWidth="1"/>
    <col min="2054" max="2054" width="17.7109375" customWidth="1"/>
    <col min="2055" max="2055" width="17.140625" customWidth="1"/>
    <col min="2056" max="2056" width="17.7109375" customWidth="1"/>
    <col min="2305" max="2305" width="36.42578125" customWidth="1"/>
    <col min="2306" max="2306" width="10.140625" customWidth="1"/>
    <col min="2307" max="2307" width="18.85546875" customWidth="1"/>
    <col min="2308" max="2308" width="17.28515625" customWidth="1"/>
    <col min="2309" max="2309" width="17.5703125" customWidth="1"/>
    <col min="2310" max="2310" width="17.7109375" customWidth="1"/>
    <col min="2311" max="2311" width="17.140625" customWidth="1"/>
    <col min="2312" max="2312" width="17.7109375" customWidth="1"/>
    <col min="2561" max="2561" width="36.42578125" customWidth="1"/>
    <col min="2562" max="2562" width="10.140625" customWidth="1"/>
    <col min="2563" max="2563" width="18.85546875" customWidth="1"/>
    <col min="2564" max="2564" width="17.28515625" customWidth="1"/>
    <col min="2565" max="2565" width="17.5703125" customWidth="1"/>
    <col min="2566" max="2566" width="17.7109375" customWidth="1"/>
    <col min="2567" max="2567" width="17.140625" customWidth="1"/>
    <col min="2568" max="2568" width="17.7109375" customWidth="1"/>
    <col min="2817" max="2817" width="36.42578125" customWidth="1"/>
    <col min="2818" max="2818" width="10.140625" customWidth="1"/>
    <col min="2819" max="2819" width="18.85546875" customWidth="1"/>
    <col min="2820" max="2820" width="17.28515625" customWidth="1"/>
    <col min="2821" max="2821" width="17.5703125" customWidth="1"/>
    <col min="2822" max="2822" width="17.7109375" customWidth="1"/>
    <col min="2823" max="2823" width="17.140625" customWidth="1"/>
    <col min="2824" max="2824" width="17.7109375" customWidth="1"/>
    <col min="3073" max="3073" width="36.42578125" customWidth="1"/>
    <col min="3074" max="3074" width="10.140625" customWidth="1"/>
    <col min="3075" max="3075" width="18.85546875" customWidth="1"/>
    <col min="3076" max="3076" width="17.28515625" customWidth="1"/>
    <col min="3077" max="3077" width="17.5703125" customWidth="1"/>
    <col min="3078" max="3078" width="17.7109375" customWidth="1"/>
    <col min="3079" max="3079" width="17.140625" customWidth="1"/>
    <col min="3080" max="3080" width="17.7109375" customWidth="1"/>
    <col min="3329" max="3329" width="36.42578125" customWidth="1"/>
    <col min="3330" max="3330" width="10.140625" customWidth="1"/>
    <col min="3331" max="3331" width="18.85546875" customWidth="1"/>
    <col min="3332" max="3332" width="17.28515625" customWidth="1"/>
    <col min="3333" max="3333" width="17.5703125" customWidth="1"/>
    <col min="3334" max="3334" width="17.7109375" customWidth="1"/>
    <col min="3335" max="3335" width="17.140625" customWidth="1"/>
    <col min="3336" max="3336" width="17.7109375" customWidth="1"/>
    <col min="3585" max="3585" width="36.42578125" customWidth="1"/>
    <col min="3586" max="3586" width="10.140625" customWidth="1"/>
    <col min="3587" max="3587" width="18.85546875" customWidth="1"/>
    <col min="3588" max="3588" width="17.28515625" customWidth="1"/>
    <col min="3589" max="3589" width="17.5703125" customWidth="1"/>
    <col min="3590" max="3590" width="17.7109375" customWidth="1"/>
    <col min="3591" max="3591" width="17.140625" customWidth="1"/>
    <col min="3592" max="3592" width="17.7109375" customWidth="1"/>
    <col min="3841" max="3841" width="36.42578125" customWidth="1"/>
    <col min="3842" max="3842" width="10.140625" customWidth="1"/>
    <col min="3843" max="3843" width="18.85546875" customWidth="1"/>
    <col min="3844" max="3844" width="17.28515625" customWidth="1"/>
    <col min="3845" max="3845" width="17.5703125" customWidth="1"/>
    <col min="3846" max="3846" width="17.7109375" customWidth="1"/>
    <col min="3847" max="3847" width="17.140625" customWidth="1"/>
    <col min="3848" max="3848" width="17.7109375" customWidth="1"/>
    <col min="4097" max="4097" width="36.42578125" customWidth="1"/>
    <col min="4098" max="4098" width="10.140625" customWidth="1"/>
    <col min="4099" max="4099" width="18.85546875" customWidth="1"/>
    <col min="4100" max="4100" width="17.28515625" customWidth="1"/>
    <col min="4101" max="4101" width="17.5703125" customWidth="1"/>
    <col min="4102" max="4102" width="17.7109375" customWidth="1"/>
    <col min="4103" max="4103" width="17.140625" customWidth="1"/>
    <col min="4104" max="4104" width="17.7109375" customWidth="1"/>
    <col min="4353" max="4353" width="36.42578125" customWidth="1"/>
    <col min="4354" max="4354" width="10.140625" customWidth="1"/>
    <col min="4355" max="4355" width="18.85546875" customWidth="1"/>
    <col min="4356" max="4356" width="17.28515625" customWidth="1"/>
    <col min="4357" max="4357" width="17.5703125" customWidth="1"/>
    <col min="4358" max="4358" width="17.7109375" customWidth="1"/>
    <col min="4359" max="4359" width="17.140625" customWidth="1"/>
    <col min="4360" max="4360" width="17.7109375" customWidth="1"/>
    <col min="4609" max="4609" width="36.42578125" customWidth="1"/>
    <col min="4610" max="4610" width="10.140625" customWidth="1"/>
    <col min="4611" max="4611" width="18.85546875" customWidth="1"/>
    <col min="4612" max="4612" width="17.28515625" customWidth="1"/>
    <col min="4613" max="4613" width="17.5703125" customWidth="1"/>
    <col min="4614" max="4614" width="17.7109375" customWidth="1"/>
    <col min="4615" max="4615" width="17.140625" customWidth="1"/>
    <col min="4616" max="4616" width="17.7109375" customWidth="1"/>
    <col min="4865" max="4865" width="36.42578125" customWidth="1"/>
    <col min="4866" max="4866" width="10.140625" customWidth="1"/>
    <col min="4867" max="4867" width="18.85546875" customWidth="1"/>
    <col min="4868" max="4868" width="17.28515625" customWidth="1"/>
    <col min="4869" max="4869" width="17.5703125" customWidth="1"/>
    <col min="4870" max="4870" width="17.7109375" customWidth="1"/>
    <col min="4871" max="4871" width="17.140625" customWidth="1"/>
    <col min="4872" max="4872" width="17.7109375" customWidth="1"/>
    <col min="5121" max="5121" width="36.42578125" customWidth="1"/>
    <col min="5122" max="5122" width="10.140625" customWidth="1"/>
    <col min="5123" max="5123" width="18.85546875" customWidth="1"/>
    <col min="5124" max="5124" width="17.28515625" customWidth="1"/>
    <col min="5125" max="5125" width="17.5703125" customWidth="1"/>
    <col min="5126" max="5126" width="17.7109375" customWidth="1"/>
    <col min="5127" max="5127" width="17.140625" customWidth="1"/>
    <col min="5128" max="5128" width="17.7109375" customWidth="1"/>
    <col min="5377" max="5377" width="36.42578125" customWidth="1"/>
    <col min="5378" max="5378" width="10.140625" customWidth="1"/>
    <col min="5379" max="5379" width="18.85546875" customWidth="1"/>
    <col min="5380" max="5380" width="17.28515625" customWidth="1"/>
    <col min="5381" max="5381" width="17.5703125" customWidth="1"/>
    <col min="5382" max="5382" width="17.7109375" customWidth="1"/>
    <col min="5383" max="5383" width="17.140625" customWidth="1"/>
    <col min="5384" max="5384" width="17.7109375" customWidth="1"/>
    <col min="5633" max="5633" width="36.42578125" customWidth="1"/>
    <col min="5634" max="5634" width="10.140625" customWidth="1"/>
    <col min="5635" max="5635" width="18.85546875" customWidth="1"/>
    <col min="5636" max="5636" width="17.28515625" customWidth="1"/>
    <col min="5637" max="5637" width="17.5703125" customWidth="1"/>
    <col min="5638" max="5638" width="17.7109375" customWidth="1"/>
    <col min="5639" max="5639" width="17.140625" customWidth="1"/>
    <col min="5640" max="5640" width="17.7109375" customWidth="1"/>
    <col min="5889" max="5889" width="36.42578125" customWidth="1"/>
    <col min="5890" max="5890" width="10.140625" customWidth="1"/>
    <col min="5891" max="5891" width="18.85546875" customWidth="1"/>
    <col min="5892" max="5892" width="17.28515625" customWidth="1"/>
    <col min="5893" max="5893" width="17.5703125" customWidth="1"/>
    <col min="5894" max="5894" width="17.7109375" customWidth="1"/>
    <col min="5895" max="5895" width="17.140625" customWidth="1"/>
    <col min="5896" max="5896" width="17.7109375" customWidth="1"/>
    <col min="6145" max="6145" width="36.42578125" customWidth="1"/>
    <col min="6146" max="6146" width="10.140625" customWidth="1"/>
    <col min="6147" max="6147" width="18.85546875" customWidth="1"/>
    <col min="6148" max="6148" width="17.28515625" customWidth="1"/>
    <col min="6149" max="6149" width="17.5703125" customWidth="1"/>
    <col min="6150" max="6150" width="17.7109375" customWidth="1"/>
    <col min="6151" max="6151" width="17.140625" customWidth="1"/>
    <col min="6152" max="6152" width="17.7109375" customWidth="1"/>
    <col min="6401" max="6401" width="36.42578125" customWidth="1"/>
    <col min="6402" max="6402" width="10.140625" customWidth="1"/>
    <col min="6403" max="6403" width="18.85546875" customWidth="1"/>
    <col min="6404" max="6404" width="17.28515625" customWidth="1"/>
    <col min="6405" max="6405" width="17.5703125" customWidth="1"/>
    <col min="6406" max="6406" width="17.7109375" customWidth="1"/>
    <col min="6407" max="6407" width="17.140625" customWidth="1"/>
    <col min="6408" max="6408" width="17.7109375" customWidth="1"/>
    <col min="6657" max="6657" width="36.42578125" customWidth="1"/>
    <col min="6658" max="6658" width="10.140625" customWidth="1"/>
    <col min="6659" max="6659" width="18.85546875" customWidth="1"/>
    <col min="6660" max="6660" width="17.28515625" customWidth="1"/>
    <col min="6661" max="6661" width="17.5703125" customWidth="1"/>
    <col min="6662" max="6662" width="17.7109375" customWidth="1"/>
    <col min="6663" max="6663" width="17.140625" customWidth="1"/>
    <col min="6664" max="6664" width="17.7109375" customWidth="1"/>
    <col min="6913" max="6913" width="36.42578125" customWidth="1"/>
    <col min="6914" max="6914" width="10.140625" customWidth="1"/>
    <col min="6915" max="6915" width="18.85546875" customWidth="1"/>
    <col min="6916" max="6916" width="17.28515625" customWidth="1"/>
    <col min="6917" max="6917" width="17.5703125" customWidth="1"/>
    <col min="6918" max="6918" width="17.7109375" customWidth="1"/>
    <col min="6919" max="6919" width="17.140625" customWidth="1"/>
    <col min="6920" max="6920" width="17.7109375" customWidth="1"/>
    <col min="7169" max="7169" width="36.42578125" customWidth="1"/>
    <col min="7170" max="7170" width="10.140625" customWidth="1"/>
    <col min="7171" max="7171" width="18.85546875" customWidth="1"/>
    <col min="7172" max="7172" width="17.28515625" customWidth="1"/>
    <col min="7173" max="7173" width="17.5703125" customWidth="1"/>
    <col min="7174" max="7174" width="17.7109375" customWidth="1"/>
    <col min="7175" max="7175" width="17.140625" customWidth="1"/>
    <col min="7176" max="7176" width="17.7109375" customWidth="1"/>
    <col min="7425" max="7425" width="36.42578125" customWidth="1"/>
    <col min="7426" max="7426" width="10.140625" customWidth="1"/>
    <col min="7427" max="7427" width="18.85546875" customWidth="1"/>
    <col min="7428" max="7428" width="17.28515625" customWidth="1"/>
    <col min="7429" max="7429" width="17.5703125" customWidth="1"/>
    <col min="7430" max="7430" width="17.7109375" customWidth="1"/>
    <col min="7431" max="7431" width="17.140625" customWidth="1"/>
    <col min="7432" max="7432" width="17.7109375" customWidth="1"/>
    <col min="7681" max="7681" width="36.42578125" customWidth="1"/>
    <col min="7682" max="7682" width="10.140625" customWidth="1"/>
    <col min="7683" max="7683" width="18.85546875" customWidth="1"/>
    <col min="7684" max="7684" width="17.28515625" customWidth="1"/>
    <col min="7685" max="7685" width="17.5703125" customWidth="1"/>
    <col min="7686" max="7686" width="17.7109375" customWidth="1"/>
    <col min="7687" max="7687" width="17.140625" customWidth="1"/>
    <col min="7688" max="7688" width="17.7109375" customWidth="1"/>
    <col min="7937" max="7937" width="36.42578125" customWidth="1"/>
    <col min="7938" max="7938" width="10.140625" customWidth="1"/>
    <col min="7939" max="7939" width="18.85546875" customWidth="1"/>
    <col min="7940" max="7940" width="17.28515625" customWidth="1"/>
    <col min="7941" max="7941" width="17.5703125" customWidth="1"/>
    <col min="7942" max="7942" width="17.7109375" customWidth="1"/>
    <col min="7943" max="7943" width="17.140625" customWidth="1"/>
    <col min="7944" max="7944" width="17.7109375" customWidth="1"/>
    <col min="8193" max="8193" width="36.42578125" customWidth="1"/>
    <col min="8194" max="8194" width="10.140625" customWidth="1"/>
    <col min="8195" max="8195" width="18.85546875" customWidth="1"/>
    <col min="8196" max="8196" width="17.28515625" customWidth="1"/>
    <col min="8197" max="8197" width="17.5703125" customWidth="1"/>
    <col min="8198" max="8198" width="17.7109375" customWidth="1"/>
    <col min="8199" max="8199" width="17.140625" customWidth="1"/>
    <col min="8200" max="8200" width="17.7109375" customWidth="1"/>
    <col min="8449" max="8449" width="36.42578125" customWidth="1"/>
    <col min="8450" max="8450" width="10.140625" customWidth="1"/>
    <col min="8451" max="8451" width="18.85546875" customWidth="1"/>
    <col min="8452" max="8452" width="17.28515625" customWidth="1"/>
    <col min="8453" max="8453" width="17.5703125" customWidth="1"/>
    <col min="8454" max="8454" width="17.7109375" customWidth="1"/>
    <col min="8455" max="8455" width="17.140625" customWidth="1"/>
    <col min="8456" max="8456" width="17.7109375" customWidth="1"/>
    <col min="8705" max="8705" width="36.42578125" customWidth="1"/>
    <col min="8706" max="8706" width="10.140625" customWidth="1"/>
    <col min="8707" max="8707" width="18.85546875" customWidth="1"/>
    <col min="8708" max="8708" width="17.28515625" customWidth="1"/>
    <col min="8709" max="8709" width="17.5703125" customWidth="1"/>
    <col min="8710" max="8710" width="17.7109375" customWidth="1"/>
    <col min="8711" max="8711" width="17.140625" customWidth="1"/>
    <col min="8712" max="8712" width="17.7109375" customWidth="1"/>
    <col min="8961" max="8961" width="36.42578125" customWidth="1"/>
    <col min="8962" max="8962" width="10.140625" customWidth="1"/>
    <col min="8963" max="8963" width="18.85546875" customWidth="1"/>
    <col min="8964" max="8964" width="17.28515625" customWidth="1"/>
    <col min="8965" max="8965" width="17.5703125" customWidth="1"/>
    <col min="8966" max="8966" width="17.7109375" customWidth="1"/>
    <col min="8967" max="8967" width="17.140625" customWidth="1"/>
    <col min="8968" max="8968" width="17.7109375" customWidth="1"/>
    <col min="9217" max="9217" width="36.42578125" customWidth="1"/>
    <col min="9218" max="9218" width="10.140625" customWidth="1"/>
    <col min="9219" max="9219" width="18.85546875" customWidth="1"/>
    <col min="9220" max="9220" width="17.28515625" customWidth="1"/>
    <col min="9221" max="9221" width="17.5703125" customWidth="1"/>
    <col min="9222" max="9222" width="17.7109375" customWidth="1"/>
    <col min="9223" max="9223" width="17.140625" customWidth="1"/>
    <col min="9224" max="9224" width="17.7109375" customWidth="1"/>
    <col min="9473" max="9473" width="36.42578125" customWidth="1"/>
    <col min="9474" max="9474" width="10.140625" customWidth="1"/>
    <col min="9475" max="9475" width="18.85546875" customWidth="1"/>
    <col min="9476" max="9476" width="17.28515625" customWidth="1"/>
    <col min="9477" max="9477" width="17.5703125" customWidth="1"/>
    <col min="9478" max="9478" width="17.7109375" customWidth="1"/>
    <col min="9479" max="9479" width="17.140625" customWidth="1"/>
    <col min="9480" max="9480" width="17.7109375" customWidth="1"/>
    <col min="9729" max="9729" width="36.42578125" customWidth="1"/>
    <col min="9730" max="9730" width="10.140625" customWidth="1"/>
    <col min="9731" max="9731" width="18.85546875" customWidth="1"/>
    <col min="9732" max="9732" width="17.28515625" customWidth="1"/>
    <col min="9733" max="9733" width="17.5703125" customWidth="1"/>
    <col min="9734" max="9734" width="17.7109375" customWidth="1"/>
    <col min="9735" max="9735" width="17.140625" customWidth="1"/>
    <col min="9736" max="9736" width="17.7109375" customWidth="1"/>
    <col min="9985" max="9985" width="36.42578125" customWidth="1"/>
    <col min="9986" max="9986" width="10.140625" customWidth="1"/>
    <col min="9987" max="9987" width="18.85546875" customWidth="1"/>
    <col min="9988" max="9988" width="17.28515625" customWidth="1"/>
    <col min="9989" max="9989" width="17.5703125" customWidth="1"/>
    <col min="9990" max="9990" width="17.7109375" customWidth="1"/>
    <col min="9991" max="9991" width="17.140625" customWidth="1"/>
    <col min="9992" max="9992" width="17.7109375" customWidth="1"/>
    <col min="10241" max="10241" width="36.42578125" customWidth="1"/>
    <col min="10242" max="10242" width="10.140625" customWidth="1"/>
    <col min="10243" max="10243" width="18.85546875" customWidth="1"/>
    <col min="10244" max="10244" width="17.28515625" customWidth="1"/>
    <col min="10245" max="10245" width="17.5703125" customWidth="1"/>
    <col min="10246" max="10246" width="17.7109375" customWidth="1"/>
    <col min="10247" max="10247" width="17.140625" customWidth="1"/>
    <col min="10248" max="10248" width="17.7109375" customWidth="1"/>
    <col min="10497" max="10497" width="36.42578125" customWidth="1"/>
    <col min="10498" max="10498" width="10.140625" customWidth="1"/>
    <col min="10499" max="10499" width="18.85546875" customWidth="1"/>
    <col min="10500" max="10500" width="17.28515625" customWidth="1"/>
    <col min="10501" max="10501" width="17.5703125" customWidth="1"/>
    <col min="10502" max="10502" width="17.7109375" customWidth="1"/>
    <col min="10503" max="10503" width="17.140625" customWidth="1"/>
    <col min="10504" max="10504" width="17.7109375" customWidth="1"/>
    <col min="10753" max="10753" width="36.42578125" customWidth="1"/>
    <col min="10754" max="10754" width="10.140625" customWidth="1"/>
    <col min="10755" max="10755" width="18.85546875" customWidth="1"/>
    <col min="10756" max="10756" width="17.28515625" customWidth="1"/>
    <col min="10757" max="10757" width="17.5703125" customWidth="1"/>
    <col min="10758" max="10758" width="17.7109375" customWidth="1"/>
    <col min="10759" max="10759" width="17.140625" customWidth="1"/>
    <col min="10760" max="10760" width="17.7109375" customWidth="1"/>
    <col min="11009" max="11009" width="36.42578125" customWidth="1"/>
    <col min="11010" max="11010" width="10.140625" customWidth="1"/>
    <col min="11011" max="11011" width="18.85546875" customWidth="1"/>
    <col min="11012" max="11012" width="17.28515625" customWidth="1"/>
    <col min="11013" max="11013" width="17.5703125" customWidth="1"/>
    <col min="11014" max="11014" width="17.7109375" customWidth="1"/>
    <col min="11015" max="11015" width="17.140625" customWidth="1"/>
    <col min="11016" max="11016" width="17.7109375" customWidth="1"/>
    <col min="11265" max="11265" width="36.42578125" customWidth="1"/>
    <col min="11266" max="11266" width="10.140625" customWidth="1"/>
    <col min="11267" max="11267" width="18.85546875" customWidth="1"/>
    <col min="11268" max="11268" width="17.28515625" customWidth="1"/>
    <col min="11269" max="11269" width="17.5703125" customWidth="1"/>
    <col min="11270" max="11270" width="17.7109375" customWidth="1"/>
    <col min="11271" max="11271" width="17.140625" customWidth="1"/>
    <col min="11272" max="11272" width="17.7109375" customWidth="1"/>
    <col min="11521" max="11521" width="36.42578125" customWidth="1"/>
    <col min="11522" max="11522" width="10.140625" customWidth="1"/>
    <col min="11523" max="11523" width="18.85546875" customWidth="1"/>
    <col min="11524" max="11524" width="17.28515625" customWidth="1"/>
    <col min="11525" max="11525" width="17.5703125" customWidth="1"/>
    <col min="11526" max="11526" width="17.7109375" customWidth="1"/>
    <col min="11527" max="11527" width="17.140625" customWidth="1"/>
    <col min="11528" max="11528" width="17.7109375" customWidth="1"/>
    <col min="11777" max="11777" width="36.42578125" customWidth="1"/>
    <col min="11778" max="11778" width="10.140625" customWidth="1"/>
    <col min="11779" max="11779" width="18.85546875" customWidth="1"/>
    <col min="11780" max="11780" width="17.28515625" customWidth="1"/>
    <col min="11781" max="11781" width="17.5703125" customWidth="1"/>
    <col min="11782" max="11782" width="17.7109375" customWidth="1"/>
    <col min="11783" max="11783" width="17.140625" customWidth="1"/>
    <col min="11784" max="11784" width="17.7109375" customWidth="1"/>
    <col min="12033" max="12033" width="36.42578125" customWidth="1"/>
    <col min="12034" max="12034" width="10.140625" customWidth="1"/>
    <col min="12035" max="12035" width="18.85546875" customWidth="1"/>
    <col min="12036" max="12036" width="17.28515625" customWidth="1"/>
    <col min="12037" max="12037" width="17.5703125" customWidth="1"/>
    <col min="12038" max="12038" width="17.7109375" customWidth="1"/>
    <col min="12039" max="12039" width="17.140625" customWidth="1"/>
    <col min="12040" max="12040" width="17.7109375" customWidth="1"/>
    <col min="12289" max="12289" width="36.42578125" customWidth="1"/>
    <col min="12290" max="12290" width="10.140625" customWidth="1"/>
    <col min="12291" max="12291" width="18.85546875" customWidth="1"/>
    <col min="12292" max="12292" width="17.28515625" customWidth="1"/>
    <col min="12293" max="12293" width="17.5703125" customWidth="1"/>
    <col min="12294" max="12294" width="17.7109375" customWidth="1"/>
    <col min="12295" max="12295" width="17.140625" customWidth="1"/>
    <col min="12296" max="12296" width="17.7109375" customWidth="1"/>
    <col min="12545" max="12545" width="36.42578125" customWidth="1"/>
    <col min="12546" max="12546" width="10.140625" customWidth="1"/>
    <col min="12547" max="12547" width="18.85546875" customWidth="1"/>
    <col min="12548" max="12548" width="17.28515625" customWidth="1"/>
    <col min="12549" max="12549" width="17.5703125" customWidth="1"/>
    <col min="12550" max="12550" width="17.7109375" customWidth="1"/>
    <col min="12551" max="12551" width="17.140625" customWidth="1"/>
    <col min="12552" max="12552" width="17.7109375" customWidth="1"/>
    <col min="12801" max="12801" width="36.42578125" customWidth="1"/>
    <col min="12802" max="12802" width="10.140625" customWidth="1"/>
    <col min="12803" max="12803" width="18.85546875" customWidth="1"/>
    <col min="12804" max="12804" width="17.28515625" customWidth="1"/>
    <col min="12805" max="12805" width="17.5703125" customWidth="1"/>
    <col min="12806" max="12806" width="17.7109375" customWidth="1"/>
    <col min="12807" max="12807" width="17.140625" customWidth="1"/>
    <col min="12808" max="12808" width="17.7109375" customWidth="1"/>
    <col min="13057" max="13057" width="36.42578125" customWidth="1"/>
    <col min="13058" max="13058" width="10.140625" customWidth="1"/>
    <col min="13059" max="13059" width="18.85546875" customWidth="1"/>
    <col min="13060" max="13060" width="17.28515625" customWidth="1"/>
    <col min="13061" max="13061" width="17.5703125" customWidth="1"/>
    <col min="13062" max="13062" width="17.7109375" customWidth="1"/>
    <col min="13063" max="13063" width="17.140625" customWidth="1"/>
    <col min="13064" max="13064" width="17.7109375" customWidth="1"/>
    <col min="13313" max="13313" width="36.42578125" customWidth="1"/>
    <col min="13314" max="13314" width="10.140625" customWidth="1"/>
    <col min="13315" max="13315" width="18.85546875" customWidth="1"/>
    <col min="13316" max="13316" width="17.28515625" customWidth="1"/>
    <col min="13317" max="13317" width="17.5703125" customWidth="1"/>
    <col min="13318" max="13318" width="17.7109375" customWidth="1"/>
    <col min="13319" max="13319" width="17.140625" customWidth="1"/>
    <col min="13320" max="13320" width="17.7109375" customWidth="1"/>
    <col min="13569" max="13569" width="36.42578125" customWidth="1"/>
    <col min="13570" max="13570" width="10.140625" customWidth="1"/>
    <col min="13571" max="13571" width="18.85546875" customWidth="1"/>
    <col min="13572" max="13572" width="17.28515625" customWidth="1"/>
    <col min="13573" max="13573" width="17.5703125" customWidth="1"/>
    <col min="13574" max="13574" width="17.7109375" customWidth="1"/>
    <col min="13575" max="13575" width="17.140625" customWidth="1"/>
    <col min="13576" max="13576" width="17.7109375" customWidth="1"/>
    <col min="13825" max="13825" width="36.42578125" customWidth="1"/>
    <col min="13826" max="13826" width="10.140625" customWidth="1"/>
    <col min="13827" max="13827" width="18.85546875" customWidth="1"/>
    <col min="13828" max="13828" width="17.28515625" customWidth="1"/>
    <col min="13829" max="13829" width="17.5703125" customWidth="1"/>
    <col min="13830" max="13830" width="17.7109375" customWidth="1"/>
    <col min="13831" max="13831" width="17.140625" customWidth="1"/>
    <col min="13832" max="13832" width="17.7109375" customWidth="1"/>
    <col min="14081" max="14081" width="36.42578125" customWidth="1"/>
    <col min="14082" max="14082" width="10.140625" customWidth="1"/>
    <col min="14083" max="14083" width="18.85546875" customWidth="1"/>
    <col min="14084" max="14084" width="17.28515625" customWidth="1"/>
    <col min="14085" max="14085" width="17.5703125" customWidth="1"/>
    <col min="14086" max="14086" width="17.7109375" customWidth="1"/>
    <col min="14087" max="14087" width="17.140625" customWidth="1"/>
    <col min="14088" max="14088" width="17.7109375" customWidth="1"/>
    <col min="14337" max="14337" width="36.42578125" customWidth="1"/>
    <col min="14338" max="14338" width="10.140625" customWidth="1"/>
    <col min="14339" max="14339" width="18.85546875" customWidth="1"/>
    <col min="14340" max="14340" width="17.28515625" customWidth="1"/>
    <col min="14341" max="14341" width="17.5703125" customWidth="1"/>
    <col min="14342" max="14342" width="17.7109375" customWidth="1"/>
    <col min="14343" max="14343" width="17.140625" customWidth="1"/>
    <col min="14344" max="14344" width="17.7109375" customWidth="1"/>
    <col min="14593" max="14593" width="36.42578125" customWidth="1"/>
    <col min="14594" max="14594" width="10.140625" customWidth="1"/>
    <col min="14595" max="14595" width="18.85546875" customWidth="1"/>
    <col min="14596" max="14596" width="17.28515625" customWidth="1"/>
    <col min="14597" max="14597" width="17.5703125" customWidth="1"/>
    <col min="14598" max="14598" width="17.7109375" customWidth="1"/>
    <col min="14599" max="14599" width="17.140625" customWidth="1"/>
    <col min="14600" max="14600" width="17.7109375" customWidth="1"/>
    <col min="14849" max="14849" width="36.42578125" customWidth="1"/>
    <col min="14850" max="14850" width="10.140625" customWidth="1"/>
    <col min="14851" max="14851" width="18.85546875" customWidth="1"/>
    <col min="14852" max="14852" width="17.28515625" customWidth="1"/>
    <col min="14853" max="14853" width="17.5703125" customWidth="1"/>
    <col min="14854" max="14854" width="17.7109375" customWidth="1"/>
    <col min="14855" max="14855" width="17.140625" customWidth="1"/>
    <col min="14856" max="14856" width="17.7109375" customWidth="1"/>
    <col min="15105" max="15105" width="36.42578125" customWidth="1"/>
    <col min="15106" max="15106" width="10.140625" customWidth="1"/>
    <col min="15107" max="15107" width="18.85546875" customWidth="1"/>
    <col min="15108" max="15108" width="17.28515625" customWidth="1"/>
    <col min="15109" max="15109" width="17.5703125" customWidth="1"/>
    <col min="15110" max="15110" width="17.7109375" customWidth="1"/>
    <col min="15111" max="15111" width="17.140625" customWidth="1"/>
    <col min="15112" max="15112" width="17.7109375" customWidth="1"/>
    <col min="15361" max="15361" width="36.42578125" customWidth="1"/>
    <col min="15362" max="15362" width="10.140625" customWidth="1"/>
    <col min="15363" max="15363" width="18.85546875" customWidth="1"/>
    <col min="15364" max="15364" width="17.28515625" customWidth="1"/>
    <col min="15365" max="15365" width="17.5703125" customWidth="1"/>
    <col min="15366" max="15366" width="17.7109375" customWidth="1"/>
    <col min="15367" max="15367" width="17.140625" customWidth="1"/>
    <col min="15368" max="15368" width="17.7109375" customWidth="1"/>
    <col min="15617" max="15617" width="36.42578125" customWidth="1"/>
    <col min="15618" max="15618" width="10.140625" customWidth="1"/>
    <col min="15619" max="15619" width="18.85546875" customWidth="1"/>
    <col min="15620" max="15620" width="17.28515625" customWidth="1"/>
    <col min="15621" max="15621" width="17.5703125" customWidth="1"/>
    <col min="15622" max="15622" width="17.7109375" customWidth="1"/>
    <col min="15623" max="15623" width="17.140625" customWidth="1"/>
    <col min="15624" max="15624" width="17.7109375" customWidth="1"/>
    <col min="15873" max="15873" width="36.42578125" customWidth="1"/>
    <col min="15874" max="15874" width="10.140625" customWidth="1"/>
    <col min="15875" max="15875" width="18.85546875" customWidth="1"/>
    <col min="15876" max="15876" width="17.28515625" customWidth="1"/>
    <col min="15877" max="15877" width="17.5703125" customWidth="1"/>
    <col min="15878" max="15878" width="17.7109375" customWidth="1"/>
    <col min="15879" max="15879" width="17.140625" customWidth="1"/>
    <col min="15880" max="15880" width="17.7109375" customWidth="1"/>
    <col min="16129" max="16129" width="36.42578125" customWidth="1"/>
    <col min="16130" max="16130" width="10.140625" customWidth="1"/>
    <col min="16131" max="16131" width="18.85546875" customWidth="1"/>
    <col min="16132" max="16132" width="17.28515625" customWidth="1"/>
    <col min="16133" max="16133" width="17.5703125" customWidth="1"/>
    <col min="16134" max="16134" width="17.7109375" customWidth="1"/>
    <col min="16135" max="16135" width="17.140625" customWidth="1"/>
    <col min="16136" max="16136" width="17.7109375" customWidth="1"/>
  </cols>
  <sheetData>
    <row r="1" spans="1:8" ht="24" customHeight="1" x14ac:dyDescent="0.25">
      <c r="A1" s="84" t="s">
        <v>442</v>
      </c>
      <c r="B1" s="85"/>
      <c r="C1" s="85"/>
      <c r="D1" s="85"/>
      <c r="E1" s="85"/>
      <c r="F1" s="85"/>
      <c r="G1" s="85"/>
      <c r="H1" s="85"/>
    </row>
    <row r="2" spans="1:8" ht="23.25" customHeight="1" x14ac:dyDescent="0.25">
      <c r="A2" s="86" t="s">
        <v>443</v>
      </c>
      <c r="B2" s="85"/>
      <c r="C2" s="85"/>
      <c r="D2" s="85"/>
      <c r="E2" s="85"/>
      <c r="F2" s="85"/>
      <c r="G2" s="85"/>
      <c r="H2" s="85"/>
    </row>
    <row r="3" spans="1:8" ht="18" x14ac:dyDescent="0.25">
      <c r="A3" s="70"/>
    </row>
    <row r="5" spans="1:8" ht="30" x14ac:dyDescent="0.3">
      <c r="A5" s="71" t="s">
        <v>4</v>
      </c>
      <c r="B5" s="72" t="s">
        <v>5</v>
      </c>
      <c r="C5" s="73" t="s">
        <v>444</v>
      </c>
      <c r="D5" s="73" t="s">
        <v>445</v>
      </c>
      <c r="E5" s="73" t="s">
        <v>445</v>
      </c>
      <c r="F5" s="73" t="s">
        <v>445</v>
      </c>
      <c r="G5" s="73" t="s">
        <v>445</v>
      </c>
      <c r="H5" s="74" t="s">
        <v>446</v>
      </c>
    </row>
    <row r="6" spans="1:8" x14ac:dyDescent="0.25">
      <c r="A6" s="61"/>
      <c r="B6" s="61"/>
      <c r="C6" s="61"/>
      <c r="D6" s="61"/>
      <c r="E6" s="61"/>
      <c r="F6" s="61"/>
      <c r="G6" s="61"/>
      <c r="H6" s="61"/>
    </row>
    <row r="7" spans="1:8" x14ac:dyDescent="0.25">
      <c r="A7" s="61"/>
      <c r="B7" s="61"/>
      <c r="C7" s="61"/>
      <c r="D7" s="61"/>
      <c r="E7" s="61"/>
      <c r="F7" s="61"/>
      <c r="G7" s="61"/>
      <c r="H7" s="61"/>
    </row>
    <row r="8" spans="1:8" x14ac:dyDescent="0.25">
      <c r="A8" s="61"/>
      <c r="B8" s="61"/>
      <c r="C8" s="61"/>
      <c r="D8" s="61"/>
      <c r="E8" s="61"/>
      <c r="F8" s="61"/>
      <c r="G8" s="61"/>
      <c r="H8" s="61"/>
    </row>
    <row r="9" spans="1:8" x14ac:dyDescent="0.25">
      <c r="A9" s="61"/>
      <c r="B9" s="61"/>
      <c r="C9" s="61"/>
      <c r="D9" s="61"/>
      <c r="E9" s="61"/>
      <c r="F9" s="61"/>
      <c r="G9" s="61"/>
      <c r="H9" s="61"/>
    </row>
    <row r="10" spans="1:8" x14ac:dyDescent="0.25">
      <c r="A10" s="75" t="s">
        <v>447</v>
      </c>
      <c r="B10" s="76" t="s">
        <v>141</v>
      </c>
      <c r="C10" s="77">
        <v>1686867</v>
      </c>
      <c r="D10" s="61"/>
      <c r="E10" s="61"/>
      <c r="F10" s="61"/>
      <c r="G10" s="61"/>
      <c r="H10" s="77">
        <f>SUM(C10:G10)</f>
        <v>1686867</v>
      </c>
    </row>
    <row r="11" spans="1:8" x14ac:dyDescent="0.25">
      <c r="A11" s="75"/>
      <c r="B11" s="76"/>
      <c r="C11" s="61"/>
      <c r="D11" s="61"/>
      <c r="E11" s="61"/>
      <c r="F11" s="61"/>
      <c r="G11" s="61"/>
      <c r="H11" s="61"/>
    </row>
    <row r="12" spans="1:8" x14ac:dyDescent="0.25">
      <c r="A12" s="75"/>
      <c r="B12" s="76"/>
      <c r="C12" s="61"/>
      <c r="D12" s="61"/>
      <c r="E12" s="61"/>
      <c r="F12" s="61"/>
      <c r="G12" s="61"/>
      <c r="H12" s="61"/>
    </row>
    <row r="13" spans="1:8" x14ac:dyDescent="0.25">
      <c r="A13" s="75"/>
      <c r="B13" s="76"/>
      <c r="C13" s="61"/>
      <c r="D13" s="61"/>
      <c r="E13" s="61"/>
      <c r="F13" s="61"/>
      <c r="G13" s="61"/>
      <c r="H13" s="61"/>
    </row>
    <row r="14" spans="1:8" x14ac:dyDescent="0.25">
      <c r="A14" s="75"/>
      <c r="B14" s="76"/>
      <c r="C14" s="61"/>
      <c r="D14" s="61"/>
      <c r="E14" s="61"/>
      <c r="F14" s="61"/>
      <c r="G14" s="61"/>
      <c r="H14" s="61"/>
    </row>
    <row r="15" spans="1:8" x14ac:dyDescent="0.25">
      <c r="A15" s="75" t="s">
        <v>448</v>
      </c>
      <c r="B15" s="76" t="s">
        <v>141</v>
      </c>
      <c r="C15" s="61">
        <f>'[2]1.melléklet Kiadások Rábatöttös'!F72</f>
        <v>0</v>
      </c>
      <c r="D15" s="61"/>
      <c r="E15" s="61"/>
      <c r="F15" s="61"/>
      <c r="G15" s="61"/>
      <c r="H15" s="61">
        <f>SUM(C15:G15)</f>
        <v>0</v>
      </c>
    </row>
  </sheetData>
  <mergeCells count="2">
    <mergeCell ref="A1:H1"/>
    <mergeCell ref="A2:H2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300" verticalDpi="300" r:id="rId1"/>
  <headerFooter>
    <oddHeader>&amp;R3.melléklet a 7/2020. (XI.10.) önkormányzati rendelethez
Az Ör. 5.melléklete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5</vt:i4>
      </vt:variant>
      <vt:variant>
        <vt:lpstr>Névvel ellátott tartományok</vt:lpstr>
      </vt:variant>
      <vt:variant>
        <vt:i4>3</vt:i4>
      </vt:variant>
    </vt:vector>
  </HeadingPairs>
  <TitlesOfParts>
    <vt:vector size="8" baseType="lpstr">
      <vt:lpstr>Munka1</vt:lpstr>
      <vt:lpstr>1.melléklet Kiadások Rábatöttös</vt:lpstr>
      <vt:lpstr>1.mellékletRábatöttösBevételek</vt:lpstr>
      <vt:lpstr>Költségvetési egyenleg3.mell</vt:lpstr>
      <vt:lpstr>5.melltartalékok</vt:lpstr>
      <vt:lpstr>'1.melléklet Kiadások Rábatöttös'!Nyomtatási_terület</vt:lpstr>
      <vt:lpstr>'1.mellékletRábatöttösBevételek'!Nyomtatási_terület</vt:lpstr>
      <vt:lpstr>'5.melltartalékok'!Nyomtatási_terület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2020-11-25T12:44:45Z</dcterms:created>
  <dcterms:modified xsi:type="dcterms:W3CDTF">2020-11-26T14:06:52Z</dcterms:modified>
</cp:coreProperties>
</file>