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bán\Desktop\Orbán\2018. költségvetés\Tornyi\1. mód\"/>
    </mc:Choice>
  </mc:AlternateContent>
  <xr:revisionPtr revIDLastSave="0" documentId="10_ncr:8100000_{5783CBE3-CCB2-413E-AE3C-1130B64D23D1}" xr6:coauthVersionLast="34" xr6:coauthVersionMax="34" xr10:uidLastSave="{00000000-0000-0000-0000-000000000000}"/>
  <bookViews>
    <workbookView xWindow="0" yWindow="0" windowWidth="21570" windowHeight="7980" activeTab="4" xr2:uid="{FEE33A92-5C52-4321-A4E8-1A333E4FBFAD}"/>
  </bookViews>
  <sheets>
    <sheet name="ÖSSZETOLT" sheetId="2" r:id="rId1"/>
    <sheet name="Bevételek" sheetId="3" r:id="rId2"/>
    <sheet name="Kiadások" sheetId="4" r:id="rId3"/>
    <sheet name="felhalmozási" sheetId="5" r:id="rId4"/>
    <sheet name="állami" sheetId="6" r:id="rId5"/>
    <sheet name="Munka1" sheetId="1" r:id="rId6"/>
  </sheets>
  <definedNames>
    <definedName name="_xlnm.Print_Area" localSheetId="0">ÖSSZETOLT!$A$1:$F$34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D29" i="2"/>
  <c r="D20" i="2"/>
  <c r="D22" i="2"/>
  <c r="D15" i="2"/>
  <c r="D16" i="2"/>
  <c r="D17" i="2"/>
  <c r="D18" i="2"/>
  <c r="D9" i="2"/>
  <c r="D10" i="2"/>
  <c r="D11" i="2"/>
  <c r="D4" i="2"/>
  <c r="D5" i="2"/>
  <c r="D6" i="2"/>
  <c r="D7" i="2"/>
  <c r="D3" i="2"/>
  <c r="F27" i="6"/>
  <c r="F3" i="6"/>
  <c r="F5" i="6"/>
  <c r="F14" i="6"/>
  <c r="E14" i="6"/>
  <c r="F19" i="6"/>
  <c r="F24" i="6"/>
  <c r="E24" i="6"/>
  <c r="E10" i="5"/>
  <c r="E15" i="5"/>
  <c r="E13" i="5"/>
  <c r="E7" i="5"/>
  <c r="E5" i="5"/>
  <c r="E8" i="4"/>
  <c r="E18" i="4"/>
  <c r="E38" i="3"/>
  <c r="E39" i="4"/>
  <c r="E19" i="4"/>
  <c r="E24" i="4"/>
  <c r="E29" i="4"/>
  <c r="E23" i="4" l="1"/>
  <c r="E22" i="4"/>
  <c r="E14" i="4"/>
  <c r="E28" i="4"/>
  <c r="E26" i="4"/>
  <c r="E7" i="4"/>
  <c r="E5" i="4"/>
  <c r="E6" i="3"/>
  <c r="E10" i="3" s="1"/>
  <c r="E20" i="3" s="1"/>
  <c r="E9" i="3"/>
  <c r="E22" i="3"/>
  <c r="E27" i="4"/>
  <c r="E25" i="4"/>
  <c r="E4" i="4"/>
  <c r="E6" i="4" s="1"/>
  <c r="E27" i="6"/>
  <c r="B29" i="6" s="1"/>
  <c r="E19" i="6"/>
  <c r="E5" i="6"/>
  <c r="E3" i="6"/>
  <c r="G22" i="5"/>
  <c r="F22" i="5"/>
  <c r="E22" i="5"/>
  <c r="D22" i="5"/>
  <c r="G16" i="5"/>
  <c r="F16" i="5"/>
  <c r="E16" i="5"/>
  <c r="D16" i="5"/>
  <c r="G10" i="5"/>
  <c r="G23" i="5" s="1"/>
  <c r="F10" i="5"/>
  <c r="F23" i="5" s="1"/>
  <c r="E23" i="5"/>
  <c r="D10" i="5"/>
  <c r="D23" i="5" s="1"/>
  <c r="D39" i="4"/>
  <c r="G33" i="4"/>
  <c r="F33" i="4"/>
  <c r="E33" i="4"/>
  <c r="D33" i="4"/>
  <c r="C11" i="2" s="1"/>
  <c r="G29" i="4"/>
  <c r="F29" i="4"/>
  <c r="D29" i="4"/>
  <c r="C10" i="2" s="1"/>
  <c r="G24" i="4"/>
  <c r="F24" i="4"/>
  <c r="D24" i="4"/>
  <c r="C9" i="2" s="1"/>
  <c r="C12" i="2" s="1"/>
  <c r="G19" i="4"/>
  <c r="G34" i="4" s="1"/>
  <c r="G40" i="4" s="1"/>
  <c r="F19" i="4"/>
  <c r="F34" i="4" s="1"/>
  <c r="F40" i="4" s="1"/>
  <c r="D19" i="4"/>
  <c r="D34" i="4" s="1"/>
  <c r="D40" i="4" s="1"/>
  <c r="G6" i="4"/>
  <c r="F6" i="4"/>
  <c r="D6" i="4"/>
  <c r="G52" i="3"/>
  <c r="F52" i="3"/>
  <c r="E52" i="3"/>
  <c r="D52" i="3"/>
  <c r="C29" i="2" s="1"/>
  <c r="C30" i="2" s="1"/>
  <c r="G47" i="3"/>
  <c r="F47" i="3"/>
  <c r="E47" i="3"/>
  <c r="D47" i="3"/>
  <c r="C22" i="2" s="1"/>
  <c r="G44" i="3"/>
  <c r="F44" i="3"/>
  <c r="E44" i="3"/>
  <c r="D44" i="3"/>
  <c r="C18" i="2" s="1"/>
  <c r="G41" i="3"/>
  <c r="F41" i="3"/>
  <c r="E41" i="3"/>
  <c r="D41" i="3"/>
  <c r="G38" i="3"/>
  <c r="F38" i="3"/>
  <c r="D38" i="3"/>
  <c r="C17" i="2" s="1"/>
  <c r="G29" i="3"/>
  <c r="F29" i="3"/>
  <c r="E29" i="3"/>
  <c r="D29" i="3"/>
  <c r="C16" i="2" s="1"/>
  <c r="G23" i="3"/>
  <c r="F23" i="3"/>
  <c r="E23" i="3"/>
  <c r="D23" i="3"/>
  <c r="G10" i="3"/>
  <c r="G20" i="3" s="1"/>
  <c r="G48" i="3" s="1"/>
  <c r="G53" i="3" s="1"/>
  <c r="F10" i="3"/>
  <c r="F20" i="3" s="1"/>
  <c r="F48" i="3" s="1"/>
  <c r="F53" i="3" s="1"/>
  <c r="D10" i="3"/>
  <c r="D20" i="3" s="1"/>
  <c r="F34" i="2"/>
  <c r="E34" i="2"/>
  <c r="D34" i="2"/>
  <c r="C33" i="2"/>
  <c r="C34" i="2" s="1"/>
  <c r="F30" i="2"/>
  <c r="E30" i="2"/>
  <c r="D30" i="2"/>
  <c r="F23" i="2"/>
  <c r="F24" i="2" s="1"/>
  <c r="E23" i="2"/>
  <c r="E24" i="2" s="1"/>
  <c r="D23" i="2"/>
  <c r="D24" i="2" s="1"/>
  <c r="C20" i="2"/>
  <c r="F19" i="2"/>
  <c r="E19" i="2"/>
  <c r="D19" i="2"/>
  <c r="F12" i="2"/>
  <c r="F13" i="2" s="1"/>
  <c r="F25" i="2" s="1"/>
  <c r="E12" i="2"/>
  <c r="E13" i="2" s="1"/>
  <c r="E25" i="2" s="1"/>
  <c r="D12" i="2"/>
  <c r="F8" i="2"/>
  <c r="E8" i="2"/>
  <c r="D8" i="2"/>
  <c r="C7" i="2"/>
  <c r="C6" i="2"/>
  <c r="C5" i="2"/>
  <c r="C4" i="2"/>
  <c r="C3" i="2"/>
  <c r="D13" i="2" l="1"/>
  <c r="D25" i="2" s="1"/>
  <c r="C23" i="2"/>
  <c r="E48" i="3"/>
  <c r="E53" i="3" s="1"/>
  <c r="E34" i="4"/>
  <c r="E40" i="4" s="1"/>
  <c r="C8" i="2"/>
  <c r="D48" i="3"/>
  <c r="D53" i="3" s="1"/>
  <c r="C15" i="2"/>
  <c r="C19" i="2" s="1"/>
  <c r="C24" i="2" s="1"/>
  <c r="C13" i="2"/>
  <c r="C25" i="2" l="1"/>
</calcChain>
</file>

<file path=xl/sharedStrings.xml><?xml version="1.0" encoding="utf-8"?>
<sst xmlns="http://schemas.openxmlformats.org/spreadsheetml/2006/main" count="306" uniqueCount="234">
  <si>
    <t>Megnevezés</t>
  </si>
  <si>
    <t>Eredeti előirányzat</t>
  </si>
  <si>
    <t>Módosított előirányzat 1.</t>
  </si>
  <si>
    <t>Módosított előirányzat 2.</t>
  </si>
  <si>
    <t>Módosított előirányzat 3.</t>
  </si>
  <si>
    <t>I. KIADÁSOK</t>
  </si>
  <si>
    <t>1. Személyi juttatások</t>
  </si>
  <si>
    <t>2. Munkaadókat terhelő járulékok és szociális hozzájárulási adó</t>
  </si>
  <si>
    <t>3. Dologi  kiadások</t>
  </si>
  <si>
    <t>4. Ellátottak pénzbeli juttatásai</t>
  </si>
  <si>
    <t>5. Egyéb működési célú kiadások</t>
  </si>
  <si>
    <t>6. Működési kiadások</t>
  </si>
  <si>
    <t>7 .Beruházások</t>
  </si>
  <si>
    <t>8. Felújítások</t>
  </si>
  <si>
    <t>9. Egyéb felhalmzási célú kiadások</t>
  </si>
  <si>
    <t>10. Felhalmozási kiadások</t>
  </si>
  <si>
    <t>A.</t>
  </si>
  <si>
    <t>Költségvetési kiadások összesen</t>
  </si>
  <si>
    <t>II. BEVÉTELEK</t>
  </si>
  <si>
    <t>1. Működési célú támogatások államháztartáson belülről</t>
  </si>
  <si>
    <t>2. Közhatalmi bevételek</t>
  </si>
  <si>
    <t>3. Működési bevételek</t>
  </si>
  <si>
    <t>4. Működési célú átvett pénzeszközök</t>
  </si>
  <si>
    <t>5. Működési bevételek</t>
  </si>
  <si>
    <t>6. Felhalmozási célú támogatások államháztartáson belülről</t>
  </si>
  <si>
    <t>7. Felhalmozási bevételek</t>
  </si>
  <si>
    <t>8. Felhalmozási célú átvett pénzeszközök</t>
  </si>
  <si>
    <t>9. Felhalmozási bevételek</t>
  </si>
  <si>
    <t>B.</t>
  </si>
  <si>
    <t>Költségvetési bevételek összesen</t>
  </si>
  <si>
    <t>C.</t>
  </si>
  <si>
    <t>Költségvetési bevételek és kidások egyenlege A-B</t>
  </si>
  <si>
    <t xml:space="preserve"> III.     FINANSZÍROZÁSI BEVÉTELEK</t>
  </si>
  <si>
    <t>1. Belföldi finanszírozás bevételei</t>
  </si>
  <si>
    <t>2. Hitel-, kölcsönfelvétel államháztartáson kivülről</t>
  </si>
  <si>
    <t>3. Maradvány igénybevétele</t>
  </si>
  <si>
    <t>4. Finanszírozási bevételek összesen</t>
  </si>
  <si>
    <t>IV.  FINANSZÍROZÁSI KIADÁSOK</t>
  </si>
  <si>
    <t>1. Hitel-, kölcsöntörlesztés államháztartáson kivülre</t>
  </si>
  <si>
    <t>2. Államháztartáson belüli megelőlegezések visszafizetése</t>
  </si>
  <si>
    <t>3. Finanszírozási kiadások összesen</t>
  </si>
  <si>
    <t>Sorszám</t>
  </si>
  <si>
    <t xml:space="preserve">Rovat </t>
  </si>
  <si>
    <t>1.</t>
  </si>
  <si>
    <t>Helyi önkorményzatok működésének általános támogatása</t>
  </si>
  <si>
    <t>2.</t>
  </si>
  <si>
    <t>Települési önkormányzatok egyes köznevelési feladatainak támogatása</t>
  </si>
  <si>
    <t>3.</t>
  </si>
  <si>
    <t>Települési önkormányzatok szociális és gyermekjóléti feldatainak támogatása</t>
  </si>
  <si>
    <t>4.</t>
  </si>
  <si>
    <t>Települési önkormányzatok kulturális feladatainak támogatása</t>
  </si>
  <si>
    <t>5.</t>
  </si>
  <si>
    <t>Működési clú központosított előírányzatok</t>
  </si>
  <si>
    <t>6.</t>
  </si>
  <si>
    <t>Helyi önkormányzatok kiegészítő támogatásai</t>
  </si>
  <si>
    <t>7.</t>
  </si>
  <si>
    <t>Önkormányzatok működési támogatásai</t>
  </si>
  <si>
    <t>Egyéb mükodési célú támogatások bevételei államháztartáson belülről</t>
  </si>
  <si>
    <t>Ebből:</t>
  </si>
  <si>
    <t xml:space="preserve"> - Központi költségvetési szervek</t>
  </si>
  <si>
    <t xml:space="preserve"> - Fejezeti kezelésű előirányzatok EU-s programok és   azok hazai társfinanszírozása</t>
  </si>
  <si>
    <t xml:space="preserve"> - Egyéb fejezeti kezelésű előírányzatok </t>
  </si>
  <si>
    <t xml:space="preserve"> - Elkülönített állami pénzalapok</t>
  </si>
  <si>
    <t xml:space="preserve"> - Helyi önkorményzatok és költségvetési szerveik</t>
  </si>
  <si>
    <t xml:space="preserve"> - Társulások és szervei</t>
  </si>
  <si>
    <t xml:space="preserve"> - OEP</t>
  </si>
  <si>
    <t>8.</t>
  </si>
  <si>
    <t>B1.</t>
  </si>
  <si>
    <t>Műkodési célú támogatások bevételei államháztartáson belülről</t>
  </si>
  <si>
    <t>9.</t>
  </si>
  <si>
    <t>Felhalmozási célú önkormányzati támogatások</t>
  </si>
  <si>
    <t>10.</t>
  </si>
  <si>
    <t>Egyéb felhalmozási célú támogatások bevételei államháztartáson belülről</t>
  </si>
  <si>
    <t>11.</t>
  </si>
  <si>
    <t xml:space="preserve">B2. </t>
  </si>
  <si>
    <t>Felhalmozási célú támogatások bevételei államháztartáson belülről</t>
  </si>
  <si>
    <t>12.</t>
  </si>
  <si>
    <t>Értékesítési és forgalmi adók  (helyi iparűzési adó)</t>
  </si>
  <si>
    <t>13.</t>
  </si>
  <si>
    <t>Gépjárműadók</t>
  </si>
  <si>
    <t>14.</t>
  </si>
  <si>
    <t>Egyéb árúhasználati és szolgáltatási adók (talajterhelési díj, idegenforgalmi adó)</t>
  </si>
  <si>
    <t>15.</t>
  </si>
  <si>
    <t>Egyéb közhatalmi bevételek (igazgatási szolgáltatási díj, késedelmi pótlék, szabálysértési közigazgatási birság)</t>
  </si>
  <si>
    <t>Vagyoni típusu adók (magánszemélyek kommunélis adója)</t>
  </si>
  <si>
    <t>16.</t>
  </si>
  <si>
    <t>B3.</t>
  </si>
  <si>
    <t>Közhatalmi  bevételek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</si>
  <si>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</si>
  <si>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</si>
  <si>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</si>
  <si>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</si>
  <si>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</si>
  <si>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</si>
  <si>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Egyéb működési bevételek</t>
  </si>
  <si>
    <t xml:space="preserve">B4. </t>
  </si>
  <si>
    <t>Működési bevételek</t>
  </si>
  <si>
    <t>17.</t>
  </si>
  <si>
    <t>Ingatlanok értékesítése</t>
  </si>
  <si>
    <t>18.</t>
  </si>
  <si>
    <t>Egyéb tárgyi eszköz értékesítése</t>
  </si>
  <si>
    <t>19.</t>
  </si>
  <si>
    <t>B5.</t>
  </si>
  <si>
    <t>Felhalmozási bevétlek</t>
  </si>
  <si>
    <t>20.</t>
  </si>
  <si>
    <t>Működési célú visszatérítendő támogatások, kölcsönök vissatérülése államháztartáson kívülről</t>
  </si>
  <si>
    <t>21.</t>
  </si>
  <si>
    <t>Egyéb működési célú átvett pénzeszközök</t>
  </si>
  <si>
    <t>22.</t>
  </si>
  <si>
    <t>B6.</t>
  </si>
  <si>
    <t>Működési célú átvett pénzeszközök</t>
  </si>
  <si>
    <t>23.</t>
  </si>
  <si>
    <t>Felhalmozási célú visszatérítendő támogatások, kölcsönök vissatérülése államháztartáson kívülről</t>
  </si>
  <si>
    <t>24.</t>
  </si>
  <si>
    <t>Egyéb felhalmozási célú átvett pénzeszközök</t>
  </si>
  <si>
    <t>25.</t>
  </si>
  <si>
    <t>B7.</t>
  </si>
  <si>
    <t>Felhalmozási célú átvett pénzeszközök</t>
  </si>
  <si>
    <t>26.</t>
  </si>
  <si>
    <t xml:space="preserve">B1.-B7. </t>
  </si>
  <si>
    <t>KÖLTSÉGVETÉSI BEVÉTELEK ÖSSZESEN</t>
  </si>
  <si>
    <t>27.</t>
  </si>
  <si>
    <t>Hosszú lejáratú hitelek, kölcsönök felvétele</t>
  </si>
  <si>
    <t>28.</t>
  </si>
  <si>
    <t>Rövid  lejáratú hitelek, kölcsönök felvétele</t>
  </si>
  <si>
    <t>30.</t>
  </si>
  <si>
    <t>Maradvány igénybevétele</t>
  </si>
  <si>
    <t>32.</t>
  </si>
  <si>
    <t>B8.</t>
  </si>
  <si>
    <t>Finanszírozási bevételek összesen</t>
  </si>
  <si>
    <t>33.</t>
  </si>
  <si>
    <t>B1.-B8.</t>
  </si>
  <si>
    <t>BEVÉTELEK ÖSSZESEN</t>
  </si>
  <si>
    <t>Rovat</t>
  </si>
  <si>
    <t>Eredeti        előirányzat</t>
  </si>
  <si>
    <t>Foglalkoztatottak személyi juttatásai</t>
  </si>
  <si>
    <t>Külső személyi juttatás</t>
  </si>
  <si>
    <t>K1.</t>
  </si>
  <si>
    <t xml:space="preserve"> Személyi juttatások</t>
  </si>
  <si>
    <t>K2.</t>
  </si>
  <si>
    <t>Munkaadókat terhelő járulékok és szociális hozzájárulási adó</t>
  </si>
  <si>
    <t>K3.</t>
  </si>
  <si>
    <t>Dologi kiadások</t>
  </si>
  <si>
    <t>K4.</t>
  </si>
  <si>
    <t>Ellátottak pénzbeli juttatásai</t>
  </si>
  <si>
    <t>Egyéb működési célú támogatások államháztartáson belülre</t>
  </si>
  <si>
    <t xml:space="preserve"> - Egyéb fejezeti kezelésű előírányzatok</t>
  </si>
  <si>
    <t xml:space="preserve"> - Központi költségvetési szervnek</t>
  </si>
  <si>
    <t xml:space="preserve"> - Társulások és költségvetési szerveik</t>
  </si>
  <si>
    <t>Működési célú visszatérítendő támogatások , köcsönök nyújtása államháztartáson kívülre</t>
  </si>
  <si>
    <t>Egyéb működési célú támogatások államháztartáson kivülre</t>
  </si>
  <si>
    <t>Tartalékok</t>
  </si>
  <si>
    <t>K5.</t>
  </si>
  <si>
    <t>Egyéb működési célú kiadások</t>
  </si>
  <si>
    <t>Ingatlanok beszerzése létesítése</t>
  </si>
  <si>
    <t>Informatika eszközök beszerzése létesítése</t>
  </si>
  <si>
    <t>Egyéb tárgyi eszköz beszerzése létesítése</t>
  </si>
  <si>
    <t>Beruházási célú előzetesen felszámított általános forgalmi adó</t>
  </si>
  <si>
    <t>K6.</t>
  </si>
  <si>
    <t>Beruházások</t>
  </si>
  <si>
    <t>Ingatlanok felújítása</t>
  </si>
  <si>
    <t>Egyéb tárgyi eszköz felújítása</t>
  </si>
  <si>
    <t>Felújítási célú előzetesen felszámított általános forgalmi adó</t>
  </si>
  <si>
    <t>K7.</t>
  </si>
  <si>
    <t>Felújítások</t>
  </si>
  <si>
    <t>Egyéb felhalmozási célú támogatások államháztartáson belülre</t>
  </si>
  <si>
    <t>Felhalmozási célú visszatérítendő támogatások , köcsönök nyújtása államháztartáson kívülre</t>
  </si>
  <si>
    <t>Egyéb felhalmozásii célú támogatások államháztartásonkivülre</t>
  </si>
  <si>
    <t>K8.</t>
  </si>
  <si>
    <t>Egyéb felhalmozási célú kiadások</t>
  </si>
  <si>
    <t>K1.-K8.</t>
  </si>
  <si>
    <t>KÖLTSÉGVETÉSI KIADÁSOK ÖSSZESEN</t>
  </si>
  <si>
    <t>Hitel, kölcsöntörlesztés államháztartáson kívülre</t>
  </si>
  <si>
    <t>Ebből:  - Hosszú lejáratú hitelek, kölcsönök törlesztése</t>
  </si>
  <si>
    <t>29.</t>
  </si>
  <si>
    <t xml:space="preserve">           - Rövid  lejáratú hitelek, kölcsönök törlesztése</t>
  </si>
  <si>
    <t>Államháztartáson belüli megelőlegezések visszafizetése</t>
  </si>
  <si>
    <t>K9.</t>
  </si>
  <si>
    <t>Finanszírozási kiadások</t>
  </si>
  <si>
    <t>34.</t>
  </si>
  <si>
    <t>K1.K9.</t>
  </si>
  <si>
    <t>KIADÁSOK ÖSSZESEN</t>
  </si>
  <si>
    <t>Beruházási kiadások:</t>
  </si>
  <si>
    <t>eszközbeszerzés kulturház</t>
  </si>
  <si>
    <t>Start program kisértékű eszközök</t>
  </si>
  <si>
    <t>áfa</t>
  </si>
  <si>
    <t>Felújítási kiadások:</t>
  </si>
  <si>
    <t>szennyvízrendszer</t>
  </si>
  <si>
    <t>művelődési ház</t>
  </si>
  <si>
    <t>Start program felújítási kiadások</t>
  </si>
  <si>
    <t xml:space="preserve">Felújítások </t>
  </si>
  <si>
    <t>Egyéb felhalmozási célú kiadások:</t>
  </si>
  <si>
    <t>Kistérség gépjárművásárlás támogatás</t>
  </si>
  <si>
    <t>FELHALMOZÁSI KIADÁSOK MINDÖSSZESEN</t>
  </si>
  <si>
    <t>Hozzájárulás jogcíme</t>
  </si>
  <si>
    <t>2018. évi bevétel</t>
  </si>
  <si>
    <t>létszám</t>
  </si>
  <si>
    <t>mutató</t>
  </si>
  <si>
    <t>Normatíva     Ft/fő</t>
  </si>
  <si>
    <t>Hozzájárulás       Ft-ban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</si>
  <si>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</si>
  <si>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</si>
  <si>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</si>
  <si>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</si>
  <si>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</si>
  <si>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</si>
  <si>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</si>
  <si>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c) kiegészítés összege</t>
  </si>
  <si>
    <t>d) egyéb  önkormányzati feladatok támogatása</t>
  </si>
  <si>
    <t>e) lakott külterület támogatása</t>
  </si>
  <si>
    <t>f) polgármesteri illetmény támogatása</t>
  </si>
  <si>
    <t>III. Települési önkormányzatok szociális és gyermekjóléti feladatainak támogatása</t>
  </si>
  <si>
    <t>1. Önkormányzat szociális feladatainak egyéb támogatása</t>
  </si>
  <si>
    <t>2. Falugondnoki szolgálat</t>
  </si>
  <si>
    <t>3. Rászoruló gyermekek intézményen kívüli szünidei étkeztetésének</t>
  </si>
  <si>
    <t>IV. Települési önk. kulturális feladatainak támogatása</t>
  </si>
  <si>
    <t xml:space="preserve">Települési önkormányzatok támogatása a nyilvános könyvtári ellátási és a közművelődési feladatokhoz </t>
  </si>
  <si>
    <t>V. Központosított támogatás</t>
  </si>
  <si>
    <t>2. Határtkelőhelyi feladatok támogatása</t>
  </si>
  <si>
    <t>3. Bérkompenzáció</t>
  </si>
  <si>
    <t>VI. Helyi önkormányzatok kiegészítő támogatásai</t>
  </si>
  <si>
    <t>Állami hozzájárulás összesen:</t>
  </si>
  <si>
    <t>Felhalmozási állami támogatás</t>
  </si>
  <si>
    <t>ÖSSZESEN</t>
  </si>
  <si>
    <t>Informatikai eszköz felújítása</t>
  </si>
  <si>
    <t>31.</t>
  </si>
  <si>
    <t>35.</t>
  </si>
  <si>
    <t>Áfavisszatérítés</t>
  </si>
  <si>
    <t>jelvénykészítőgép</t>
  </si>
  <si>
    <t>EFOP-os eszközök</t>
  </si>
  <si>
    <t>1. szociális tűzifa</t>
  </si>
  <si>
    <t>4. ágazati pótlék</t>
  </si>
  <si>
    <t>2. bérkompenzáció</t>
  </si>
  <si>
    <t>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</si>
</sst>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\-#,##0\ 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7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</cellStyleXfs>
  <cellXfs count="137">
    <xf numFmtId="0" fontId="0" fillId="0" borderId="0" xfId="0"/>
    <xf numFmtId="0" fontId="3" fillId="2" borderId="3" xfId="1" applyFont="1" applyFill="1" applyBorder="1" applyAlignment="1">
      <alignment horizontal="center" vertical="center" wrapText="1"/>
    </xf>
    <xf numFmtId="0" fontId="1" fillId="0" borderId="0" xfId="1"/>
    <xf numFmtId="0" fontId="2" fillId="3" borderId="3" xfId="1" applyFont="1" applyFill="1" applyBorder="1" applyAlignment="1">
      <alignment horizontal="right"/>
    </xf>
    <xf numFmtId="0" fontId="5" fillId="0" borderId="5" xfId="1" applyFont="1" applyBorder="1"/>
    <xf numFmtId="3" fontId="5" fillId="0" borderId="5" xfId="1" applyNumberFormat="1" applyFont="1" applyBorder="1"/>
    <xf numFmtId="0" fontId="5" fillId="0" borderId="3" xfId="1" applyFont="1" applyBorder="1" applyAlignment="1">
      <alignment horizontal="right"/>
    </xf>
    <xf numFmtId="0" fontId="5" fillId="0" borderId="3" xfId="1" applyFont="1" applyBorder="1" applyAlignment="1">
      <alignment horizontal="center"/>
    </xf>
    <xf numFmtId="0" fontId="5" fillId="0" borderId="3" xfId="1" applyFont="1" applyBorder="1" applyAlignment="1">
      <alignment wrapText="1"/>
    </xf>
    <xf numFmtId="3" fontId="5" fillId="0" borderId="3" xfId="1" applyNumberFormat="1" applyFont="1" applyBorder="1"/>
    <xf numFmtId="0" fontId="5" fillId="0" borderId="3" xfId="1" applyFont="1" applyBorder="1"/>
    <xf numFmtId="3" fontId="5" fillId="0" borderId="3" xfId="1" applyNumberFormat="1" applyFont="1" applyBorder="1" applyAlignment="1">
      <alignment horizontal="right"/>
    </xf>
    <xf numFmtId="0" fontId="4" fillId="0" borderId="5" xfId="1" applyFont="1" applyBorder="1"/>
    <xf numFmtId="0" fontId="4" fillId="0" borderId="3" xfId="1" applyFont="1" applyBorder="1" applyAlignment="1">
      <alignment horizontal="right"/>
    </xf>
    <xf numFmtId="0" fontId="5" fillId="0" borderId="3" xfId="1" applyFont="1" applyBorder="1" applyAlignment="1"/>
    <xf numFmtId="0" fontId="4" fillId="0" borderId="6" xfId="1" applyFont="1" applyBorder="1" applyAlignment="1">
      <alignment horizontal="center"/>
    </xf>
    <xf numFmtId="0" fontId="4" fillId="0" borderId="3" xfId="1" applyFont="1" applyBorder="1"/>
    <xf numFmtId="0" fontId="4" fillId="2" borderId="3" xfId="1" applyFont="1" applyFill="1" applyBorder="1" applyAlignment="1">
      <alignment horizontal="left"/>
    </xf>
    <xf numFmtId="0" fontId="4" fillId="4" borderId="3" xfId="1" applyFont="1" applyFill="1" applyBorder="1" applyAlignment="1">
      <alignment horizontal="left"/>
    </xf>
    <xf numFmtId="3" fontId="4" fillId="2" borderId="3" xfId="1" applyNumberFormat="1" applyFont="1" applyFill="1" applyBorder="1" applyAlignment="1">
      <alignment horizontal="right"/>
    </xf>
    <xf numFmtId="3" fontId="5" fillId="3" borderId="3" xfId="1" applyNumberFormat="1" applyFont="1" applyFill="1" applyBorder="1" applyAlignment="1">
      <alignment horizontal="right"/>
    </xf>
    <xf numFmtId="0" fontId="5" fillId="0" borderId="3" xfId="1" applyFont="1" applyBorder="1" applyAlignment="1">
      <alignment horizontal="left" wrapText="1"/>
    </xf>
    <xf numFmtId="0" fontId="4" fillId="0" borderId="3" xfId="2" applyFont="1" applyBorder="1" applyAlignment="1">
      <alignment horizontal="right" vertical="top" wrapText="1"/>
    </xf>
    <xf numFmtId="0" fontId="4" fillId="0" borderId="3" xfId="1" applyFont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4" fillId="4" borderId="3" xfId="1" applyFont="1" applyFill="1" applyBorder="1"/>
    <xf numFmtId="0" fontId="4" fillId="4" borderId="4" xfId="1" applyFont="1" applyFill="1" applyBorder="1" applyAlignment="1">
      <alignment horizontal="right"/>
    </xf>
    <xf numFmtId="0" fontId="5" fillId="3" borderId="3" xfId="1" applyFont="1" applyFill="1" applyBorder="1" applyAlignment="1">
      <alignment horizontal="right"/>
    </xf>
    <xf numFmtId="0" fontId="4" fillId="5" borderId="3" xfId="1" applyFont="1" applyFill="1" applyBorder="1"/>
    <xf numFmtId="3" fontId="4" fillId="5" borderId="3" xfId="1" applyNumberFormat="1" applyFont="1" applyFill="1" applyBorder="1" applyAlignment="1">
      <alignment horizontal="right"/>
    </xf>
    <xf numFmtId="0" fontId="4" fillId="5" borderId="3" xfId="1" applyFont="1" applyFill="1" applyBorder="1" applyAlignment="1">
      <alignment horizontal="right"/>
    </xf>
    <xf numFmtId="0" fontId="6" fillId="0" borderId="0" xfId="2"/>
    <xf numFmtId="0" fontId="9" fillId="0" borderId="5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3" borderId="7" xfId="2" applyFont="1" applyFill="1" applyBorder="1" applyAlignment="1">
      <alignment vertical="top" wrapText="1"/>
    </xf>
    <xf numFmtId="164" fontId="11" fillId="3" borderId="7" xfId="3" applyNumberFormat="1" applyFont="1" applyFill="1" applyBorder="1" applyAlignment="1">
      <alignment horizontal="right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164" fontId="5" fillId="3" borderId="7" xfId="3" applyNumberFormat="1" applyFont="1" applyFill="1" applyBorder="1" applyAlignment="1">
      <alignment horizontal="right" vertical="center" wrapText="1"/>
    </xf>
    <xf numFmtId="0" fontId="12" fillId="3" borderId="7" xfId="2" applyFont="1" applyFill="1" applyBorder="1" applyAlignment="1">
      <alignment vertical="top" wrapText="1"/>
    </xf>
    <xf numFmtId="164" fontId="4" fillId="3" borderId="7" xfId="3" applyNumberFormat="1" applyFont="1" applyFill="1" applyBorder="1" applyAlignment="1">
      <alignment horizontal="right" vertical="center" wrapText="1"/>
    </xf>
    <xf numFmtId="0" fontId="5" fillId="3" borderId="7" xfId="2" applyFont="1" applyFill="1" applyBorder="1" applyAlignment="1">
      <alignment vertical="top" wrapText="1"/>
    </xf>
    <xf numFmtId="0" fontId="10" fillId="3" borderId="7" xfId="2" applyFont="1" applyFill="1" applyBorder="1" applyAlignment="1">
      <alignment vertical="top" wrapText="1"/>
    </xf>
    <xf numFmtId="164" fontId="7" fillId="3" borderId="7" xfId="3" applyNumberFormat="1" applyFont="1" applyFill="1" applyBorder="1" applyAlignment="1">
      <alignment horizontal="right" vertical="center" wrapText="1"/>
    </xf>
    <xf numFmtId="0" fontId="10" fillId="3" borderId="0" xfId="2" applyFont="1" applyFill="1" applyBorder="1" applyAlignment="1">
      <alignment horizontal="center" vertical="center" wrapText="1"/>
    </xf>
    <xf numFmtId="44" fontId="11" fillId="3" borderId="8" xfId="4" applyFont="1" applyFill="1" applyBorder="1" applyAlignment="1">
      <alignment vertical="center" wrapText="1"/>
    </xf>
    <xf numFmtId="0" fontId="11" fillId="3" borderId="8" xfId="5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top" wrapText="1" shrinkToFit="1"/>
    </xf>
    <xf numFmtId="0" fontId="10" fillId="5" borderId="7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left" vertical="center" wrapText="1"/>
    </xf>
    <xf numFmtId="164" fontId="4" fillId="5" borderId="7" xfId="3" applyNumberFormat="1" applyFont="1" applyFill="1" applyBorder="1" applyAlignment="1">
      <alignment horizontal="right" vertical="center" wrapText="1"/>
    </xf>
    <xf numFmtId="0" fontId="4" fillId="5" borderId="7" xfId="2" applyFont="1" applyFill="1" applyBorder="1" applyAlignment="1">
      <alignment vertical="center" wrapText="1"/>
    </xf>
    <xf numFmtId="0" fontId="2" fillId="0" borderId="5" xfId="2" applyFont="1" applyBorder="1" applyAlignment="1">
      <alignment horizontal="center" vertical="top" wrapText="1"/>
    </xf>
    <xf numFmtId="0" fontId="14" fillId="0" borderId="7" xfId="2" applyFont="1" applyBorder="1" applyAlignment="1">
      <alignment horizontal="center" vertical="top" wrapText="1"/>
    </xf>
    <xf numFmtId="3" fontId="5" fillId="3" borderId="7" xfId="2" applyNumberFormat="1" applyFont="1" applyFill="1" applyBorder="1" applyAlignment="1">
      <alignment horizontal="right" vertical="center" wrapText="1"/>
    </xf>
    <xf numFmtId="0" fontId="10" fillId="0" borderId="7" xfId="2" applyFont="1" applyBorder="1" applyAlignment="1">
      <alignment horizontal="center" vertical="top" wrapText="1"/>
    </xf>
    <xf numFmtId="3" fontId="4" fillId="3" borderId="7" xfId="2" applyNumberFormat="1" applyFont="1" applyFill="1" applyBorder="1" applyAlignment="1">
      <alignment horizontal="right" vertical="center" wrapText="1"/>
    </xf>
    <xf numFmtId="0" fontId="10" fillId="3" borderId="7" xfId="2" applyFont="1" applyFill="1" applyBorder="1" applyAlignment="1">
      <alignment horizontal="center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5" borderId="7" xfId="2" applyFont="1" applyFill="1" applyBorder="1" applyAlignment="1">
      <alignment horizontal="center" vertical="center"/>
    </xf>
    <xf numFmtId="3" fontId="4" fillId="5" borderId="7" xfId="2" applyNumberFormat="1" applyFont="1" applyFill="1" applyBorder="1" applyAlignment="1">
      <alignment horizontal="right" vertical="center" wrapText="1"/>
    </xf>
    <xf numFmtId="0" fontId="10" fillId="3" borderId="7" xfId="2" applyFont="1" applyFill="1" applyBorder="1" applyAlignment="1">
      <alignment horizontal="center" vertical="center"/>
    </xf>
    <xf numFmtId="0" fontId="2" fillId="0" borderId="0" xfId="2" applyFont="1"/>
    <xf numFmtId="0" fontId="2" fillId="0" borderId="3" xfId="2" applyFont="1" applyBorder="1" applyAlignment="1">
      <alignment horizontal="center" vertical="center"/>
    </xf>
    <xf numFmtId="0" fontId="10" fillId="5" borderId="3" xfId="2" applyFont="1" applyFill="1" applyBorder="1"/>
    <xf numFmtId="0" fontId="14" fillId="0" borderId="3" xfId="2" applyFont="1" applyBorder="1"/>
    <xf numFmtId="164" fontId="14" fillId="0" borderId="3" xfId="3" applyNumberFormat="1" applyFont="1" applyBorder="1"/>
    <xf numFmtId="164" fontId="5" fillId="0" borderId="3" xfId="3" applyNumberFormat="1" applyFont="1" applyBorder="1"/>
    <xf numFmtId="164" fontId="10" fillId="5" borderId="3" xfId="3" applyNumberFormat="1" applyFont="1" applyFill="1" applyBorder="1"/>
    <xf numFmtId="0" fontId="5" fillId="0" borderId="3" xfId="2" applyFont="1" applyBorder="1"/>
    <xf numFmtId="0" fontId="2" fillId="0" borderId="3" xfId="2" applyFont="1" applyBorder="1"/>
    <xf numFmtId="164" fontId="14" fillId="5" borderId="3" xfId="3" applyNumberFormat="1" applyFont="1" applyFill="1" applyBorder="1"/>
    <xf numFmtId="0" fontId="10" fillId="5" borderId="3" xfId="2" applyFont="1" applyFill="1" applyBorder="1" applyAlignment="1">
      <alignment horizontal="left" vertical="center" wrapText="1"/>
    </xf>
    <xf numFmtId="0" fontId="4" fillId="4" borderId="3" xfId="2" applyFont="1" applyFill="1" applyBorder="1" applyAlignment="1">
      <alignment horizontal="left" vertical="center" wrapText="1"/>
    </xf>
    <xf numFmtId="164" fontId="10" fillId="4" borderId="3" xfId="3" applyNumberFormat="1" applyFont="1" applyFill="1" applyBorder="1"/>
    <xf numFmtId="3" fontId="4" fillId="6" borderId="12" xfId="5" applyNumberFormat="1" applyFont="1" applyFill="1" applyBorder="1" applyAlignment="1">
      <alignment horizontal="center" vertical="center" wrapText="1"/>
    </xf>
    <xf numFmtId="3" fontId="4" fillId="6" borderId="13" xfId="5" applyNumberFormat="1" applyFont="1" applyFill="1" applyBorder="1" applyAlignment="1">
      <alignment horizontal="center" vertical="center" wrapText="1"/>
    </xf>
    <xf numFmtId="44" fontId="15" fillId="0" borderId="8" xfId="4" applyFont="1" applyBorder="1" applyAlignment="1">
      <alignment vertical="center"/>
    </xf>
    <xf numFmtId="3" fontId="5" fillId="0" borderId="8" xfId="5" applyNumberFormat="1" applyFont="1" applyFill="1" applyBorder="1" applyAlignment="1">
      <alignment vertical="center"/>
    </xf>
    <xf numFmtId="0" fontId="2" fillId="0" borderId="8" xfId="5" applyFont="1" applyBorder="1" applyAlignment="1">
      <alignment vertical="center"/>
    </xf>
    <xf numFmtId="4" fontId="5" fillId="0" borderId="8" xfId="5" applyNumberFormat="1" applyFont="1" applyFill="1" applyBorder="1" applyAlignment="1">
      <alignment vertical="center"/>
    </xf>
    <xf numFmtId="0" fontId="15" fillId="0" borderId="8" xfId="5" applyFont="1" applyBorder="1" applyAlignment="1">
      <alignment vertical="center" wrapText="1"/>
    </xf>
    <xf numFmtId="3" fontId="5" fillId="0" borderId="8" xfId="5" applyNumberFormat="1" applyFont="1" applyBorder="1" applyAlignment="1">
      <alignment vertical="center"/>
    </xf>
    <xf numFmtId="3" fontId="5" fillId="0" borderId="8" xfId="5" applyNumberFormat="1" applyFont="1" applyFill="1" applyBorder="1" applyAlignment="1">
      <alignment horizontal="right" vertical="center"/>
    </xf>
    <xf numFmtId="0" fontId="2" fillId="0" borderId="8" xfId="5" applyFont="1" applyBorder="1" applyAlignment="1">
      <alignment vertical="center" wrapText="1"/>
    </xf>
    <xf numFmtId="0" fontId="15" fillId="6" borderId="14" xfId="5" applyFont="1" applyFill="1" applyBorder="1" applyAlignment="1">
      <alignment vertical="center"/>
    </xf>
    <xf numFmtId="3" fontId="4" fillId="6" borderId="14" xfId="5" applyNumberFormat="1" applyFont="1" applyFill="1" applyBorder="1" applyAlignment="1">
      <alignment vertical="center"/>
    </xf>
    <xf numFmtId="0" fontId="2" fillId="0" borderId="3" xfId="5" applyFont="1" applyFill="1" applyBorder="1" applyAlignment="1">
      <alignment vertical="center" wrapText="1"/>
    </xf>
    <xf numFmtId="0" fontId="6" fillId="0" borderId="3" xfId="2" applyBorder="1"/>
    <xf numFmtId="0" fontId="15" fillId="0" borderId="3" xfId="5" applyFont="1" applyFill="1" applyBorder="1" applyAlignment="1">
      <alignment horizontal="right" vertical="center" wrapText="1"/>
    </xf>
    <xf numFmtId="0" fontId="14" fillId="0" borderId="7" xfId="2" applyFont="1" applyFill="1" applyBorder="1" applyAlignment="1">
      <alignment horizontal="center" vertical="top" wrapText="1"/>
    </xf>
    <xf numFmtId="0" fontId="14" fillId="3" borderId="7" xfId="2" applyFont="1" applyFill="1" applyBorder="1" applyAlignment="1">
      <alignment vertical="top" wrapText="1"/>
    </xf>
    <xf numFmtId="0" fontId="6" fillId="0" borderId="0" xfId="2" applyFont="1"/>
    <xf numFmtId="3" fontId="5" fillId="0" borderId="10" xfId="5" applyNumberFormat="1" applyFont="1" applyFill="1" applyBorder="1" applyAlignment="1">
      <alignment vertical="center"/>
    </xf>
    <xf numFmtId="3" fontId="4" fillId="6" borderId="17" xfId="5" applyNumberFormat="1" applyFont="1" applyFill="1" applyBorder="1" applyAlignment="1">
      <alignment vertical="center"/>
    </xf>
    <xf numFmtId="0" fontId="6" fillId="0" borderId="1" xfId="2" applyBorder="1"/>
    <xf numFmtId="0" fontId="5" fillId="0" borderId="0" xfId="2" applyFont="1"/>
    <xf numFmtId="3" fontId="5" fillId="0" borderId="3" xfId="2" applyNumberFormat="1" applyFont="1" applyBorder="1"/>
    <xf numFmtId="0" fontId="2" fillId="0" borderId="14" xfId="5" applyFont="1" applyBorder="1" applyAlignment="1">
      <alignment vertical="center" wrapText="1"/>
    </xf>
    <xf numFmtId="3" fontId="5" fillId="0" borderId="14" xfId="5" applyNumberFormat="1" applyFont="1" applyBorder="1" applyAlignment="1">
      <alignment vertical="center"/>
    </xf>
    <xf numFmtId="3" fontId="5" fillId="0" borderId="14" xfId="5" applyNumberFormat="1" applyFont="1" applyFill="1" applyBorder="1" applyAlignment="1">
      <alignment vertical="center"/>
    </xf>
    <xf numFmtId="3" fontId="5" fillId="0" borderId="14" xfId="5" applyNumberFormat="1" applyFont="1" applyFill="1" applyBorder="1" applyAlignment="1">
      <alignment horizontal="right" vertical="center"/>
    </xf>
    <xf numFmtId="3" fontId="5" fillId="0" borderId="17" xfId="5" applyNumberFormat="1" applyFont="1" applyFill="1" applyBorder="1" applyAlignment="1">
      <alignment vertical="center"/>
    </xf>
    <xf numFmtId="3" fontId="4" fillId="0" borderId="3" xfId="2" applyNumberFormat="1" applyFont="1" applyBorder="1"/>
    <xf numFmtId="0" fontId="4" fillId="4" borderId="3" xfId="2" applyFont="1" applyFill="1" applyBorder="1"/>
    <xf numFmtId="3" fontId="15" fillId="6" borderId="16" xfId="5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4" fillId="4" borderId="3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5" fillId="2" borderId="3" xfId="1" applyFont="1" applyFill="1" applyBorder="1" applyAlignment="1">
      <alignment horizontal="left"/>
    </xf>
    <xf numFmtId="0" fontId="7" fillId="2" borderId="4" xfId="2" applyFont="1" applyFill="1" applyBorder="1" applyAlignment="1">
      <alignment horizontal="center" vertical="center" textRotation="90" wrapText="1"/>
    </xf>
    <xf numFmtId="0" fontId="8" fillId="2" borderId="6" xfId="2" applyFont="1" applyFill="1" applyBorder="1" applyAlignment="1">
      <alignment horizontal="center" vertical="center" textRotation="90" wrapText="1"/>
    </xf>
    <xf numFmtId="0" fontId="7" fillId="2" borderId="5" xfId="2" applyFont="1" applyFill="1" applyBorder="1" applyAlignment="1">
      <alignment horizontal="center" vertical="center" textRotation="90" wrapText="1"/>
    </xf>
    <xf numFmtId="0" fontId="7" fillId="2" borderId="6" xfId="2" applyFont="1" applyFill="1" applyBorder="1" applyAlignment="1">
      <alignment horizontal="center" vertical="center" textRotation="90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textRotation="90" wrapText="1"/>
    </xf>
    <xf numFmtId="0" fontId="4" fillId="2" borderId="6" xfId="2" applyFont="1" applyFill="1" applyBorder="1" applyAlignment="1">
      <alignment horizontal="center" vertical="center" textRotation="90" wrapText="1"/>
    </xf>
    <xf numFmtId="0" fontId="4" fillId="2" borderId="5" xfId="2" applyFont="1" applyFill="1" applyBorder="1" applyAlignment="1">
      <alignment horizontal="center" vertical="center" textRotation="90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/>
    </xf>
    <xf numFmtId="164" fontId="14" fillId="0" borderId="3" xfId="3" applyNumberFormat="1" applyFont="1" applyBorder="1" applyAlignment="1">
      <alignment horizontal="center"/>
    </xf>
    <xf numFmtId="0" fontId="7" fillId="2" borderId="3" xfId="2" applyFont="1" applyFill="1" applyBorder="1" applyAlignment="1">
      <alignment horizontal="center" vertical="center" textRotation="90" wrapText="1"/>
    </xf>
    <xf numFmtId="0" fontId="7" fillId="2" borderId="3" xfId="2" applyFont="1" applyFill="1" applyBorder="1" applyAlignment="1">
      <alignment horizontal="center" vertical="center" wrapText="1"/>
    </xf>
    <xf numFmtId="0" fontId="4" fillId="6" borderId="9" xfId="5" applyFont="1" applyFill="1" applyBorder="1" applyAlignment="1">
      <alignment horizontal="center" vertical="center"/>
    </xf>
    <xf numFmtId="0" fontId="4" fillId="6" borderId="11" xfId="5" applyFont="1" applyFill="1" applyBorder="1" applyAlignment="1">
      <alignment horizontal="center" vertical="center"/>
    </xf>
    <xf numFmtId="3" fontId="16" fillId="0" borderId="3" xfId="2" applyNumberFormat="1" applyFont="1" applyBorder="1" applyAlignment="1">
      <alignment horizontal="right"/>
    </xf>
    <xf numFmtId="3" fontId="16" fillId="0" borderId="1" xfId="2" applyNumberFormat="1" applyFont="1" applyBorder="1" applyAlignment="1">
      <alignment horizontal="right"/>
    </xf>
    <xf numFmtId="3" fontId="4" fillId="6" borderId="15" xfId="5" applyNumberFormat="1" applyFont="1" applyFill="1" applyBorder="1" applyAlignment="1">
      <alignment horizontal="center" vertical="center"/>
    </xf>
    <xf numFmtId="3" fontId="4" fillId="6" borderId="0" xfId="5" applyNumberFormat="1" applyFont="1" applyFill="1" applyBorder="1" applyAlignment="1">
      <alignment horizontal="center" vertical="center"/>
    </xf>
  </cellXfs>
  <cellStyles count="6">
    <cellStyle name="Ezres 2" xfId="3" xr:uid="{D7BC0B7E-8F02-4FB9-8F2E-6809102D7D3A}"/>
    <cellStyle name="Normál" xfId="0" builtinId="0"/>
    <cellStyle name="Normál 2" xfId="2" xr:uid="{1BD33D6C-5C9B-4357-9E75-01BB1C0CD73D}"/>
    <cellStyle name="Normál_  3   _2010.évi állami" xfId="5" xr:uid="{895FD6FA-5092-4D77-BA29-E18F63620385}"/>
    <cellStyle name="Normál_intézményi" xfId="1" xr:uid="{7B7C8901-CFEC-471C-9046-E4CFA67B3720}"/>
    <cellStyle name="Pénznem 2" xfId="4" xr:uid="{41078278-EBB2-4B89-8B60-1AED5E4684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16EE-13ED-46A2-A2FA-4663F0BE61B3}">
  <dimension ref="A1:F34"/>
  <sheetViews>
    <sheetView view="pageLayout" topLeftCell="B1" zoomScaleNormal="100" workbookViewId="0">
      <selection activeCell="C33" sqref="C33:D33"/>
    </sheetView>
  </sheetViews>
  <sheetFormatPr defaultColWidth="8.85546875" defaultRowHeight="12.75" x14ac:dyDescent="0.2"/>
  <cols>
    <col min="1" max="1" width="3.85546875" style="2" customWidth="1"/>
    <col min="2" max="2" width="53.85546875" style="2" customWidth="1"/>
    <col min="3" max="3" width="10.140625" style="2" customWidth="1"/>
    <col min="4" max="4" width="10" style="2" customWidth="1"/>
    <col min="5" max="5" width="9.7109375" style="2" customWidth="1"/>
    <col min="6" max="6" width="10.140625" style="2" customWidth="1"/>
    <col min="7" max="7" width="40.28515625" style="2" customWidth="1"/>
    <col min="8" max="256" width="8.85546875" style="2"/>
    <col min="257" max="257" width="3.85546875" style="2" customWidth="1"/>
    <col min="258" max="258" width="53.85546875" style="2" customWidth="1"/>
    <col min="259" max="259" width="10.140625" style="2" customWidth="1"/>
    <col min="260" max="260" width="10" style="2" customWidth="1"/>
    <col min="261" max="261" width="9.7109375" style="2" customWidth="1"/>
    <col min="262" max="262" width="10.140625" style="2" customWidth="1"/>
    <col min="263" max="263" width="40.28515625" style="2" customWidth="1"/>
    <col min="264" max="512" width="8.85546875" style="2"/>
    <col min="513" max="513" width="3.85546875" style="2" customWidth="1"/>
    <col min="514" max="514" width="53.85546875" style="2" customWidth="1"/>
    <col min="515" max="515" width="10.140625" style="2" customWidth="1"/>
    <col min="516" max="516" width="10" style="2" customWidth="1"/>
    <col min="517" max="517" width="9.7109375" style="2" customWidth="1"/>
    <col min="518" max="518" width="10.140625" style="2" customWidth="1"/>
    <col min="519" max="519" width="40.28515625" style="2" customWidth="1"/>
    <col min="520" max="768" width="8.85546875" style="2"/>
    <col min="769" max="769" width="3.85546875" style="2" customWidth="1"/>
    <col min="770" max="770" width="53.85546875" style="2" customWidth="1"/>
    <col min="771" max="771" width="10.140625" style="2" customWidth="1"/>
    <col min="772" max="772" width="10" style="2" customWidth="1"/>
    <col min="773" max="773" width="9.7109375" style="2" customWidth="1"/>
    <col min="774" max="774" width="10.140625" style="2" customWidth="1"/>
    <col min="775" max="775" width="40.28515625" style="2" customWidth="1"/>
    <col min="776" max="1024" width="8.85546875" style="2"/>
    <col min="1025" max="1025" width="3.85546875" style="2" customWidth="1"/>
    <col min="1026" max="1026" width="53.85546875" style="2" customWidth="1"/>
    <col min="1027" max="1027" width="10.140625" style="2" customWidth="1"/>
    <col min="1028" max="1028" width="10" style="2" customWidth="1"/>
    <col min="1029" max="1029" width="9.7109375" style="2" customWidth="1"/>
    <col min="1030" max="1030" width="10.140625" style="2" customWidth="1"/>
    <col min="1031" max="1031" width="40.28515625" style="2" customWidth="1"/>
    <col min="1032" max="1280" width="8.85546875" style="2"/>
    <col min="1281" max="1281" width="3.85546875" style="2" customWidth="1"/>
    <col min="1282" max="1282" width="53.85546875" style="2" customWidth="1"/>
    <col min="1283" max="1283" width="10.140625" style="2" customWidth="1"/>
    <col min="1284" max="1284" width="10" style="2" customWidth="1"/>
    <col min="1285" max="1285" width="9.7109375" style="2" customWidth="1"/>
    <col min="1286" max="1286" width="10.140625" style="2" customWidth="1"/>
    <col min="1287" max="1287" width="40.28515625" style="2" customWidth="1"/>
    <col min="1288" max="1536" width="8.85546875" style="2"/>
    <col min="1537" max="1537" width="3.85546875" style="2" customWidth="1"/>
    <col min="1538" max="1538" width="53.85546875" style="2" customWidth="1"/>
    <col min="1539" max="1539" width="10.140625" style="2" customWidth="1"/>
    <col min="1540" max="1540" width="10" style="2" customWidth="1"/>
    <col min="1541" max="1541" width="9.7109375" style="2" customWidth="1"/>
    <col min="1542" max="1542" width="10.140625" style="2" customWidth="1"/>
    <col min="1543" max="1543" width="40.28515625" style="2" customWidth="1"/>
    <col min="1544" max="1792" width="8.85546875" style="2"/>
    <col min="1793" max="1793" width="3.85546875" style="2" customWidth="1"/>
    <col min="1794" max="1794" width="53.85546875" style="2" customWidth="1"/>
    <col min="1795" max="1795" width="10.140625" style="2" customWidth="1"/>
    <col min="1796" max="1796" width="10" style="2" customWidth="1"/>
    <col min="1797" max="1797" width="9.7109375" style="2" customWidth="1"/>
    <col min="1798" max="1798" width="10.140625" style="2" customWidth="1"/>
    <col min="1799" max="1799" width="40.28515625" style="2" customWidth="1"/>
    <col min="1800" max="2048" width="8.85546875" style="2"/>
    <col min="2049" max="2049" width="3.85546875" style="2" customWidth="1"/>
    <col min="2050" max="2050" width="53.85546875" style="2" customWidth="1"/>
    <col min="2051" max="2051" width="10.140625" style="2" customWidth="1"/>
    <col min="2052" max="2052" width="10" style="2" customWidth="1"/>
    <col min="2053" max="2053" width="9.7109375" style="2" customWidth="1"/>
    <col min="2054" max="2054" width="10.140625" style="2" customWidth="1"/>
    <col min="2055" max="2055" width="40.28515625" style="2" customWidth="1"/>
    <col min="2056" max="2304" width="8.85546875" style="2"/>
    <col min="2305" max="2305" width="3.85546875" style="2" customWidth="1"/>
    <col min="2306" max="2306" width="53.85546875" style="2" customWidth="1"/>
    <col min="2307" max="2307" width="10.140625" style="2" customWidth="1"/>
    <col min="2308" max="2308" width="10" style="2" customWidth="1"/>
    <col min="2309" max="2309" width="9.7109375" style="2" customWidth="1"/>
    <col min="2310" max="2310" width="10.140625" style="2" customWidth="1"/>
    <col min="2311" max="2311" width="40.28515625" style="2" customWidth="1"/>
    <col min="2312" max="2560" width="8.85546875" style="2"/>
    <col min="2561" max="2561" width="3.85546875" style="2" customWidth="1"/>
    <col min="2562" max="2562" width="53.85546875" style="2" customWidth="1"/>
    <col min="2563" max="2563" width="10.140625" style="2" customWidth="1"/>
    <col min="2564" max="2564" width="10" style="2" customWidth="1"/>
    <col min="2565" max="2565" width="9.7109375" style="2" customWidth="1"/>
    <col min="2566" max="2566" width="10.140625" style="2" customWidth="1"/>
    <col min="2567" max="2567" width="40.28515625" style="2" customWidth="1"/>
    <col min="2568" max="2816" width="8.85546875" style="2"/>
    <col min="2817" max="2817" width="3.85546875" style="2" customWidth="1"/>
    <col min="2818" max="2818" width="53.85546875" style="2" customWidth="1"/>
    <col min="2819" max="2819" width="10.140625" style="2" customWidth="1"/>
    <col min="2820" max="2820" width="10" style="2" customWidth="1"/>
    <col min="2821" max="2821" width="9.7109375" style="2" customWidth="1"/>
    <col min="2822" max="2822" width="10.140625" style="2" customWidth="1"/>
    <col min="2823" max="2823" width="40.28515625" style="2" customWidth="1"/>
    <col min="2824" max="3072" width="8.85546875" style="2"/>
    <col min="3073" max="3073" width="3.85546875" style="2" customWidth="1"/>
    <col min="3074" max="3074" width="53.85546875" style="2" customWidth="1"/>
    <col min="3075" max="3075" width="10.140625" style="2" customWidth="1"/>
    <col min="3076" max="3076" width="10" style="2" customWidth="1"/>
    <col min="3077" max="3077" width="9.7109375" style="2" customWidth="1"/>
    <col min="3078" max="3078" width="10.140625" style="2" customWidth="1"/>
    <col min="3079" max="3079" width="40.28515625" style="2" customWidth="1"/>
    <col min="3080" max="3328" width="8.85546875" style="2"/>
    <col min="3329" max="3329" width="3.85546875" style="2" customWidth="1"/>
    <col min="3330" max="3330" width="53.85546875" style="2" customWidth="1"/>
    <col min="3331" max="3331" width="10.140625" style="2" customWidth="1"/>
    <col min="3332" max="3332" width="10" style="2" customWidth="1"/>
    <col min="3333" max="3333" width="9.7109375" style="2" customWidth="1"/>
    <col min="3334" max="3334" width="10.140625" style="2" customWidth="1"/>
    <col min="3335" max="3335" width="40.28515625" style="2" customWidth="1"/>
    <col min="3336" max="3584" width="8.85546875" style="2"/>
    <col min="3585" max="3585" width="3.85546875" style="2" customWidth="1"/>
    <col min="3586" max="3586" width="53.85546875" style="2" customWidth="1"/>
    <col min="3587" max="3587" width="10.140625" style="2" customWidth="1"/>
    <col min="3588" max="3588" width="10" style="2" customWidth="1"/>
    <col min="3589" max="3589" width="9.7109375" style="2" customWidth="1"/>
    <col min="3590" max="3590" width="10.140625" style="2" customWidth="1"/>
    <col min="3591" max="3591" width="40.28515625" style="2" customWidth="1"/>
    <col min="3592" max="3840" width="8.85546875" style="2"/>
    <col min="3841" max="3841" width="3.85546875" style="2" customWidth="1"/>
    <col min="3842" max="3842" width="53.85546875" style="2" customWidth="1"/>
    <col min="3843" max="3843" width="10.140625" style="2" customWidth="1"/>
    <col min="3844" max="3844" width="10" style="2" customWidth="1"/>
    <col min="3845" max="3845" width="9.7109375" style="2" customWidth="1"/>
    <col min="3846" max="3846" width="10.140625" style="2" customWidth="1"/>
    <col min="3847" max="3847" width="40.28515625" style="2" customWidth="1"/>
    <col min="3848" max="4096" width="8.85546875" style="2"/>
    <col min="4097" max="4097" width="3.85546875" style="2" customWidth="1"/>
    <col min="4098" max="4098" width="53.85546875" style="2" customWidth="1"/>
    <col min="4099" max="4099" width="10.140625" style="2" customWidth="1"/>
    <col min="4100" max="4100" width="10" style="2" customWidth="1"/>
    <col min="4101" max="4101" width="9.7109375" style="2" customWidth="1"/>
    <col min="4102" max="4102" width="10.140625" style="2" customWidth="1"/>
    <col min="4103" max="4103" width="40.28515625" style="2" customWidth="1"/>
    <col min="4104" max="4352" width="8.85546875" style="2"/>
    <col min="4353" max="4353" width="3.85546875" style="2" customWidth="1"/>
    <col min="4354" max="4354" width="53.85546875" style="2" customWidth="1"/>
    <col min="4355" max="4355" width="10.140625" style="2" customWidth="1"/>
    <col min="4356" max="4356" width="10" style="2" customWidth="1"/>
    <col min="4357" max="4357" width="9.7109375" style="2" customWidth="1"/>
    <col min="4358" max="4358" width="10.140625" style="2" customWidth="1"/>
    <col min="4359" max="4359" width="40.28515625" style="2" customWidth="1"/>
    <col min="4360" max="4608" width="8.85546875" style="2"/>
    <col min="4609" max="4609" width="3.85546875" style="2" customWidth="1"/>
    <col min="4610" max="4610" width="53.85546875" style="2" customWidth="1"/>
    <col min="4611" max="4611" width="10.140625" style="2" customWidth="1"/>
    <col min="4612" max="4612" width="10" style="2" customWidth="1"/>
    <col min="4613" max="4613" width="9.7109375" style="2" customWidth="1"/>
    <col min="4614" max="4614" width="10.140625" style="2" customWidth="1"/>
    <col min="4615" max="4615" width="40.28515625" style="2" customWidth="1"/>
    <col min="4616" max="4864" width="8.85546875" style="2"/>
    <col min="4865" max="4865" width="3.85546875" style="2" customWidth="1"/>
    <col min="4866" max="4866" width="53.85546875" style="2" customWidth="1"/>
    <col min="4867" max="4867" width="10.140625" style="2" customWidth="1"/>
    <col min="4868" max="4868" width="10" style="2" customWidth="1"/>
    <col min="4869" max="4869" width="9.7109375" style="2" customWidth="1"/>
    <col min="4870" max="4870" width="10.140625" style="2" customWidth="1"/>
    <col min="4871" max="4871" width="40.28515625" style="2" customWidth="1"/>
    <col min="4872" max="5120" width="8.85546875" style="2"/>
    <col min="5121" max="5121" width="3.85546875" style="2" customWidth="1"/>
    <col min="5122" max="5122" width="53.85546875" style="2" customWidth="1"/>
    <col min="5123" max="5123" width="10.140625" style="2" customWidth="1"/>
    <col min="5124" max="5124" width="10" style="2" customWidth="1"/>
    <col min="5125" max="5125" width="9.7109375" style="2" customWidth="1"/>
    <col min="5126" max="5126" width="10.140625" style="2" customWidth="1"/>
    <col min="5127" max="5127" width="40.28515625" style="2" customWidth="1"/>
    <col min="5128" max="5376" width="8.85546875" style="2"/>
    <col min="5377" max="5377" width="3.85546875" style="2" customWidth="1"/>
    <col min="5378" max="5378" width="53.85546875" style="2" customWidth="1"/>
    <col min="5379" max="5379" width="10.140625" style="2" customWidth="1"/>
    <col min="5380" max="5380" width="10" style="2" customWidth="1"/>
    <col min="5381" max="5381" width="9.7109375" style="2" customWidth="1"/>
    <col min="5382" max="5382" width="10.140625" style="2" customWidth="1"/>
    <col min="5383" max="5383" width="40.28515625" style="2" customWidth="1"/>
    <col min="5384" max="5632" width="8.85546875" style="2"/>
    <col min="5633" max="5633" width="3.85546875" style="2" customWidth="1"/>
    <col min="5634" max="5634" width="53.85546875" style="2" customWidth="1"/>
    <col min="5635" max="5635" width="10.140625" style="2" customWidth="1"/>
    <col min="5636" max="5636" width="10" style="2" customWidth="1"/>
    <col min="5637" max="5637" width="9.7109375" style="2" customWidth="1"/>
    <col min="5638" max="5638" width="10.140625" style="2" customWidth="1"/>
    <col min="5639" max="5639" width="40.28515625" style="2" customWidth="1"/>
    <col min="5640" max="5888" width="8.85546875" style="2"/>
    <col min="5889" max="5889" width="3.85546875" style="2" customWidth="1"/>
    <col min="5890" max="5890" width="53.85546875" style="2" customWidth="1"/>
    <col min="5891" max="5891" width="10.140625" style="2" customWidth="1"/>
    <col min="5892" max="5892" width="10" style="2" customWidth="1"/>
    <col min="5893" max="5893" width="9.7109375" style="2" customWidth="1"/>
    <col min="5894" max="5894" width="10.140625" style="2" customWidth="1"/>
    <col min="5895" max="5895" width="40.28515625" style="2" customWidth="1"/>
    <col min="5896" max="6144" width="8.85546875" style="2"/>
    <col min="6145" max="6145" width="3.85546875" style="2" customWidth="1"/>
    <col min="6146" max="6146" width="53.85546875" style="2" customWidth="1"/>
    <col min="6147" max="6147" width="10.140625" style="2" customWidth="1"/>
    <col min="6148" max="6148" width="10" style="2" customWidth="1"/>
    <col min="6149" max="6149" width="9.7109375" style="2" customWidth="1"/>
    <col min="6150" max="6150" width="10.140625" style="2" customWidth="1"/>
    <col min="6151" max="6151" width="40.28515625" style="2" customWidth="1"/>
    <col min="6152" max="6400" width="8.85546875" style="2"/>
    <col min="6401" max="6401" width="3.85546875" style="2" customWidth="1"/>
    <col min="6402" max="6402" width="53.85546875" style="2" customWidth="1"/>
    <col min="6403" max="6403" width="10.140625" style="2" customWidth="1"/>
    <col min="6404" max="6404" width="10" style="2" customWidth="1"/>
    <col min="6405" max="6405" width="9.7109375" style="2" customWidth="1"/>
    <col min="6406" max="6406" width="10.140625" style="2" customWidth="1"/>
    <col min="6407" max="6407" width="40.28515625" style="2" customWidth="1"/>
    <col min="6408" max="6656" width="8.85546875" style="2"/>
    <col min="6657" max="6657" width="3.85546875" style="2" customWidth="1"/>
    <col min="6658" max="6658" width="53.85546875" style="2" customWidth="1"/>
    <col min="6659" max="6659" width="10.140625" style="2" customWidth="1"/>
    <col min="6660" max="6660" width="10" style="2" customWidth="1"/>
    <col min="6661" max="6661" width="9.7109375" style="2" customWidth="1"/>
    <col min="6662" max="6662" width="10.140625" style="2" customWidth="1"/>
    <col min="6663" max="6663" width="40.28515625" style="2" customWidth="1"/>
    <col min="6664" max="6912" width="8.85546875" style="2"/>
    <col min="6913" max="6913" width="3.85546875" style="2" customWidth="1"/>
    <col min="6914" max="6914" width="53.85546875" style="2" customWidth="1"/>
    <col min="6915" max="6915" width="10.140625" style="2" customWidth="1"/>
    <col min="6916" max="6916" width="10" style="2" customWidth="1"/>
    <col min="6917" max="6917" width="9.7109375" style="2" customWidth="1"/>
    <col min="6918" max="6918" width="10.140625" style="2" customWidth="1"/>
    <col min="6919" max="6919" width="40.28515625" style="2" customWidth="1"/>
    <col min="6920" max="7168" width="8.85546875" style="2"/>
    <col min="7169" max="7169" width="3.85546875" style="2" customWidth="1"/>
    <col min="7170" max="7170" width="53.85546875" style="2" customWidth="1"/>
    <col min="7171" max="7171" width="10.140625" style="2" customWidth="1"/>
    <col min="7172" max="7172" width="10" style="2" customWidth="1"/>
    <col min="7173" max="7173" width="9.7109375" style="2" customWidth="1"/>
    <col min="7174" max="7174" width="10.140625" style="2" customWidth="1"/>
    <col min="7175" max="7175" width="40.28515625" style="2" customWidth="1"/>
    <col min="7176" max="7424" width="8.85546875" style="2"/>
    <col min="7425" max="7425" width="3.85546875" style="2" customWidth="1"/>
    <col min="7426" max="7426" width="53.85546875" style="2" customWidth="1"/>
    <col min="7427" max="7427" width="10.140625" style="2" customWidth="1"/>
    <col min="7428" max="7428" width="10" style="2" customWidth="1"/>
    <col min="7429" max="7429" width="9.7109375" style="2" customWidth="1"/>
    <col min="7430" max="7430" width="10.140625" style="2" customWidth="1"/>
    <col min="7431" max="7431" width="40.28515625" style="2" customWidth="1"/>
    <col min="7432" max="7680" width="8.85546875" style="2"/>
    <col min="7681" max="7681" width="3.85546875" style="2" customWidth="1"/>
    <col min="7682" max="7682" width="53.85546875" style="2" customWidth="1"/>
    <col min="7683" max="7683" width="10.140625" style="2" customWidth="1"/>
    <col min="7684" max="7684" width="10" style="2" customWidth="1"/>
    <col min="7685" max="7685" width="9.7109375" style="2" customWidth="1"/>
    <col min="7686" max="7686" width="10.140625" style="2" customWidth="1"/>
    <col min="7687" max="7687" width="40.28515625" style="2" customWidth="1"/>
    <col min="7688" max="7936" width="8.85546875" style="2"/>
    <col min="7937" max="7937" width="3.85546875" style="2" customWidth="1"/>
    <col min="7938" max="7938" width="53.85546875" style="2" customWidth="1"/>
    <col min="7939" max="7939" width="10.140625" style="2" customWidth="1"/>
    <col min="7940" max="7940" width="10" style="2" customWidth="1"/>
    <col min="7941" max="7941" width="9.7109375" style="2" customWidth="1"/>
    <col min="7942" max="7942" width="10.140625" style="2" customWidth="1"/>
    <col min="7943" max="7943" width="40.28515625" style="2" customWidth="1"/>
    <col min="7944" max="8192" width="8.85546875" style="2"/>
    <col min="8193" max="8193" width="3.85546875" style="2" customWidth="1"/>
    <col min="8194" max="8194" width="53.85546875" style="2" customWidth="1"/>
    <col min="8195" max="8195" width="10.140625" style="2" customWidth="1"/>
    <col min="8196" max="8196" width="10" style="2" customWidth="1"/>
    <col min="8197" max="8197" width="9.7109375" style="2" customWidth="1"/>
    <col min="8198" max="8198" width="10.140625" style="2" customWidth="1"/>
    <col min="8199" max="8199" width="40.28515625" style="2" customWidth="1"/>
    <col min="8200" max="8448" width="8.85546875" style="2"/>
    <col min="8449" max="8449" width="3.85546875" style="2" customWidth="1"/>
    <col min="8450" max="8450" width="53.85546875" style="2" customWidth="1"/>
    <col min="8451" max="8451" width="10.140625" style="2" customWidth="1"/>
    <col min="8452" max="8452" width="10" style="2" customWidth="1"/>
    <col min="8453" max="8453" width="9.7109375" style="2" customWidth="1"/>
    <col min="8454" max="8454" width="10.140625" style="2" customWidth="1"/>
    <col min="8455" max="8455" width="40.28515625" style="2" customWidth="1"/>
    <col min="8456" max="8704" width="8.85546875" style="2"/>
    <col min="8705" max="8705" width="3.85546875" style="2" customWidth="1"/>
    <col min="8706" max="8706" width="53.85546875" style="2" customWidth="1"/>
    <col min="8707" max="8707" width="10.140625" style="2" customWidth="1"/>
    <col min="8708" max="8708" width="10" style="2" customWidth="1"/>
    <col min="8709" max="8709" width="9.7109375" style="2" customWidth="1"/>
    <col min="8710" max="8710" width="10.140625" style="2" customWidth="1"/>
    <col min="8711" max="8711" width="40.28515625" style="2" customWidth="1"/>
    <col min="8712" max="8960" width="8.85546875" style="2"/>
    <col min="8961" max="8961" width="3.85546875" style="2" customWidth="1"/>
    <col min="8962" max="8962" width="53.85546875" style="2" customWidth="1"/>
    <col min="8963" max="8963" width="10.140625" style="2" customWidth="1"/>
    <col min="8964" max="8964" width="10" style="2" customWidth="1"/>
    <col min="8965" max="8965" width="9.7109375" style="2" customWidth="1"/>
    <col min="8966" max="8966" width="10.140625" style="2" customWidth="1"/>
    <col min="8967" max="8967" width="40.28515625" style="2" customWidth="1"/>
    <col min="8968" max="9216" width="8.85546875" style="2"/>
    <col min="9217" max="9217" width="3.85546875" style="2" customWidth="1"/>
    <col min="9218" max="9218" width="53.85546875" style="2" customWidth="1"/>
    <col min="9219" max="9219" width="10.140625" style="2" customWidth="1"/>
    <col min="9220" max="9220" width="10" style="2" customWidth="1"/>
    <col min="9221" max="9221" width="9.7109375" style="2" customWidth="1"/>
    <col min="9222" max="9222" width="10.140625" style="2" customWidth="1"/>
    <col min="9223" max="9223" width="40.28515625" style="2" customWidth="1"/>
    <col min="9224" max="9472" width="8.85546875" style="2"/>
    <col min="9473" max="9473" width="3.85546875" style="2" customWidth="1"/>
    <col min="9474" max="9474" width="53.85546875" style="2" customWidth="1"/>
    <col min="9475" max="9475" width="10.140625" style="2" customWidth="1"/>
    <col min="9476" max="9476" width="10" style="2" customWidth="1"/>
    <col min="9477" max="9477" width="9.7109375" style="2" customWidth="1"/>
    <col min="9478" max="9478" width="10.140625" style="2" customWidth="1"/>
    <col min="9479" max="9479" width="40.28515625" style="2" customWidth="1"/>
    <col min="9480" max="9728" width="8.85546875" style="2"/>
    <col min="9729" max="9729" width="3.85546875" style="2" customWidth="1"/>
    <col min="9730" max="9730" width="53.85546875" style="2" customWidth="1"/>
    <col min="9731" max="9731" width="10.140625" style="2" customWidth="1"/>
    <col min="9732" max="9732" width="10" style="2" customWidth="1"/>
    <col min="9733" max="9733" width="9.7109375" style="2" customWidth="1"/>
    <col min="9734" max="9734" width="10.140625" style="2" customWidth="1"/>
    <col min="9735" max="9735" width="40.28515625" style="2" customWidth="1"/>
    <col min="9736" max="9984" width="8.85546875" style="2"/>
    <col min="9985" max="9985" width="3.85546875" style="2" customWidth="1"/>
    <col min="9986" max="9986" width="53.85546875" style="2" customWidth="1"/>
    <col min="9987" max="9987" width="10.140625" style="2" customWidth="1"/>
    <col min="9988" max="9988" width="10" style="2" customWidth="1"/>
    <col min="9989" max="9989" width="9.7109375" style="2" customWidth="1"/>
    <col min="9990" max="9990" width="10.140625" style="2" customWidth="1"/>
    <col min="9991" max="9991" width="40.28515625" style="2" customWidth="1"/>
    <col min="9992" max="10240" width="8.85546875" style="2"/>
    <col min="10241" max="10241" width="3.85546875" style="2" customWidth="1"/>
    <col min="10242" max="10242" width="53.85546875" style="2" customWidth="1"/>
    <col min="10243" max="10243" width="10.140625" style="2" customWidth="1"/>
    <col min="10244" max="10244" width="10" style="2" customWidth="1"/>
    <col min="10245" max="10245" width="9.7109375" style="2" customWidth="1"/>
    <col min="10246" max="10246" width="10.140625" style="2" customWidth="1"/>
    <col min="10247" max="10247" width="40.28515625" style="2" customWidth="1"/>
    <col min="10248" max="10496" width="8.85546875" style="2"/>
    <col min="10497" max="10497" width="3.85546875" style="2" customWidth="1"/>
    <col min="10498" max="10498" width="53.85546875" style="2" customWidth="1"/>
    <col min="10499" max="10499" width="10.140625" style="2" customWidth="1"/>
    <col min="10500" max="10500" width="10" style="2" customWidth="1"/>
    <col min="10501" max="10501" width="9.7109375" style="2" customWidth="1"/>
    <col min="10502" max="10502" width="10.140625" style="2" customWidth="1"/>
    <col min="10503" max="10503" width="40.28515625" style="2" customWidth="1"/>
    <col min="10504" max="10752" width="8.85546875" style="2"/>
    <col min="10753" max="10753" width="3.85546875" style="2" customWidth="1"/>
    <col min="10754" max="10754" width="53.85546875" style="2" customWidth="1"/>
    <col min="10755" max="10755" width="10.140625" style="2" customWidth="1"/>
    <col min="10756" max="10756" width="10" style="2" customWidth="1"/>
    <col min="10757" max="10757" width="9.7109375" style="2" customWidth="1"/>
    <col min="10758" max="10758" width="10.140625" style="2" customWidth="1"/>
    <col min="10759" max="10759" width="40.28515625" style="2" customWidth="1"/>
    <col min="10760" max="11008" width="8.85546875" style="2"/>
    <col min="11009" max="11009" width="3.85546875" style="2" customWidth="1"/>
    <col min="11010" max="11010" width="53.85546875" style="2" customWidth="1"/>
    <col min="11011" max="11011" width="10.140625" style="2" customWidth="1"/>
    <col min="11012" max="11012" width="10" style="2" customWidth="1"/>
    <col min="11013" max="11013" width="9.7109375" style="2" customWidth="1"/>
    <col min="11014" max="11014" width="10.140625" style="2" customWidth="1"/>
    <col min="11015" max="11015" width="40.28515625" style="2" customWidth="1"/>
    <col min="11016" max="11264" width="8.85546875" style="2"/>
    <col min="11265" max="11265" width="3.85546875" style="2" customWidth="1"/>
    <col min="11266" max="11266" width="53.85546875" style="2" customWidth="1"/>
    <col min="11267" max="11267" width="10.140625" style="2" customWidth="1"/>
    <col min="11268" max="11268" width="10" style="2" customWidth="1"/>
    <col min="11269" max="11269" width="9.7109375" style="2" customWidth="1"/>
    <col min="11270" max="11270" width="10.140625" style="2" customWidth="1"/>
    <col min="11271" max="11271" width="40.28515625" style="2" customWidth="1"/>
    <col min="11272" max="11520" width="8.85546875" style="2"/>
    <col min="11521" max="11521" width="3.85546875" style="2" customWidth="1"/>
    <col min="11522" max="11522" width="53.85546875" style="2" customWidth="1"/>
    <col min="11523" max="11523" width="10.140625" style="2" customWidth="1"/>
    <col min="11524" max="11524" width="10" style="2" customWidth="1"/>
    <col min="11525" max="11525" width="9.7109375" style="2" customWidth="1"/>
    <col min="11526" max="11526" width="10.140625" style="2" customWidth="1"/>
    <col min="11527" max="11527" width="40.28515625" style="2" customWidth="1"/>
    <col min="11528" max="11776" width="8.85546875" style="2"/>
    <col min="11777" max="11777" width="3.85546875" style="2" customWidth="1"/>
    <col min="11778" max="11778" width="53.85546875" style="2" customWidth="1"/>
    <col min="11779" max="11779" width="10.140625" style="2" customWidth="1"/>
    <col min="11780" max="11780" width="10" style="2" customWidth="1"/>
    <col min="11781" max="11781" width="9.7109375" style="2" customWidth="1"/>
    <col min="11782" max="11782" width="10.140625" style="2" customWidth="1"/>
    <col min="11783" max="11783" width="40.28515625" style="2" customWidth="1"/>
    <col min="11784" max="12032" width="8.85546875" style="2"/>
    <col min="12033" max="12033" width="3.85546875" style="2" customWidth="1"/>
    <col min="12034" max="12034" width="53.85546875" style="2" customWidth="1"/>
    <col min="12035" max="12035" width="10.140625" style="2" customWidth="1"/>
    <col min="12036" max="12036" width="10" style="2" customWidth="1"/>
    <col min="12037" max="12037" width="9.7109375" style="2" customWidth="1"/>
    <col min="12038" max="12038" width="10.140625" style="2" customWidth="1"/>
    <col min="12039" max="12039" width="40.28515625" style="2" customWidth="1"/>
    <col min="12040" max="12288" width="8.85546875" style="2"/>
    <col min="12289" max="12289" width="3.85546875" style="2" customWidth="1"/>
    <col min="12290" max="12290" width="53.85546875" style="2" customWidth="1"/>
    <col min="12291" max="12291" width="10.140625" style="2" customWidth="1"/>
    <col min="12292" max="12292" width="10" style="2" customWidth="1"/>
    <col min="12293" max="12293" width="9.7109375" style="2" customWidth="1"/>
    <col min="12294" max="12294" width="10.140625" style="2" customWidth="1"/>
    <col min="12295" max="12295" width="40.28515625" style="2" customWidth="1"/>
    <col min="12296" max="12544" width="8.85546875" style="2"/>
    <col min="12545" max="12545" width="3.85546875" style="2" customWidth="1"/>
    <col min="12546" max="12546" width="53.85546875" style="2" customWidth="1"/>
    <col min="12547" max="12547" width="10.140625" style="2" customWidth="1"/>
    <col min="12548" max="12548" width="10" style="2" customWidth="1"/>
    <col min="12549" max="12549" width="9.7109375" style="2" customWidth="1"/>
    <col min="12550" max="12550" width="10.140625" style="2" customWidth="1"/>
    <col min="12551" max="12551" width="40.28515625" style="2" customWidth="1"/>
    <col min="12552" max="12800" width="8.85546875" style="2"/>
    <col min="12801" max="12801" width="3.85546875" style="2" customWidth="1"/>
    <col min="12802" max="12802" width="53.85546875" style="2" customWidth="1"/>
    <col min="12803" max="12803" width="10.140625" style="2" customWidth="1"/>
    <col min="12804" max="12804" width="10" style="2" customWidth="1"/>
    <col min="12805" max="12805" width="9.7109375" style="2" customWidth="1"/>
    <col min="12806" max="12806" width="10.140625" style="2" customWidth="1"/>
    <col min="12807" max="12807" width="40.28515625" style="2" customWidth="1"/>
    <col min="12808" max="13056" width="8.85546875" style="2"/>
    <col min="13057" max="13057" width="3.85546875" style="2" customWidth="1"/>
    <col min="13058" max="13058" width="53.85546875" style="2" customWidth="1"/>
    <col min="13059" max="13059" width="10.140625" style="2" customWidth="1"/>
    <col min="13060" max="13060" width="10" style="2" customWidth="1"/>
    <col min="13061" max="13061" width="9.7109375" style="2" customWidth="1"/>
    <col min="13062" max="13062" width="10.140625" style="2" customWidth="1"/>
    <col min="13063" max="13063" width="40.28515625" style="2" customWidth="1"/>
    <col min="13064" max="13312" width="8.85546875" style="2"/>
    <col min="13313" max="13313" width="3.85546875" style="2" customWidth="1"/>
    <col min="13314" max="13314" width="53.85546875" style="2" customWidth="1"/>
    <col min="13315" max="13315" width="10.140625" style="2" customWidth="1"/>
    <col min="13316" max="13316" width="10" style="2" customWidth="1"/>
    <col min="13317" max="13317" width="9.7109375" style="2" customWidth="1"/>
    <col min="13318" max="13318" width="10.140625" style="2" customWidth="1"/>
    <col min="13319" max="13319" width="40.28515625" style="2" customWidth="1"/>
    <col min="13320" max="13568" width="8.85546875" style="2"/>
    <col min="13569" max="13569" width="3.85546875" style="2" customWidth="1"/>
    <col min="13570" max="13570" width="53.85546875" style="2" customWidth="1"/>
    <col min="13571" max="13571" width="10.140625" style="2" customWidth="1"/>
    <col min="13572" max="13572" width="10" style="2" customWidth="1"/>
    <col min="13573" max="13573" width="9.7109375" style="2" customWidth="1"/>
    <col min="13574" max="13574" width="10.140625" style="2" customWidth="1"/>
    <col min="13575" max="13575" width="40.28515625" style="2" customWidth="1"/>
    <col min="13576" max="13824" width="8.85546875" style="2"/>
    <col min="13825" max="13825" width="3.85546875" style="2" customWidth="1"/>
    <col min="13826" max="13826" width="53.85546875" style="2" customWidth="1"/>
    <col min="13827" max="13827" width="10.140625" style="2" customWidth="1"/>
    <col min="13828" max="13828" width="10" style="2" customWidth="1"/>
    <col min="13829" max="13829" width="9.7109375" style="2" customWidth="1"/>
    <col min="13830" max="13830" width="10.140625" style="2" customWidth="1"/>
    <col min="13831" max="13831" width="40.28515625" style="2" customWidth="1"/>
    <col min="13832" max="14080" width="8.85546875" style="2"/>
    <col min="14081" max="14081" width="3.85546875" style="2" customWidth="1"/>
    <col min="14082" max="14082" width="53.85546875" style="2" customWidth="1"/>
    <col min="14083" max="14083" width="10.140625" style="2" customWidth="1"/>
    <col min="14084" max="14084" width="10" style="2" customWidth="1"/>
    <col min="14085" max="14085" width="9.7109375" style="2" customWidth="1"/>
    <col min="14086" max="14086" width="10.140625" style="2" customWidth="1"/>
    <col min="14087" max="14087" width="40.28515625" style="2" customWidth="1"/>
    <col min="14088" max="14336" width="8.85546875" style="2"/>
    <col min="14337" max="14337" width="3.85546875" style="2" customWidth="1"/>
    <col min="14338" max="14338" width="53.85546875" style="2" customWidth="1"/>
    <col min="14339" max="14339" width="10.140625" style="2" customWidth="1"/>
    <col min="14340" max="14340" width="10" style="2" customWidth="1"/>
    <col min="14341" max="14341" width="9.7109375" style="2" customWidth="1"/>
    <col min="14342" max="14342" width="10.140625" style="2" customWidth="1"/>
    <col min="14343" max="14343" width="40.28515625" style="2" customWidth="1"/>
    <col min="14344" max="14592" width="8.85546875" style="2"/>
    <col min="14593" max="14593" width="3.85546875" style="2" customWidth="1"/>
    <col min="14594" max="14594" width="53.85546875" style="2" customWidth="1"/>
    <col min="14595" max="14595" width="10.140625" style="2" customWidth="1"/>
    <col min="14596" max="14596" width="10" style="2" customWidth="1"/>
    <col min="14597" max="14597" width="9.7109375" style="2" customWidth="1"/>
    <col min="14598" max="14598" width="10.140625" style="2" customWidth="1"/>
    <col min="14599" max="14599" width="40.28515625" style="2" customWidth="1"/>
    <col min="14600" max="14848" width="8.85546875" style="2"/>
    <col min="14849" max="14849" width="3.85546875" style="2" customWidth="1"/>
    <col min="14850" max="14850" width="53.85546875" style="2" customWidth="1"/>
    <col min="14851" max="14851" width="10.140625" style="2" customWidth="1"/>
    <col min="14852" max="14852" width="10" style="2" customWidth="1"/>
    <col min="14853" max="14853" width="9.7109375" style="2" customWidth="1"/>
    <col min="14854" max="14854" width="10.140625" style="2" customWidth="1"/>
    <col min="14855" max="14855" width="40.28515625" style="2" customWidth="1"/>
    <col min="14856" max="15104" width="8.85546875" style="2"/>
    <col min="15105" max="15105" width="3.85546875" style="2" customWidth="1"/>
    <col min="15106" max="15106" width="53.85546875" style="2" customWidth="1"/>
    <col min="15107" max="15107" width="10.140625" style="2" customWidth="1"/>
    <col min="15108" max="15108" width="10" style="2" customWidth="1"/>
    <col min="15109" max="15109" width="9.7109375" style="2" customWidth="1"/>
    <col min="15110" max="15110" width="10.140625" style="2" customWidth="1"/>
    <col min="15111" max="15111" width="40.28515625" style="2" customWidth="1"/>
    <col min="15112" max="15360" width="8.85546875" style="2"/>
    <col min="15361" max="15361" width="3.85546875" style="2" customWidth="1"/>
    <col min="15362" max="15362" width="53.85546875" style="2" customWidth="1"/>
    <col min="15363" max="15363" width="10.140625" style="2" customWidth="1"/>
    <col min="15364" max="15364" width="10" style="2" customWidth="1"/>
    <col min="15365" max="15365" width="9.7109375" style="2" customWidth="1"/>
    <col min="15366" max="15366" width="10.140625" style="2" customWidth="1"/>
    <col min="15367" max="15367" width="40.28515625" style="2" customWidth="1"/>
    <col min="15368" max="15616" width="8.85546875" style="2"/>
    <col min="15617" max="15617" width="3.85546875" style="2" customWidth="1"/>
    <col min="15618" max="15618" width="53.85546875" style="2" customWidth="1"/>
    <col min="15619" max="15619" width="10.140625" style="2" customWidth="1"/>
    <col min="15620" max="15620" width="10" style="2" customWidth="1"/>
    <col min="15621" max="15621" width="9.7109375" style="2" customWidth="1"/>
    <col min="15622" max="15622" width="10.140625" style="2" customWidth="1"/>
    <col min="15623" max="15623" width="40.28515625" style="2" customWidth="1"/>
    <col min="15624" max="15872" width="8.85546875" style="2"/>
    <col min="15873" max="15873" width="3.85546875" style="2" customWidth="1"/>
    <col min="15874" max="15874" width="53.85546875" style="2" customWidth="1"/>
    <col min="15875" max="15875" width="10.140625" style="2" customWidth="1"/>
    <col min="15876" max="15876" width="10" style="2" customWidth="1"/>
    <col min="15877" max="15877" width="9.7109375" style="2" customWidth="1"/>
    <col min="15878" max="15878" width="10.140625" style="2" customWidth="1"/>
    <col min="15879" max="15879" width="40.28515625" style="2" customWidth="1"/>
    <col min="15880" max="16128" width="8.85546875" style="2"/>
    <col min="16129" max="16129" width="3.85546875" style="2" customWidth="1"/>
    <col min="16130" max="16130" width="53.85546875" style="2" customWidth="1"/>
    <col min="16131" max="16131" width="10.140625" style="2" customWidth="1"/>
    <col min="16132" max="16132" width="10" style="2" customWidth="1"/>
    <col min="16133" max="16133" width="9.7109375" style="2" customWidth="1"/>
    <col min="16134" max="16134" width="10.140625" style="2" customWidth="1"/>
    <col min="16135" max="16135" width="40.28515625" style="2" customWidth="1"/>
    <col min="16136" max="16384" width="8.85546875" style="2"/>
  </cols>
  <sheetData>
    <row r="1" spans="1:6" ht="93" customHeight="1" x14ac:dyDescent="0.2">
      <c r="A1" s="108" t="s">
        <v>0</v>
      </c>
      <c r="B1" s="109"/>
      <c r="C1" s="1" t="s">
        <v>1</v>
      </c>
      <c r="D1" s="1" t="s">
        <v>2</v>
      </c>
      <c r="E1" s="1" t="s">
        <v>3</v>
      </c>
      <c r="F1" s="1" t="s">
        <v>4</v>
      </c>
    </row>
    <row r="2" spans="1:6" ht="26.45" customHeight="1" x14ac:dyDescent="0.2">
      <c r="A2" s="110" t="s">
        <v>5</v>
      </c>
      <c r="B2" s="110"/>
      <c r="C2" s="3"/>
      <c r="D2" s="3"/>
      <c r="E2" s="3"/>
      <c r="F2" s="3"/>
    </row>
    <row r="3" spans="1:6" ht="21.75" customHeight="1" x14ac:dyDescent="0.25">
      <c r="A3" s="111"/>
      <c r="B3" s="4" t="s">
        <v>6</v>
      </c>
      <c r="C3" s="5">
        <f>Kiadások!D6</f>
        <v>19590</v>
      </c>
      <c r="D3" s="5">
        <f>Kiadások!E6</f>
        <v>20347</v>
      </c>
      <c r="E3" s="6"/>
      <c r="F3" s="7"/>
    </row>
    <row r="4" spans="1:6" ht="20.25" customHeight="1" x14ac:dyDescent="0.25">
      <c r="A4" s="112"/>
      <c r="B4" s="8" t="s">
        <v>7</v>
      </c>
      <c r="C4" s="9">
        <f>Kiadások!D7</f>
        <v>3366</v>
      </c>
      <c r="D4" s="9">
        <f>Kiadások!E7</f>
        <v>3472</v>
      </c>
      <c r="E4" s="6"/>
      <c r="F4" s="7"/>
    </row>
    <row r="5" spans="1:6" ht="19.899999999999999" customHeight="1" x14ac:dyDescent="0.25">
      <c r="A5" s="112"/>
      <c r="B5" s="10" t="s">
        <v>8</v>
      </c>
      <c r="C5" s="9">
        <f>Kiadások!D8</f>
        <v>9765</v>
      </c>
      <c r="D5" s="9">
        <f>Kiadások!E8</f>
        <v>12108</v>
      </c>
      <c r="E5" s="6"/>
      <c r="F5" s="7"/>
    </row>
    <row r="6" spans="1:6" ht="19.899999999999999" customHeight="1" x14ac:dyDescent="0.25">
      <c r="A6" s="112"/>
      <c r="B6" s="10" t="s">
        <v>9</v>
      </c>
      <c r="C6" s="11">
        <f>Kiadások!D9</f>
        <v>1440</v>
      </c>
      <c r="D6" s="11">
        <f>Kiadások!E9</f>
        <v>1440</v>
      </c>
      <c r="E6" s="6"/>
      <c r="F6" s="6"/>
    </row>
    <row r="7" spans="1:6" ht="19.899999999999999" customHeight="1" x14ac:dyDescent="0.25">
      <c r="A7" s="112"/>
      <c r="B7" s="10" t="s">
        <v>10</v>
      </c>
      <c r="C7" s="11">
        <f>Kiadások!D19</f>
        <v>29525</v>
      </c>
      <c r="D7" s="11">
        <f>Kiadások!E19</f>
        <v>28382</v>
      </c>
      <c r="E7" s="6"/>
      <c r="F7" s="7"/>
    </row>
    <row r="8" spans="1:6" ht="19.899999999999999" customHeight="1" x14ac:dyDescent="0.2">
      <c r="A8" s="112"/>
      <c r="B8" s="12" t="s">
        <v>11</v>
      </c>
      <c r="C8" s="13">
        <f>SUM(C3:C7)</f>
        <v>63686</v>
      </c>
      <c r="D8" s="13">
        <f>SUM(D3:D7)</f>
        <v>65749</v>
      </c>
      <c r="E8" s="13">
        <f>SUM(E3:E7)</f>
        <v>0</v>
      </c>
      <c r="F8" s="13">
        <f>SUM(F3:F7)</f>
        <v>0</v>
      </c>
    </row>
    <row r="9" spans="1:6" ht="19.899999999999999" customHeight="1" x14ac:dyDescent="0.25">
      <c r="A9" s="112"/>
      <c r="B9" s="4" t="s">
        <v>12</v>
      </c>
      <c r="C9" s="11">
        <f>Kiadások!D24</f>
        <v>563</v>
      </c>
      <c r="D9" s="11">
        <f>Kiadások!E24</f>
        <v>1202</v>
      </c>
      <c r="E9" s="6"/>
      <c r="F9" s="14"/>
    </row>
    <row r="10" spans="1:6" ht="19.899999999999999" customHeight="1" x14ac:dyDescent="0.25">
      <c r="A10" s="112"/>
      <c r="B10" s="4" t="s">
        <v>13</v>
      </c>
      <c r="C10" s="11">
        <f>Kiadások!D29</f>
        <v>18921</v>
      </c>
      <c r="D10" s="11">
        <f>Kiadások!E29</f>
        <v>19571</v>
      </c>
      <c r="E10" s="6"/>
      <c r="F10" s="14"/>
    </row>
    <row r="11" spans="1:6" ht="19.899999999999999" customHeight="1" x14ac:dyDescent="0.25">
      <c r="A11" s="112"/>
      <c r="B11" s="10" t="s">
        <v>14</v>
      </c>
      <c r="C11" s="11">
        <f>Kiadások!D33</f>
        <v>113</v>
      </c>
      <c r="D11" s="11">
        <f>Kiadások!E33</f>
        <v>113</v>
      </c>
      <c r="E11" s="6"/>
      <c r="F11" s="14"/>
    </row>
    <row r="12" spans="1:6" ht="19.899999999999999" customHeight="1" x14ac:dyDescent="0.2">
      <c r="A12" s="15"/>
      <c r="B12" s="16" t="s">
        <v>15</v>
      </c>
      <c r="C12" s="16">
        <f>SUM(C9:C11)</f>
        <v>19597</v>
      </c>
      <c r="D12" s="16">
        <f>SUM(D9:D11)</f>
        <v>20886</v>
      </c>
      <c r="E12" s="16">
        <f>SUM(E9:E11)</f>
        <v>0</v>
      </c>
      <c r="F12" s="16">
        <f>SUM(F9:F11)</f>
        <v>0</v>
      </c>
    </row>
    <row r="13" spans="1:6" ht="25.15" customHeight="1" x14ac:dyDescent="0.2">
      <c r="A13" s="17" t="s">
        <v>16</v>
      </c>
      <c r="B13" s="18" t="s">
        <v>17</v>
      </c>
      <c r="C13" s="19">
        <f>SUM(C12,C8)</f>
        <v>83283</v>
      </c>
      <c r="D13" s="19">
        <f>SUM(D12,D8)</f>
        <v>86635</v>
      </c>
      <c r="E13" s="19">
        <f>SUM(E12,E8)</f>
        <v>0</v>
      </c>
      <c r="F13" s="19">
        <f>SUM(F12,F8)</f>
        <v>0</v>
      </c>
    </row>
    <row r="14" spans="1:6" ht="26.45" customHeight="1" x14ac:dyDescent="0.25">
      <c r="A14" s="110" t="s">
        <v>18</v>
      </c>
      <c r="B14" s="113"/>
      <c r="C14" s="20"/>
      <c r="D14" s="20"/>
      <c r="E14" s="20"/>
      <c r="F14" s="20"/>
    </row>
    <row r="15" spans="1:6" ht="19.899999999999999" customHeight="1" x14ac:dyDescent="0.25">
      <c r="A15" s="106"/>
      <c r="B15" s="21" t="s">
        <v>19</v>
      </c>
      <c r="C15" s="6">
        <f>Bevételek!D20</f>
        <v>31272</v>
      </c>
      <c r="D15" s="6">
        <f>Bevételek!E20</f>
        <v>33495</v>
      </c>
      <c r="E15" s="6"/>
      <c r="F15" s="6"/>
    </row>
    <row r="16" spans="1:6" ht="19.899999999999999" customHeight="1" x14ac:dyDescent="0.25">
      <c r="A16" s="106"/>
      <c r="B16" s="10" t="s">
        <v>20</v>
      </c>
      <c r="C16" s="6">
        <f>Bevételek!D29</f>
        <v>11051</v>
      </c>
      <c r="D16" s="6">
        <f>Bevételek!E29</f>
        <v>11051</v>
      </c>
      <c r="E16" s="6"/>
      <c r="F16" s="6"/>
    </row>
    <row r="17" spans="1:6" ht="19.899999999999999" customHeight="1" x14ac:dyDescent="0.25">
      <c r="A17" s="106"/>
      <c r="B17" s="10" t="s">
        <v>21</v>
      </c>
      <c r="C17" s="6">
        <f>Bevételek!D38</f>
        <v>2895</v>
      </c>
      <c r="D17" s="6">
        <f>Bevételek!E38</f>
        <v>3562</v>
      </c>
      <c r="E17" s="6"/>
      <c r="F17" s="6"/>
    </row>
    <row r="18" spans="1:6" ht="19.899999999999999" customHeight="1" x14ac:dyDescent="0.25">
      <c r="A18" s="106"/>
      <c r="B18" s="10" t="s">
        <v>22</v>
      </c>
      <c r="C18" s="6">
        <f>Bevételek!D44</f>
        <v>0</v>
      </c>
      <c r="D18" s="6">
        <f>Bevételek!E44</f>
        <v>20</v>
      </c>
      <c r="E18" s="6"/>
      <c r="F18" s="6"/>
    </row>
    <row r="19" spans="1:6" ht="19.899999999999999" customHeight="1" x14ac:dyDescent="0.2">
      <c r="A19" s="106"/>
      <c r="B19" s="16" t="s">
        <v>23</v>
      </c>
      <c r="C19" s="22">
        <f>SUM(C15:C18)</f>
        <v>45218</v>
      </c>
      <c r="D19" s="22">
        <f>SUM(D15:D18)</f>
        <v>48128</v>
      </c>
      <c r="E19" s="22">
        <f>SUM(E15:E18)</f>
        <v>0</v>
      </c>
      <c r="F19" s="22">
        <f>SUM(F15:F18)</f>
        <v>0</v>
      </c>
    </row>
    <row r="20" spans="1:6" ht="19.899999999999999" customHeight="1" x14ac:dyDescent="0.25">
      <c r="A20" s="106"/>
      <c r="B20" s="21" t="s">
        <v>24</v>
      </c>
      <c r="C20" s="6">
        <f>Bevételek!D23</f>
        <v>1956</v>
      </c>
      <c r="D20" s="6">
        <f>Bevételek!E23</f>
        <v>2398</v>
      </c>
      <c r="E20" s="6"/>
      <c r="F20" s="6"/>
    </row>
    <row r="21" spans="1:6" ht="19.899999999999999" customHeight="1" x14ac:dyDescent="0.25">
      <c r="A21" s="106"/>
      <c r="B21" s="10" t="s">
        <v>25</v>
      </c>
      <c r="C21" s="6"/>
      <c r="D21" s="6"/>
      <c r="E21" s="6"/>
      <c r="F21" s="6"/>
    </row>
    <row r="22" spans="1:6" ht="19.899999999999999" customHeight="1" x14ac:dyDescent="0.25">
      <c r="A22" s="106"/>
      <c r="B22" s="10" t="s">
        <v>26</v>
      </c>
      <c r="C22" s="6">
        <f>Bevételek!D47</f>
        <v>2433</v>
      </c>
      <c r="D22" s="6">
        <f>Bevételek!E47</f>
        <v>2433</v>
      </c>
      <c r="E22" s="6"/>
      <c r="F22" s="6"/>
    </row>
    <row r="23" spans="1:6" ht="19.899999999999999" customHeight="1" x14ac:dyDescent="0.2">
      <c r="A23" s="106"/>
      <c r="B23" s="16" t="s">
        <v>27</v>
      </c>
      <c r="C23" s="13">
        <f>SUM(C20:C22)</f>
        <v>4389</v>
      </c>
      <c r="D23" s="13">
        <f>SUM(D20:D22)</f>
        <v>4831</v>
      </c>
      <c r="E23" s="13">
        <f>SUM(E20:E22)</f>
        <v>0</v>
      </c>
      <c r="F23" s="13">
        <f>SUM(F20:F22)</f>
        <v>0</v>
      </c>
    </row>
    <row r="24" spans="1:6" ht="25.9" customHeight="1" x14ac:dyDescent="0.2">
      <c r="A24" s="17" t="s">
        <v>28</v>
      </c>
      <c r="B24" s="18" t="s">
        <v>29</v>
      </c>
      <c r="C24" s="19">
        <f>SUM(C23,C19)</f>
        <v>49607</v>
      </c>
      <c r="D24" s="19">
        <f>SUM(D23,D19)</f>
        <v>52959</v>
      </c>
      <c r="E24" s="19">
        <f>SUM(E23,E19)</f>
        <v>0</v>
      </c>
      <c r="F24" s="19">
        <f>SUM(F23,F19)</f>
        <v>0</v>
      </c>
    </row>
    <row r="25" spans="1:6" ht="25.15" customHeight="1" x14ac:dyDescent="0.2">
      <c r="A25" s="17" t="s">
        <v>30</v>
      </c>
      <c r="B25" s="18" t="s">
        <v>31</v>
      </c>
      <c r="C25" s="19">
        <f>SUM(C13-C24)</f>
        <v>33676</v>
      </c>
      <c r="D25" s="19">
        <f>SUM(D13-D24)</f>
        <v>33676</v>
      </c>
      <c r="E25" s="19">
        <f>SUM(E13-E24)</f>
        <v>0</v>
      </c>
      <c r="F25" s="19">
        <f>SUM(F13-F24)</f>
        <v>0</v>
      </c>
    </row>
    <row r="26" spans="1:6" ht="24.6" customHeight="1" x14ac:dyDescent="0.25">
      <c r="A26" s="107" t="s">
        <v>32</v>
      </c>
      <c r="B26" s="107"/>
      <c r="C26" s="6"/>
      <c r="D26" s="6"/>
      <c r="E26" s="6"/>
      <c r="F26" s="6"/>
    </row>
    <row r="27" spans="1:6" ht="19.899999999999999" customHeight="1" x14ac:dyDescent="0.25">
      <c r="A27" s="23"/>
      <c r="B27" s="24" t="s">
        <v>33</v>
      </c>
      <c r="C27" s="6"/>
      <c r="D27" s="6"/>
      <c r="E27" s="6"/>
      <c r="F27" s="6"/>
    </row>
    <row r="28" spans="1:6" ht="19.899999999999999" customHeight="1" x14ac:dyDescent="0.25">
      <c r="A28" s="106"/>
      <c r="B28" s="10" t="s">
        <v>34</v>
      </c>
      <c r="C28" s="6"/>
      <c r="D28" s="6"/>
      <c r="E28" s="6"/>
      <c r="F28" s="6"/>
    </row>
    <row r="29" spans="1:6" ht="19.899999999999999" customHeight="1" x14ac:dyDescent="0.25">
      <c r="A29" s="106"/>
      <c r="B29" s="10" t="s">
        <v>35</v>
      </c>
      <c r="C29" s="6">
        <f>Bevételek!D52</f>
        <v>34577</v>
      </c>
      <c r="D29" s="6">
        <f>Bevételek!E52</f>
        <v>34577</v>
      </c>
      <c r="E29" s="6"/>
      <c r="F29" s="6"/>
    </row>
    <row r="30" spans="1:6" ht="19.899999999999999" customHeight="1" x14ac:dyDescent="0.25">
      <c r="A30" s="7"/>
      <c r="B30" s="25" t="s">
        <v>36</v>
      </c>
      <c r="C30" s="26">
        <f>SUM(C27:C29)</f>
        <v>34577</v>
      </c>
      <c r="D30" s="26">
        <f>SUM(D27:D29)</f>
        <v>34577</v>
      </c>
      <c r="E30" s="26">
        <f>SUM(E27:E29)</f>
        <v>0</v>
      </c>
      <c r="F30" s="26">
        <f>SUM(F27:F29)</f>
        <v>0</v>
      </c>
    </row>
    <row r="31" spans="1:6" ht="26.45" customHeight="1" x14ac:dyDescent="0.25">
      <c r="A31" s="107" t="s">
        <v>37</v>
      </c>
      <c r="B31" s="107"/>
      <c r="C31" s="27"/>
      <c r="D31" s="27"/>
      <c r="E31" s="27"/>
      <c r="F31" s="27"/>
    </row>
    <row r="32" spans="1:6" ht="19.899999999999999" customHeight="1" x14ac:dyDescent="0.25">
      <c r="A32" s="106"/>
      <c r="B32" s="10" t="s">
        <v>38</v>
      </c>
      <c r="C32" s="6"/>
      <c r="D32" s="6"/>
      <c r="E32" s="6"/>
      <c r="F32" s="6"/>
    </row>
    <row r="33" spans="1:6" ht="19.899999999999999" customHeight="1" x14ac:dyDescent="0.25">
      <c r="A33" s="106"/>
      <c r="B33" s="10" t="s">
        <v>39</v>
      </c>
      <c r="C33" s="11">
        <f>Kiadások!D38</f>
        <v>901</v>
      </c>
      <c r="D33" s="11">
        <f>Kiadások!E38</f>
        <v>901</v>
      </c>
      <c r="E33" s="6"/>
      <c r="F33" s="6"/>
    </row>
    <row r="34" spans="1:6" ht="19.899999999999999" customHeight="1" x14ac:dyDescent="0.2">
      <c r="A34" s="106"/>
      <c r="B34" s="28" t="s">
        <v>40</v>
      </c>
      <c r="C34" s="29">
        <f>SUM(C32:C33)</f>
        <v>901</v>
      </c>
      <c r="D34" s="30">
        <f>SUM(D32:D33)</f>
        <v>901</v>
      </c>
      <c r="E34" s="30">
        <f>SUM(E32:E33)</f>
        <v>0</v>
      </c>
      <c r="F34" s="30">
        <f>SUM(F32:F33)</f>
        <v>0</v>
      </c>
    </row>
  </sheetData>
  <mergeCells count="9">
    <mergeCell ref="A28:A29"/>
    <mergeCell ref="A31:B31"/>
    <mergeCell ref="A32:A34"/>
    <mergeCell ref="A1:B1"/>
    <mergeCell ref="A2:B2"/>
    <mergeCell ref="A3:A11"/>
    <mergeCell ref="A14:B14"/>
    <mergeCell ref="A15:A23"/>
    <mergeCell ref="A26:B26"/>
  </mergeCells>
  <printOptions horizontalCentered="1" verticalCentered="1"/>
  <pageMargins left="0.19685039370078741" right="0.23622047244094491" top="0.94" bottom="0.56000000000000005" header="0.44" footer="0.28000000000000003"/>
  <pageSetup paperSize="9" scale="68" orientation="portrait" horizontalDpi="4294967293" verticalDpi="300" r:id="rId1"/>
  <headerFooter alignWithMargins="0">
    <oddHeader>&amp;C&amp;"Times New Roman,Normál" 5/2018. (VIII.30.) önkormányzati rendelet
&amp;"Times New Roman,Félkövér"TORNYISZENTMIKLÓS KÖZSÉGI ÖNKORMÁNYZAT  2018. ÉVI ÖSSZESÍTETT BEVÉTELEI - KIADÁSAI
adatok ezer Ft-ban!&amp;R&amp;"Times New Roman,Normál" 1. 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1148-2BBB-4429-8806-2C776B08537A}">
  <dimension ref="A1:G53"/>
  <sheetViews>
    <sheetView view="pageLayout" zoomScaleNormal="100" workbookViewId="0">
      <selection activeCell="B52" sqref="B52"/>
    </sheetView>
  </sheetViews>
  <sheetFormatPr defaultRowHeight="12.75" x14ac:dyDescent="0.2"/>
  <cols>
    <col min="1" max="1" width="5.42578125" style="31" customWidth="1"/>
    <col min="2" max="2" width="9.7109375" style="31" customWidth="1"/>
    <col min="3" max="3" width="48.5703125" style="31" customWidth="1"/>
    <col min="4" max="4" width="10.85546875" style="31" customWidth="1"/>
    <col min="5" max="5" width="10.28515625" style="31" customWidth="1"/>
    <col min="6" max="6" width="9.42578125" style="31" customWidth="1"/>
    <col min="7" max="7" width="11.28515625" style="31" customWidth="1"/>
    <col min="8" max="256" width="9.140625" style="31"/>
    <col min="257" max="257" width="5.42578125" style="31" customWidth="1"/>
    <col min="258" max="258" width="9.7109375" style="31" customWidth="1"/>
    <col min="259" max="259" width="48.5703125" style="31" customWidth="1"/>
    <col min="260" max="260" width="10.85546875" style="31" customWidth="1"/>
    <col min="261" max="261" width="10.28515625" style="31" customWidth="1"/>
    <col min="262" max="262" width="9.42578125" style="31" customWidth="1"/>
    <col min="263" max="263" width="11.28515625" style="31" customWidth="1"/>
    <col min="264" max="512" width="9.140625" style="31"/>
    <col min="513" max="513" width="5.42578125" style="31" customWidth="1"/>
    <col min="514" max="514" width="9.7109375" style="31" customWidth="1"/>
    <col min="515" max="515" width="48.5703125" style="31" customWidth="1"/>
    <col min="516" max="516" width="10.85546875" style="31" customWidth="1"/>
    <col min="517" max="517" width="10.28515625" style="31" customWidth="1"/>
    <col min="518" max="518" width="9.42578125" style="31" customWidth="1"/>
    <col min="519" max="519" width="11.28515625" style="31" customWidth="1"/>
    <col min="520" max="768" width="9.140625" style="31"/>
    <col min="769" max="769" width="5.42578125" style="31" customWidth="1"/>
    <col min="770" max="770" width="9.7109375" style="31" customWidth="1"/>
    <col min="771" max="771" width="48.5703125" style="31" customWidth="1"/>
    <col min="772" max="772" width="10.85546875" style="31" customWidth="1"/>
    <col min="773" max="773" width="10.28515625" style="31" customWidth="1"/>
    <col min="774" max="774" width="9.42578125" style="31" customWidth="1"/>
    <col min="775" max="775" width="11.28515625" style="31" customWidth="1"/>
    <col min="776" max="1024" width="9.140625" style="31"/>
    <col min="1025" max="1025" width="5.42578125" style="31" customWidth="1"/>
    <col min="1026" max="1026" width="9.7109375" style="31" customWidth="1"/>
    <col min="1027" max="1027" width="48.5703125" style="31" customWidth="1"/>
    <col min="1028" max="1028" width="10.85546875" style="31" customWidth="1"/>
    <col min="1029" max="1029" width="10.28515625" style="31" customWidth="1"/>
    <col min="1030" max="1030" width="9.42578125" style="31" customWidth="1"/>
    <col min="1031" max="1031" width="11.28515625" style="31" customWidth="1"/>
    <col min="1032" max="1280" width="9.140625" style="31"/>
    <col min="1281" max="1281" width="5.42578125" style="31" customWidth="1"/>
    <col min="1282" max="1282" width="9.7109375" style="31" customWidth="1"/>
    <col min="1283" max="1283" width="48.5703125" style="31" customWidth="1"/>
    <col min="1284" max="1284" width="10.85546875" style="31" customWidth="1"/>
    <col min="1285" max="1285" width="10.28515625" style="31" customWidth="1"/>
    <col min="1286" max="1286" width="9.42578125" style="31" customWidth="1"/>
    <col min="1287" max="1287" width="11.28515625" style="31" customWidth="1"/>
    <col min="1288" max="1536" width="9.140625" style="31"/>
    <col min="1537" max="1537" width="5.42578125" style="31" customWidth="1"/>
    <col min="1538" max="1538" width="9.7109375" style="31" customWidth="1"/>
    <col min="1539" max="1539" width="48.5703125" style="31" customWidth="1"/>
    <col min="1540" max="1540" width="10.85546875" style="31" customWidth="1"/>
    <col min="1541" max="1541" width="10.28515625" style="31" customWidth="1"/>
    <col min="1542" max="1542" width="9.42578125" style="31" customWidth="1"/>
    <col min="1543" max="1543" width="11.28515625" style="31" customWidth="1"/>
    <col min="1544" max="1792" width="9.140625" style="31"/>
    <col min="1793" max="1793" width="5.42578125" style="31" customWidth="1"/>
    <col min="1794" max="1794" width="9.7109375" style="31" customWidth="1"/>
    <col min="1795" max="1795" width="48.5703125" style="31" customWidth="1"/>
    <col min="1796" max="1796" width="10.85546875" style="31" customWidth="1"/>
    <col min="1797" max="1797" width="10.28515625" style="31" customWidth="1"/>
    <col min="1798" max="1798" width="9.42578125" style="31" customWidth="1"/>
    <col min="1799" max="1799" width="11.28515625" style="31" customWidth="1"/>
    <col min="1800" max="2048" width="9.140625" style="31"/>
    <col min="2049" max="2049" width="5.42578125" style="31" customWidth="1"/>
    <col min="2050" max="2050" width="9.7109375" style="31" customWidth="1"/>
    <col min="2051" max="2051" width="48.5703125" style="31" customWidth="1"/>
    <col min="2052" max="2052" width="10.85546875" style="31" customWidth="1"/>
    <col min="2053" max="2053" width="10.28515625" style="31" customWidth="1"/>
    <col min="2054" max="2054" width="9.42578125" style="31" customWidth="1"/>
    <col min="2055" max="2055" width="11.28515625" style="31" customWidth="1"/>
    <col min="2056" max="2304" width="9.140625" style="31"/>
    <col min="2305" max="2305" width="5.42578125" style="31" customWidth="1"/>
    <col min="2306" max="2306" width="9.7109375" style="31" customWidth="1"/>
    <col min="2307" max="2307" width="48.5703125" style="31" customWidth="1"/>
    <col min="2308" max="2308" width="10.85546875" style="31" customWidth="1"/>
    <col min="2309" max="2309" width="10.28515625" style="31" customWidth="1"/>
    <col min="2310" max="2310" width="9.42578125" style="31" customWidth="1"/>
    <col min="2311" max="2311" width="11.28515625" style="31" customWidth="1"/>
    <col min="2312" max="2560" width="9.140625" style="31"/>
    <col min="2561" max="2561" width="5.42578125" style="31" customWidth="1"/>
    <col min="2562" max="2562" width="9.7109375" style="31" customWidth="1"/>
    <col min="2563" max="2563" width="48.5703125" style="31" customWidth="1"/>
    <col min="2564" max="2564" width="10.85546875" style="31" customWidth="1"/>
    <col min="2565" max="2565" width="10.28515625" style="31" customWidth="1"/>
    <col min="2566" max="2566" width="9.42578125" style="31" customWidth="1"/>
    <col min="2567" max="2567" width="11.28515625" style="31" customWidth="1"/>
    <col min="2568" max="2816" width="9.140625" style="31"/>
    <col min="2817" max="2817" width="5.42578125" style="31" customWidth="1"/>
    <col min="2818" max="2818" width="9.7109375" style="31" customWidth="1"/>
    <col min="2819" max="2819" width="48.5703125" style="31" customWidth="1"/>
    <col min="2820" max="2820" width="10.85546875" style="31" customWidth="1"/>
    <col min="2821" max="2821" width="10.28515625" style="31" customWidth="1"/>
    <col min="2822" max="2822" width="9.42578125" style="31" customWidth="1"/>
    <col min="2823" max="2823" width="11.28515625" style="31" customWidth="1"/>
    <col min="2824" max="3072" width="9.140625" style="31"/>
    <col min="3073" max="3073" width="5.42578125" style="31" customWidth="1"/>
    <col min="3074" max="3074" width="9.7109375" style="31" customWidth="1"/>
    <col min="3075" max="3075" width="48.5703125" style="31" customWidth="1"/>
    <col min="3076" max="3076" width="10.85546875" style="31" customWidth="1"/>
    <col min="3077" max="3077" width="10.28515625" style="31" customWidth="1"/>
    <col min="3078" max="3078" width="9.42578125" style="31" customWidth="1"/>
    <col min="3079" max="3079" width="11.28515625" style="31" customWidth="1"/>
    <col min="3080" max="3328" width="9.140625" style="31"/>
    <col min="3329" max="3329" width="5.42578125" style="31" customWidth="1"/>
    <col min="3330" max="3330" width="9.7109375" style="31" customWidth="1"/>
    <col min="3331" max="3331" width="48.5703125" style="31" customWidth="1"/>
    <col min="3332" max="3332" width="10.85546875" style="31" customWidth="1"/>
    <col min="3333" max="3333" width="10.28515625" style="31" customWidth="1"/>
    <col min="3334" max="3334" width="9.42578125" style="31" customWidth="1"/>
    <col min="3335" max="3335" width="11.28515625" style="31" customWidth="1"/>
    <col min="3336" max="3584" width="9.140625" style="31"/>
    <col min="3585" max="3585" width="5.42578125" style="31" customWidth="1"/>
    <col min="3586" max="3586" width="9.7109375" style="31" customWidth="1"/>
    <col min="3587" max="3587" width="48.5703125" style="31" customWidth="1"/>
    <col min="3588" max="3588" width="10.85546875" style="31" customWidth="1"/>
    <col min="3589" max="3589" width="10.28515625" style="31" customWidth="1"/>
    <col min="3590" max="3590" width="9.42578125" style="31" customWidth="1"/>
    <col min="3591" max="3591" width="11.28515625" style="31" customWidth="1"/>
    <col min="3592" max="3840" width="9.140625" style="31"/>
    <col min="3841" max="3841" width="5.42578125" style="31" customWidth="1"/>
    <col min="3842" max="3842" width="9.7109375" style="31" customWidth="1"/>
    <col min="3843" max="3843" width="48.5703125" style="31" customWidth="1"/>
    <col min="3844" max="3844" width="10.85546875" style="31" customWidth="1"/>
    <col min="3845" max="3845" width="10.28515625" style="31" customWidth="1"/>
    <col min="3846" max="3846" width="9.42578125" style="31" customWidth="1"/>
    <col min="3847" max="3847" width="11.28515625" style="31" customWidth="1"/>
    <col min="3848" max="4096" width="9.140625" style="31"/>
    <col min="4097" max="4097" width="5.42578125" style="31" customWidth="1"/>
    <col min="4098" max="4098" width="9.7109375" style="31" customWidth="1"/>
    <col min="4099" max="4099" width="48.5703125" style="31" customWidth="1"/>
    <col min="4100" max="4100" width="10.85546875" style="31" customWidth="1"/>
    <col min="4101" max="4101" width="10.28515625" style="31" customWidth="1"/>
    <col min="4102" max="4102" width="9.42578125" style="31" customWidth="1"/>
    <col min="4103" max="4103" width="11.28515625" style="31" customWidth="1"/>
    <col min="4104" max="4352" width="9.140625" style="31"/>
    <col min="4353" max="4353" width="5.42578125" style="31" customWidth="1"/>
    <col min="4354" max="4354" width="9.7109375" style="31" customWidth="1"/>
    <col min="4355" max="4355" width="48.5703125" style="31" customWidth="1"/>
    <col min="4356" max="4356" width="10.85546875" style="31" customWidth="1"/>
    <col min="4357" max="4357" width="10.28515625" style="31" customWidth="1"/>
    <col min="4358" max="4358" width="9.42578125" style="31" customWidth="1"/>
    <col min="4359" max="4359" width="11.28515625" style="31" customWidth="1"/>
    <col min="4360" max="4608" width="9.140625" style="31"/>
    <col min="4609" max="4609" width="5.42578125" style="31" customWidth="1"/>
    <col min="4610" max="4610" width="9.7109375" style="31" customWidth="1"/>
    <col min="4611" max="4611" width="48.5703125" style="31" customWidth="1"/>
    <col min="4612" max="4612" width="10.85546875" style="31" customWidth="1"/>
    <col min="4613" max="4613" width="10.28515625" style="31" customWidth="1"/>
    <col min="4614" max="4614" width="9.42578125" style="31" customWidth="1"/>
    <col min="4615" max="4615" width="11.28515625" style="31" customWidth="1"/>
    <col min="4616" max="4864" width="9.140625" style="31"/>
    <col min="4865" max="4865" width="5.42578125" style="31" customWidth="1"/>
    <col min="4866" max="4866" width="9.7109375" style="31" customWidth="1"/>
    <col min="4867" max="4867" width="48.5703125" style="31" customWidth="1"/>
    <col min="4868" max="4868" width="10.85546875" style="31" customWidth="1"/>
    <col min="4869" max="4869" width="10.28515625" style="31" customWidth="1"/>
    <col min="4870" max="4870" width="9.42578125" style="31" customWidth="1"/>
    <col min="4871" max="4871" width="11.28515625" style="31" customWidth="1"/>
    <col min="4872" max="5120" width="9.140625" style="31"/>
    <col min="5121" max="5121" width="5.42578125" style="31" customWidth="1"/>
    <col min="5122" max="5122" width="9.7109375" style="31" customWidth="1"/>
    <col min="5123" max="5123" width="48.5703125" style="31" customWidth="1"/>
    <col min="5124" max="5124" width="10.85546875" style="31" customWidth="1"/>
    <col min="5125" max="5125" width="10.28515625" style="31" customWidth="1"/>
    <col min="5126" max="5126" width="9.42578125" style="31" customWidth="1"/>
    <col min="5127" max="5127" width="11.28515625" style="31" customWidth="1"/>
    <col min="5128" max="5376" width="9.140625" style="31"/>
    <col min="5377" max="5377" width="5.42578125" style="31" customWidth="1"/>
    <col min="5378" max="5378" width="9.7109375" style="31" customWidth="1"/>
    <col min="5379" max="5379" width="48.5703125" style="31" customWidth="1"/>
    <col min="5380" max="5380" width="10.85546875" style="31" customWidth="1"/>
    <col min="5381" max="5381" width="10.28515625" style="31" customWidth="1"/>
    <col min="5382" max="5382" width="9.42578125" style="31" customWidth="1"/>
    <col min="5383" max="5383" width="11.28515625" style="31" customWidth="1"/>
    <col min="5384" max="5632" width="9.140625" style="31"/>
    <col min="5633" max="5633" width="5.42578125" style="31" customWidth="1"/>
    <col min="5634" max="5634" width="9.7109375" style="31" customWidth="1"/>
    <col min="5635" max="5635" width="48.5703125" style="31" customWidth="1"/>
    <col min="5636" max="5636" width="10.85546875" style="31" customWidth="1"/>
    <col min="5637" max="5637" width="10.28515625" style="31" customWidth="1"/>
    <col min="5638" max="5638" width="9.42578125" style="31" customWidth="1"/>
    <col min="5639" max="5639" width="11.28515625" style="31" customWidth="1"/>
    <col min="5640" max="5888" width="9.140625" style="31"/>
    <col min="5889" max="5889" width="5.42578125" style="31" customWidth="1"/>
    <col min="5890" max="5890" width="9.7109375" style="31" customWidth="1"/>
    <col min="5891" max="5891" width="48.5703125" style="31" customWidth="1"/>
    <col min="5892" max="5892" width="10.85546875" style="31" customWidth="1"/>
    <col min="5893" max="5893" width="10.28515625" style="31" customWidth="1"/>
    <col min="5894" max="5894" width="9.42578125" style="31" customWidth="1"/>
    <col min="5895" max="5895" width="11.28515625" style="31" customWidth="1"/>
    <col min="5896" max="6144" width="9.140625" style="31"/>
    <col min="6145" max="6145" width="5.42578125" style="31" customWidth="1"/>
    <col min="6146" max="6146" width="9.7109375" style="31" customWidth="1"/>
    <col min="6147" max="6147" width="48.5703125" style="31" customWidth="1"/>
    <col min="6148" max="6148" width="10.85546875" style="31" customWidth="1"/>
    <col min="6149" max="6149" width="10.28515625" style="31" customWidth="1"/>
    <col min="6150" max="6150" width="9.42578125" style="31" customWidth="1"/>
    <col min="6151" max="6151" width="11.28515625" style="31" customWidth="1"/>
    <col min="6152" max="6400" width="9.140625" style="31"/>
    <col min="6401" max="6401" width="5.42578125" style="31" customWidth="1"/>
    <col min="6402" max="6402" width="9.7109375" style="31" customWidth="1"/>
    <col min="6403" max="6403" width="48.5703125" style="31" customWidth="1"/>
    <col min="6404" max="6404" width="10.85546875" style="31" customWidth="1"/>
    <col min="6405" max="6405" width="10.28515625" style="31" customWidth="1"/>
    <col min="6406" max="6406" width="9.42578125" style="31" customWidth="1"/>
    <col min="6407" max="6407" width="11.28515625" style="31" customWidth="1"/>
    <col min="6408" max="6656" width="9.140625" style="31"/>
    <col min="6657" max="6657" width="5.42578125" style="31" customWidth="1"/>
    <col min="6658" max="6658" width="9.7109375" style="31" customWidth="1"/>
    <col min="6659" max="6659" width="48.5703125" style="31" customWidth="1"/>
    <col min="6660" max="6660" width="10.85546875" style="31" customWidth="1"/>
    <col min="6661" max="6661" width="10.28515625" style="31" customWidth="1"/>
    <col min="6662" max="6662" width="9.42578125" style="31" customWidth="1"/>
    <col min="6663" max="6663" width="11.28515625" style="31" customWidth="1"/>
    <col min="6664" max="6912" width="9.140625" style="31"/>
    <col min="6913" max="6913" width="5.42578125" style="31" customWidth="1"/>
    <col min="6914" max="6914" width="9.7109375" style="31" customWidth="1"/>
    <col min="6915" max="6915" width="48.5703125" style="31" customWidth="1"/>
    <col min="6916" max="6916" width="10.85546875" style="31" customWidth="1"/>
    <col min="6917" max="6917" width="10.28515625" style="31" customWidth="1"/>
    <col min="6918" max="6918" width="9.42578125" style="31" customWidth="1"/>
    <col min="6919" max="6919" width="11.28515625" style="31" customWidth="1"/>
    <col min="6920" max="7168" width="9.140625" style="31"/>
    <col min="7169" max="7169" width="5.42578125" style="31" customWidth="1"/>
    <col min="7170" max="7170" width="9.7109375" style="31" customWidth="1"/>
    <col min="7171" max="7171" width="48.5703125" style="31" customWidth="1"/>
    <col min="7172" max="7172" width="10.85546875" style="31" customWidth="1"/>
    <col min="7173" max="7173" width="10.28515625" style="31" customWidth="1"/>
    <col min="7174" max="7174" width="9.42578125" style="31" customWidth="1"/>
    <col min="7175" max="7175" width="11.28515625" style="31" customWidth="1"/>
    <col min="7176" max="7424" width="9.140625" style="31"/>
    <col min="7425" max="7425" width="5.42578125" style="31" customWidth="1"/>
    <col min="7426" max="7426" width="9.7109375" style="31" customWidth="1"/>
    <col min="7427" max="7427" width="48.5703125" style="31" customWidth="1"/>
    <col min="7428" max="7428" width="10.85546875" style="31" customWidth="1"/>
    <col min="7429" max="7429" width="10.28515625" style="31" customWidth="1"/>
    <col min="7430" max="7430" width="9.42578125" style="31" customWidth="1"/>
    <col min="7431" max="7431" width="11.28515625" style="31" customWidth="1"/>
    <col min="7432" max="7680" width="9.140625" style="31"/>
    <col min="7681" max="7681" width="5.42578125" style="31" customWidth="1"/>
    <col min="7682" max="7682" width="9.7109375" style="31" customWidth="1"/>
    <col min="7683" max="7683" width="48.5703125" style="31" customWidth="1"/>
    <col min="7684" max="7684" width="10.85546875" style="31" customWidth="1"/>
    <col min="7685" max="7685" width="10.28515625" style="31" customWidth="1"/>
    <col min="7686" max="7686" width="9.42578125" style="31" customWidth="1"/>
    <col min="7687" max="7687" width="11.28515625" style="31" customWidth="1"/>
    <col min="7688" max="7936" width="9.140625" style="31"/>
    <col min="7937" max="7937" width="5.42578125" style="31" customWidth="1"/>
    <col min="7938" max="7938" width="9.7109375" style="31" customWidth="1"/>
    <col min="7939" max="7939" width="48.5703125" style="31" customWidth="1"/>
    <col min="7940" max="7940" width="10.85546875" style="31" customWidth="1"/>
    <col min="7941" max="7941" width="10.28515625" style="31" customWidth="1"/>
    <col min="7942" max="7942" width="9.42578125" style="31" customWidth="1"/>
    <col min="7943" max="7943" width="11.28515625" style="31" customWidth="1"/>
    <col min="7944" max="8192" width="9.140625" style="31"/>
    <col min="8193" max="8193" width="5.42578125" style="31" customWidth="1"/>
    <col min="8194" max="8194" width="9.7109375" style="31" customWidth="1"/>
    <col min="8195" max="8195" width="48.5703125" style="31" customWidth="1"/>
    <col min="8196" max="8196" width="10.85546875" style="31" customWidth="1"/>
    <col min="8197" max="8197" width="10.28515625" style="31" customWidth="1"/>
    <col min="8198" max="8198" width="9.42578125" style="31" customWidth="1"/>
    <col min="8199" max="8199" width="11.28515625" style="31" customWidth="1"/>
    <col min="8200" max="8448" width="9.140625" style="31"/>
    <col min="8449" max="8449" width="5.42578125" style="31" customWidth="1"/>
    <col min="8450" max="8450" width="9.7109375" style="31" customWidth="1"/>
    <col min="8451" max="8451" width="48.5703125" style="31" customWidth="1"/>
    <col min="8452" max="8452" width="10.85546875" style="31" customWidth="1"/>
    <col min="8453" max="8453" width="10.28515625" style="31" customWidth="1"/>
    <col min="8454" max="8454" width="9.42578125" style="31" customWidth="1"/>
    <col min="8455" max="8455" width="11.28515625" style="31" customWidth="1"/>
    <col min="8456" max="8704" width="9.140625" style="31"/>
    <col min="8705" max="8705" width="5.42578125" style="31" customWidth="1"/>
    <col min="8706" max="8706" width="9.7109375" style="31" customWidth="1"/>
    <col min="8707" max="8707" width="48.5703125" style="31" customWidth="1"/>
    <col min="8708" max="8708" width="10.85546875" style="31" customWidth="1"/>
    <col min="8709" max="8709" width="10.28515625" style="31" customWidth="1"/>
    <col min="8710" max="8710" width="9.42578125" style="31" customWidth="1"/>
    <col min="8711" max="8711" width="11.28515625" style="31" customWidth="1"/>
    <col min="8712" max="8960" width="9.140625" style="31"/>
    <col min="8961" max="8961" width="5.42578125" style="31" customWidth="1"/>
    <col min="8962" max="8962" width="9.7109375" style="31" customWidth="1"/>
    <col min="8963" max="8963" width="48.5703125" style="31" customWidth="1"/>
    <col min="8964" max="8964" width="10.85546875" style="31" customWidth="1"/>
    <col min="8965" max="8965" width="10.28515625" style="31" customWidth="1"/>
    <col min="8966" max="8966" width="9.42578125" style="31" customWidth="1"/>
    <col min="8967" max="8967" width="11.28515625" style="31" customWidth="1"/>
    <col min="8968" max="9216" width="9.140625" style="31"/>
    <col min="9217" max="9217" width="5.42578125" style="31" customWidth="1"/>
    <col min="9218" max="9218" width="9.7109375" style="31" customWidth="1"/>
    <col min="9219" max="9219" width="48.5703125" style="31" customWidth="1"/>
    <col min="9220" max="9220" width="10.85546875" style="31" customWidth="1"/>
    <col min="9221" max="9221" width="10.28515625" style="31" customWidth="1"/>
    <col min="9222" max="9222" width="9.42578125" style="31" customWidth="1"/>
    <col min="9223" max="9223" width="11.28515625" style="31" customWidth="1"/>
    <col min="9224" max="9472" width="9.140625" style="31"/>
    <col min="9473" max="9473" width="5.42578125" style="31" customWidth="1"/>
    <col min="9474" max="9474" width="9.7109375" style="31" customWidth="1"/>
    <col min="9475" max="9475" width="48.5703125" style="31" customWidth="1"/>
    <col min="9476" max="9476" width="10.85546875" style="31" customWidth="1"/>
    <col min="9477" max="9477" width="10.28515625" style="31" customWidth="1"/>
    <col min="9478" max="9478" width="9.42578125" style="31" customWidth="1"/>
    <col min="9479" max="9479" width="11.28515625" style="31" customWidth="1"/>
    <col min="9480" max="9728" width="9.140625" style="31"/>
    <col min="9729" max="9729" width="5.42578125" style="31" customWidth="1"/>
    <col min="9730" max="9730" width="9.7109375" style="31" customWidth="1"/>
    <col min="9731" max="9731" width="48.5703125" style="31" customWidth="1"/>
    <col min="9732" max="9732" width="10.85546875" style="31" customWidth="1"/>
    <col min="9733" max="9733" width="10.28515625" style="31" customWidth="1"/>
    <col min="9734" max="9734" width="9.42578125" style="31" customWidth="1"/>
    <col min="9735" max="9735" width="11.28515625" style="31" customWidth="1"/>
    <col min="9736" max="9984" width="9.140625" style="31"/>
    <col min="9985" max="9985" width="5.42578125" style="31" customWidth="1"/>
    <col min="9986" max="9986" width="9.7109375" style="31" customWidth="1"/>
    <col min="9987" max="9987" width="48.5703125" style="31" customWidth="1"/>
    <col min="9988" max="9988" width="10.85546875" style="31" customWidth="1"/>
    <col min="9989" max="9989" width="10.28515625" style="31" customWidth="1"/>
    <col min="9990" max="9990" width="9.42578125" style="31" customWidth="1"/>
    <col min="9991" max="9991" width="11.28515625" style="31" customWidth="1"/>
    <col min="9992" max="10240" width="9.140625" style="31"/>
    <col min="10241" max="10241" width="5.42578125" style="31" customWidth="1"/>
    <col min="10242" max="10242" width="9.7109375" style="31" customWidth="1"/>
    <col min="10243" max="10243" width="48.5703125" style="31" customWidth="1"/>
    <col min="10244" max="10244" width="10.85546875" style="31" customWidth="1"/>
    <col min="10245" max="10245" width="10.28515625" style="31" customWidth="1"/>
    <col min="10246" max="10246" width="9.42578125" style="31" customWidth="1"/>
    <col min="10247" max="10247" width="11.28515625" style="31" customWidth="1"/>
    <col min="10248" max="10496" width="9.140625" style="31"/>
    <col min="10497" max="10497" width="5.42578125" style="31" customWidth="1"/>
    <col min="10498" max="10498" width="9.7109375" style="31" customWidth="1"/>
    <col min="10499" max="10499" width="48.5703125" style="31" customWidth="1"/>
    <col min="10500" max="10500" width="10.85546875" style="31" customWidth="1"/>
    <col min="10501" max="10501" width="10.28515625" style="31" customWidth="1"/>
    <col min="10502" max="10502" width="9.42578125" style="31" customWidth="1"/>
    <col min="10503" max="10503" width="11.28515625" style="31" customWidth="1"/>
    <col min="10504" max="10752" width="9.140625" style="31"/>
    <col min="10753" max="10753" width="5.42578125" style="31" customWidth="1"/>
    <col min="10754" max="10754" width="9.7109375" style="31" customWidth="1"/>
    <col min="10755" max="10755" width="48.5703125" style="31" customWidth="1"/>
    <col min="10756" max="10756" width="10.85546875" style="31" customWidth="1"/>
    <col min="10757" max="10757" width="10.28515625" style="31" customWidth="1"/>
    <col min="10758" max="10758" width="9.42578125" style="31" customWidth="1"/>
    <col min="10759" max="10759" width="11.28515625" style="31" customWidth="1"/>
    <col min="10760" max="11008" width="9.140625" style="31"/>
    <col min="11009" max="11009" width="5.42578125" style="31" customWidth="1"/>
    <col min="11010" max="11010" width="9.7109375" style="31" customWidth="1"/>
    <col min="11011" max="11011" width="48.5703125" style="31" customWidth="1"/>
    <col min="11012" max="11012" width="10.85546875" style="31" customWidth="1"/>
    <col min="11013" max="11013" width="10.28515625" style="31" customWidth="1"/>
    <col min="11014" max="11014" width="9.42578125" style="31" customWidth="1"/>
    <col min="11015" max="11015" width="11.28515625" style="31" customWidth="1"/>
    <col min="11016" max="11264" width="9.140625" style="31"/>
    <col min="11265" max="11265" width="5.42578125" style="31" customWidth="1"/>
    <col min="11266" max="11266" width="9.7109375" style="31" customWidth="1"/>
    <col min="11267" max="11267" width="48.5703125" style="31" customWidth="1"/>
    <col min="11268" max="11268" width="10.85546875" style="31" customWidth="1"/>
    <col min="11269" max="11269" width="10.28515625" style="31" customWidth="1"/>
    <col min="11270" max="11270" width="9.42578125" style="31" customWidth="1"/>
    <col min="11271" max="11271" width="11.28515625" style="31" customWidth="1"/>
    <col min="11272" max="11520" width="9.140625" style="31"/>
    <col min="11521" max="11521" width="5.42578125" style="31" customWidth="1"/>
    <col min="11522" max="11522" width="9.7109375" style="31" customWidth="1"/>
    <col min="11523" max="11523" width="48.5703125" style="31" customWidth="1"/>
    <col min="11524" max="11524" width="10.85546875" style="31" customWidth="1"/>
    <col min="11525" max="11525" width="10.28515625" style="31" customWidth="1"/>
    <col min="11526" max="11526" width="9.42578125" style="31" customWidth="1"/>
    <col min="11527" max="11527" width="11.28515625" style="31" customWidth="1"/>
    <col min="11528" max="11776" width="9.140625" style="31"/>
    <col min="11777" max="11777" width="5.42578125" style="31" customWidth="1"/>
    <col min="11778" max="11778" width="9.7109375" style="31" customWidth="1"/>
    <col min="11779" max="11779" width="48.5703125" style="31" customWidth="1"/>
    <col min="11780" max="11780" width="10.85546875" style="31" customWidth="1"/>
    <col min="11781" max="11781" width="10.28515625" style="31" customWidth="1"/>
    <col min="11782" max="11782" width="9.42578125" style="31" customWidth="1"/>
    <col min="11783" max="11783" width="11.28515625" style="31" customWidth="1"/>
    <col min="11784" max="12032" width="9.140625" style="31"/>
    <col min="12033" max="12033" width="5.42578125" style="31" customWidth="1"/>
    <col min="12034" max="12034" width="9.7109375" style="31" customWidth="1"/>
    <col min="12035" max="12035" width="48.5703125" style="31" customWidth="1"/>
    <col min="12036" max="12036" width="10.85546875" style="31" customWidth="1"/>
    <col min="12037" max="12037" width="10.28515625" style="31" customWidth="1"/>
    <col min="12038" max="12038" width="9.42578125" style="31" customWidth="1"/>
    <col min="12039" max="12039" width="11.28515625" style="31" customWidth="1"/>
    <col min="12040" max="12288" width="9.140625" style="31"/>
    <col min="12289" max="12289" width="5.42578125" style="31" customWidth="1"/>
    <col min="12290" max="12290" width="9.7109375" style="31" customWidth="1"/>
    <col min="12291" max="12291" width="48.5703125" style="31" customWidth="1"/>
    <col min="12292" max="12292" width="10.85546875" style="31" customWidth="1"/>
    <col min="12293" max="12293" width="10.28515625" style="31" customWidth="1"/>
    <col min="12294" max="12294" width="9.42578125" style="31" customWidth="1"/>
    <col min="12295" max="12295" width="11.28515625" style="31" customWidth="1"/>
    <col min="12296" max="12544" width="9.140625" style="31"/>
    <col min="12545" max="12545" width="5.42578125" style="31" customWidth="1"/>
    <col min="12546" max="12546" width="9.7109375" style="31" customWidth="1"/>
    <col min="12547" max="12547" width="48.5703125" style="31" customWidth="1"/>
    <col min="12548" max="12548" width="10.85546875" style="31" customWidth="1"/>
    <col min="12549" max="12549" width="10.28515625" style="31" customWidth="1"/>
    <col min="12550" max="12550" width="9.42578125" style="31" customWidth="1"/>
    <col min="12551" max="12551" width="11.28515625" style="31" customWidth="1"/>
    <col min="12552" max="12800" width="9.140625" style="31"/>
    <col min="12801" max="12801" width="5.42578125" style="31" customWidth="1"/>
    <col min="12802" max="12802" width="9.7109375" style="31" customWidth="1"/>
    <col min="12803" max="12803" width="48.5703125" style="31" customWidth="1"/>
    <col min="12804" max="12804" width="10.85546875" style="31" customWidth="1"/>
    <col min="12805" max="12805" width="10.28515625" style="31" customWidth="1"/>
    <col min="12806" max="12806" width="9.42578125" style="31" customWidth="1"/>
    <col min="12807" max="12807" width="11.28515625" style="31" customWidth="1"/>
    <col min="12808" max="13056" width="9.140625" style="31"/>
    <col min="13057" max="13057" width="5.42578125" style="31" customWidth="1"/>
    <col min="13058" max="13058" width="9.7109375" style="31" customWidth="1"/>
    <col min="13059" max="13059" width="48.5703125" style="31" customWidth="1"/>
    <col min="13060" max="13060" width="10.85546875" style="31" customWidth="1"/>
    <col min="13061" max="13061" width="10.28515625" style="31" customWidth="1"/>
    <col min="13062" max="13062" width="9.42578125" style="31" customWidth="1"/>
    <col min="13063" max="13063" width="11.28515625" style="31" customWidth="1"/>
    <col min="13064" max="13312" width="9.140625" style="31"/>
    <col min="13313" max="13313" width="5.42578125" style="31" customWidth="1"/>
    <col min="13314" max="13314" width="9.7109375" style="31" customWidth="1"/>
    <col min="13315" max="13315" width="48.5703125" style="31" customWidth="1"/>
    <col min="13316" max="13316" width="10.85546875" style="31" customWidth="1"/>
    <col min="13317" max="13317" width="10.28515625" style="31" customWidth="1"/>
    <col min="13318" max="13318" width="9.42578125" style="31" customWidth="1"/>
    <col min="13319" max="13319" width="11.28515625" style="31" customWidth="1"/>
    <col min="13320" max="13568" width="9.140625" style="31"/>
    <col min="13569" max="13569" width="5.42578125" style="31" customWidth="1"/>
    <col min="13570" max="13570" width="9.7109375" style="31" customWidth="1"/>
    <col min="13571" max="13571" width="48.5703125" style="31" customWidth="1"/>
    <col min="13572" max="13572" width="10.85546875" style="31" customWidth="1"/>
    <col min="13573" max="13573" width="10.28515625" style="31" customWidth="1"/>
    <col min="13574" max="13574" width="9.42578125" style="31" customWidth="1"/>
    <col min="13575" max="13575" width="11.28515625" style="31" customWidth="1"/>
    <col min="13576" max="13824" width="9.140625" style="31"/>
    <col min="13825" max="13825" width="5.42578125" style="31" customWidth="1"/>
    <col min="13826" max="13826" width="9.7109375" style="31" customWidth="1"/>
    <col min="13827" max="13827" width="48.5703125" style="31" customWidth="1"/>
    <col min="13828" max="13828" width="10.85546875" style="31" customWidth="1"/>
    <col min="13829" max="13829" width="10.28515625" style="31" customWidth="1"/>
    <col min="13830" max="13830" width="9.42578125" style="31" customWidth="1"/>
    <col min="13831" max="13831" width="11.28515625" style="31" customWidth="1"/>
    <col min="13832" max="14080" width="9.140625" style="31"/>
    <col min="14081" max="14081" width="5.42578125" style="31" customWidth="1"/>
    <col min="14082" max="14082" width="9.7109375" style="31" customWidth="1"/>
    <col min="14083" max="14083" width="48.5703125" style="31" customWidth="1"/>
    <col min="14084" max="14084" width="10.85546875" style="31" customWidth="1"/>
    <col min="14085" max="14085" width="10.28515625" style="31" customWidth="1"/>
    <col min="14086" max="14086" width="9.42578125" style="31" customWidth="1"/>
    <col min="14087" max="14087" width="11.28515625" style="31" customWidth="1"/>
    <col min="14088" max="14336" width="9.140625" style="31"/>
    <col min="14337" max="14337" width="5.42578125" style="31" customWidth="1"/>
    <col min="14338" max="14338" width="9.7109375" style="31" customWidth="1"/>
    <col min="14339" max="14339" width="48.5703125" style="31" customWidth="1"/>
    <col min="14340" max="14340" width="10.85546875" style="31" customWidth="1"/>
    <col min="14341" max="14341" width="10.28515625" style="31" customWidth="1"/>
    <col min="14342" max="14342" width="9.42578125" style="31" customWidth="1"/>
    <col min="14343" max="14343" width="11.28515625" style="31" customWidth="1"/>
    <col min="14344" max="14592" width="9.140625" style="31"/>
    <col min="14593" max="14593" width="5.42578125" style="31" customWidth="1"/>
    <col min="14594" max="14594" width="9.7109375" style="31" customWidth="1"/>
    <col min="14595" max="14595" width="48.5703125" style="31" customWidth="1"/>
    <col min="14596" max="14596" width="10.85546875" style="31" customWidth="1"/>
    <col min="14597" max="14597" width="10.28515625" style="31" customWidth="1"/>
    <col min="14598" max="14598" width="9.42578125" style="31" customWidth="1"/>
    <col min="14599" max="14599" width="11.28515625" style="31" customWidth="1"/>
    <col min="14600" max="14848" width="9.140625" style="31"/>
    <col min="14849" max="14849" width="5.42578125" style="31" customWidth="1"/>
    <col min="14850" max="14850" width="9.7109375" style="31" customWidth="1"/>
    <col min="14851" max="14851" width="48.5703125" style="31" customWidth="1"/>
    <col min="14852" max="14852" width="10.85546875" style="31" customWidth="1"/>
    <col min="14853" max="14853" width="10.28515625" style="31" customWidth="1"/>
    <col min="14854" max="14854" width="9.42578125" style="31" customWidth="1"/>
    <col min="14855" max="14855" width="11.28515625" style="31" customWidth="1"/>
    <col min="14856" max="15104" width="9.140625" style="31"/>
    <col min="15105" max="15105" width="5.42578125" style="31" customWidth="1"/>
    <col min="15106" max="15106" width="9.7109375" style="31" customWidth="1"/>
    <col min="15107" max="15107" width="48.5703125" style="31" customWidth="1"/>
    <col min="15108" max="15108" width="10.85546875" style="31" customWidth="1"/>
    <col min="15109" max="15109" width="10.28515625" style="31" customWidth="1"/>
    <col min="15110" max="15110" width="9.42578125" style="31" customWidth="1"/>
    <col min="15111" max="15111" width="11.28515625" style="31" customWidth="1"/>
    <col min="15112" max="15360" width="9.140625" style="31"/>
    <col min="15361" max="15361" width="5.42578125" style="31" customWidth="1"/>
    <col min="15362" max="15362" width="9.7109375" style="31" customWidth="1"/>
    <col min="15363" max="15363" width="48.5703125" style="31" customWidth="1"/>
    <col min="15364" max="15364" width="10.85546875" style="31" customWidth="1"/>
    <col min="15365" max="15365" width="10.28515625" style="31" customWidth="1"/>
    <col min="15366" max="15366" width="9.42578125" style="31" customWidth="1"/>
    <col min="15367" max="15367" width="11.28515625" style="31" customWidth="1"/>
    <col min="15368" max="15616" width="9.140625" style="31"/>
    <col min="15617" max="15617" width="5.42578125" style="31" customWidth="1"/>
    <col min="15618" max="15618" width="9.7109375" style="31" customWidth="1"/>
    <col min="15619" max="15619" width="48.5703125" style="31" customWidth="1"/>
    <col min="15620" max="15620" width="10.85546875" style="31" customWidth="1"/>
    <col min="15621" max="15621" width="10.28515625" style="31" customWidth="1"/>
    <col min="15622" max="15622" width="9.42578125" style="31" customWidth="1"/>
    <col min="15623" max="15623" width="11.28515625" style="31" customWidth="1"/>
    <col min="15624" max="15872" width="9.140625" style="31"/>
    <col min="15873" max="15873" width="5.42578125" style="31" customWidth="1"/>
    <col min="15874" max="15874" width="9.7109375" style="31" customWidth="1"/>
    <col min="15875" max="15875" width="48.5703125" style="31" customWidth="1"/>
    <col min="15876" max="15876" width="10.85546875" style="31" customWidth="1"/>
    <col min="15877" max="15877" width="10.28515625" style="31" customWidth="1"/>
    <col min="15878" max="15878" width="9.42578125" style="31" customWidth="1"/>
    <col min="15879" max="15879" width="11.28515625" style="31" customWidth="1"/>
    <col min="15880" max="16128" width="9.140625" style="31"/>
    <col min="16129" max="16129" width="5.42578125" style="31" customWidth="1"/>
    <col min="16130" max="16130" width="9.7109375" style="31" customWidth="1"/>
    <col min="16131" max="16131" width="48.5703125" style="31" customWidth="1"/>
    <col min="16132" max="16132" width="10.85546875" style="31" customWidth="1"/>
    <col min="16133" max="16133" width="10.28515625" style="31" customWidth="1"/>
    <col min="16134" max="16134" width="9.42578125" style="31" customWidth="1"/>
    <col min="16135" max="16135" width="11.28515625" style="31" customWidth="1"/>
    <col min="16136" max="16384" width="9.140625" style="31"/>
  </cols>
  <sheetData>
    <row r="1" spans="1:7" ht="12.75" customHeight="1" x14ac:dyDescent="0.2">
      <c r="A1" s="114" t="s">
        <v>41</v>
      </c>
      <c r="B1" s="114" t="s">
        <v>42</v>
      </c>
      <c r="C1" s="118" t="s">
        <v>0</v>
      </c>
      <c r="D1" s="114" t="s">
        <v>1</v>
      </c>
      <c r="E1" s="114" t="s">
        <v>2</v>
      </c>
      <c r="F1" s="114" t="s">
        <v>3</v>
      </c>
      <c r="G1" s="114" t="s">
        <v>4</v>
      </c>
    </row>
    <row r="2" spans="1:7" x14ac:dyDescent="0.2">
      <c r="A2" s="117"/>
      <c r="B2" s="117"/>
      <c r="C2" s="119"/>
      <c r="D2" s="115"/>
      <c r="E2" s="117"/>
      <c r="F2" s="117"/>
      <c r="G2" s="115"/>
    </row>
    <row r="3" spans="1:7" ht="61.5" customHeight="1" x14ac:dyDescent="0.2">
      <c r="A3" s="116"/>
      <c r="B3" s="116"/>
      <c r="C3" s="120"/>
      <c r="D3" s="116"/>
      <c r="E3" s="116"/>
      <c r="F3" s="116"/>
      <c r="G3" s="116"/>
    </row>
    <row r="4" spans="1:7" ht="25.5" customHeight="1" x14ac:dyDescent="0.2">
      <c r="A4" s="32" t="s">
        <v>43</v>
      </c>
      <c r="B4" s="33"/>
      <c r="C4" s="34" t="s">
        <v>44</v>
      </c>
      <c r="D4" s="35">
        <v>13004</v>
      </c>
      <c r="E4" s="35">
        <v>13004</v>
      </c>
      <c r="F4" s="35"/>
      <c r="G4" s="35"/>
    </row>
    <row r="5" spans="1:7" ht="30" x14ac:dyDescent="0.2">
      <c r="A5" s="36" t="s">
        <v>45</v>
      </c>
      <c r="B5" s="37"/>
      <c r="C5" s="34" t="s">
        <v>46</v>
      </c>
      <c r="D5" s="35"/>
      <c r="E5" s="35"/>
      <c r="F5" s="35"/>
      <c r="G5" s="35"/>
    </row>
    <row r="6" spans="1:7" ht="30" x14ac:dyDescent="0.2">
      <c r="A6" s="36" t="s">
        <v>47</v>
      </c>
      <c r="B6" s="37"/>
      <c r="C6" s="34" t="s">
        <v>48</v>
      </c>
      <c r="D6" s="35">
        <v>7727</v>
      </c>
      <c r="E6" s="35">
        <f>D6+171</f>
        <v>7898</v>
      </c>
      <c r="F6" s="35"/>
      <c r="G6" s="35"/>
    </row>
    <row r="7" spans="1:7" ht="30" x14ac:dyDescent="0.2">
      <c r="A7" s="36" t="s">
        <v>49</v>
      </c>
      <c r="B7" s="37"/>
      <c r="C7" s="34" t="s">
        <v>50</v>
      </c>
      <c r="D7" s="38">
        <v>1800</v>
      </c>
      <c r="E7" s="38">
        <v>1800</v>
      </c>
      <c r="F7" s="38"/>
      <c r="G7" s="38"/>
    </row>
    <row r="8" spans="1:7" ht="15.75" x14ac:dyDescent="0.2">
      <c r="A8" s="36" t="s">
        <v>51</v>
      </c>
      <c r="B8" s="37"/>
      <c r="C8" s="34" t="s">
        <v>52</v>
      </c>
      <c r="D8" s="38"/>
      <c r="E8" s="38"/>
      <c r="F8" s="38"/>
      <c r="G8" s="38"/>
    </row>
    <row r="9" spans="1:7" ht="15.75" x14ac:dyDescent="0.2">
      <c r="A9" s="36" t="s">
        <v>53</v>
      </c>
      <c r="B9" s="37"/>
      <c r="C9" s="34" t="s">
        <v>54</v>
      </c>
      <c r="D9" s="38"/>
      <c r="E9" s="38">
        <f>D9+320+154</f>
        <v>474</v>
      </c>
      <c r="F9" s="38"/>
      <c r="G9" s="38"/>
    </row>
    <row r="10" spans="1:7" ht="15.75" x14ac:dyDescent="0.2">
      <c r="A10" s="36" t="s">
        <v>55</v>
      </c>
      <c r="B10" s="37"/>
      <c r="C10" s="39" t="s">
        <v>56</v>
      </c>
      <c r="D10" s="40">
        <f>SUM(D4:D9)</f>
        <v>22531</v>
      </c>
      <c r="E10" s="40">
        <f>SUM(E4:E9)</f>
        <v>23176</v>
      </c>
      <c r="F10" s="40">
        <f>SUM(F4:F9)</f>
        <v>0</v>
      </c>
      <c r="G10" s="40">
        <f>SUM(G4:G9)</f>
        <v>0</v>
      </c>
    </row>
    <row r="11" spans="1:7" ht="30" x14ac:dyDescent="0.2">
      <c r="A11" s="36"/>
      <c r="B11" s="37"/>
      <c r="C11" s="41" t="s">
        <v>57</v>
      </c>
      <c r="D11" s="35"/>
      <c r="E11" s="35"/>
      <c r="F11" s="35"/>
      <c r="G11" s="35"/>
    </row>
    <row r="12" spans="1:7" ht="15.75" x14ac:dyDescent="0.2">
      <c r="A12" s="36"/>
      <c r="B12" s="37"/>
      <c r="C12" s="41" t="s">
        <v>58</v>
      </c>
      <c r="D12" s="35"/>
      <c r="E12" s="35"/>
      <c r="F12" s="35"/>
      <c r="G12" s="35"/>
    </row>
    <row r="13" spans="1:7" ht="15.75" x14ac:dyDescent="0.2">
      <c r="A13" s="36"/>
      <c r="B13" s="37"/>
      <c r="C13" s="41" t="s">
        <v>59</v>
      </c>
      <c r="D13" s="35"/>
      <c r="E13" s="35"/>
      <c r="F13" s="35"/>
      <c r="G13" s="35"/>
    </row>
    <row r="14" spans="1:7" ht="30" x14ac:dyDescent="0.2">
      <c r="A14" s="36"/>
      <c r="B14" s="37"/>
      <c r="C14" s="41" t="s">
        <v>60</v>
      </c>
      <c r="D14" s="35"/>
      <c r="E14" s="35">
        <v>1578</v>
      </c>
      <c r="F14" s="35"/>
      <c r="G14" s="35"/>
    </row>
    <row r="15" spans="1:7" ht="15.75" x14ac:dyDescent="0.2">
      <c r="A15" s="36"/>
      <c r="B15" s="37"/>
      <c r="C15" s="41" t="s">
        <v>61</v>
      </c>
      <c r="D15" s="35">
        <v>169</v>
      </c>
      <c r="E15" s="35">
        <v>169</v>
      </c>
      <c r="F15" s="35"/>
      <c r="G15" s="35"/>
    </row>
    <row r="16" spans="1:7" ht="15.75" x14ac:dyDescent="0.2">
      <c r="A16" s="36"/>
      <c r="B16" s="37"/>
      <c r="C16" s="41" t="s">
        <v>62</v>
      </c>
      <c r="D16" s="35">
        <v>6118</v>
      </c>
      <c r="E16" s="35">
        <v>6118</v>
      </c>
      <c r="F16" s="35"/>
      <c r="G16" s="35"/>
    </row>
    <row r="17" spans="1:7" ht="15.75" x14ac:dyDescent="0.2">
      <c r="A17" s="36"/>
      <c r="B17" s="37"/>
      <c r="C17" s="41" t="s">
        <v>63</v>
      </c>
      <c r="D17" s="35">
        <v>289</v>
      </c>
      <c r="E17" s="35">
        <v>289</v>
      </c>
      <c r="F17" s="35"/>
      <c r="G17" s="35"/>
    </row>
    <row r="18" spans="1:7" ht="15.75" x14ac:dyDescent="0.2">
      <c r="A18" s="36"/>
      <c r="B18" s="37"/>
      <c r="C18" s="41" t="s">
        <v>64</v>
      </c>
      <c r="D18" s="35"/>
      <c r="E18" s="35"/>
      <c r="F18" s="35"/>
      <c r="G18" s="35"/>
    </row>
    <row r="19" spans="1:7" ht="15.75" x14ac:dyDescent="0.2">
      <c r="A19" s="36"/>
      <c r="B19" s="37"/>
      <c r="C19" s="41" t="s">
        <v>65</v>
      </c>
      <c r="D19" s="35">
        <v>2165</v>
      </c>
      <c r="E19" s="35">
        <v>2165</v>
      </c>
      <c r="F19" s="35"/>
      <c r="G19" s="35"/>
    </row>
    <row r="20" spans="1:7" ht="31.5" x14ac:dyDescent="0.2">
      <c r="A20" s="36" t="s">
        <v>66</v>
      </c>
      <c r="B20" s="37" t="s">
        <v>67</v>
      </c>
      <c r="C20" s="42" t="s">
        <v>68</v>
      </c>
      <c r="D20" s="40">
        <f>SUM(D10:D19)</f>
        <v>31272</v>
      </c>
      <c r="E20" s="40">
        <f>SUM(E10:E19)</f>
        <v>33495</v>
      </c>
      <c r="F20" s="40">
        <f>SUM(F10:F19)</f>
        <v>0</v>
      </c>
      <c r="G20" s="40">
        <f>SUM(G10:G19)</f>
        <v>0</v>
      </c>
    </row>
    <row r="21" spans="1:7" ht="15.75" x14ac:dyDescent="0.2">
      <c r="A21" s="36" t="s">
        <v>69</v>
      </c>
      <c r="B21" s="37"/>
      <c r="C21" s="34" t="s">
        <v>70</v>
      </c>
      <c r="D21" s="35"/>
      <c r="E21" s="35"/>
      <c r="F21" s="35"/>
      <c r="G21" s="35"/>
    </row>
    <row r="22" spans="1:7" ht="30" x14ac:dyDescent="0.2">
      <c r="A22" s="36" t="s">
        <v>71</v>
      </c>
      <c r="B22" s="37"/>
      <c r="C22" s="34" t="s">
        <v>72</v>
      </c>
      <c r="D22" s="35">
        <v>1956</v>
      </c>
      <c r="E22" s="35">
        <f>D22+61+381</f>
        <v>2398</v>
      </c>
      <c r="F22" s="35"/>
      <c r="G22" s="35"/>
    </row>
    <row r="23" spans="1:7" ht="31.5" x14ac:dyDescent="0.2">
      <c r="A23" s="36" t="s">
        <v>73</v>
      </c>
      <c r="B23" s="37" t="s">
        <v>74</v>
      </c>
      <c r="C23" s="42" t="s">
        <v>75</v>
      </c>
      <c r="D23" s="43">
        <f>SUM(D21:D22)</f>
        <v>1956</v>
      </c>
      <c r="E23" s="43">
        <f>SUM(E21:E22)</f>
        <v>2398</v>
      </c>
      <c r="F23" s="43">
        <f>SUM(F21:F22)</f>
        <v>0</v>
      </c>
      <c r="G23" s="43">
        <f>SUM(G21:G22)</f>
        <v>0</v>
      </c>
    </row>
    <row r="24" spans="1:7" ht="15.75" x14ac:dyDescent="0.2">
      <c r="A24" s="36" t="s">
        <v>76</v>
      </c>
      <c r="B24" s="44"/>
      <c r="C24" s="45" t="s">
        <v>77</v>
      </c>
      <c r="D24" s="35">
        <v>9524</v>
      </c>
      <c r="E24" s="35">
        <v>9524</v>
      </c>
      <c r="F24" s="35"/>
      <c r="G24" s="35"/>
    </row>
    <row r="25" spans="1:7" ht="15.75" x14ac:dyDescent="0.2">
      <c r="A25" s="36" t="s">
        <v>78</v>
      </c>
      <c r="B25" s="44"/>
      <c r="C25" s="46" t="s">
        <v>79</v>
      </c>
      <c r="D25" s="35">
        <v>1513</v>
      </c>
      <c r="E25" s="35">
        <v>1513</v>
      </c>
      <c r="F25" s="35"/>
      <c r="G25" s="35"/>
    </row>
    <row r="26" spans="1:7" ht="30" x14ac:dyDescent="0.2">
      <c r="A26" s="36" t="s">
        <v>80</v>
      </c>
      <c r="B26" s="44"/>
      <c r="C26" s="46" t="s">
        <v>81</v>
      </c>
      <c r="D26" s="35"/>
      <c r="E26" s="35"/>
      <c r="F26" s="35"/>
      <c r="G26" s="35"/>
    </row>
    <row r="27" spans="1:7" ht="30" x14ac:dyDescent="0.2">
      <c r="A27" s="36" t="s">
        <v>82</v>
      </c>
      <c r="B27" s="37"/>
      <c r="C27" s="47" t="s">
        <v>83</v>
      </c>
      <c r="D27" s="35">
        <v>14</v>
      </c>
      <c r="E27" s="35">
        <v>14</v>
      </c>
      <c r="F27" s="35"/>
      <c r="G27" s="35"/>
    </row>
    <row r="28" spans="1:7" ht="30" x14ac:dyDescent="0.2">
      <c r="A28" s="36"/>
      <c r="B28" s="37"/>
      <c r="C28" s="47" t="s">
        <v>84</v>
      </c>
      <c r="D28" s="35"/>
      <c r="E28" s="35"/>
      <c r="F28" s="35"/>
      <c r="G28" s="35"/>
    </row>
    <row r="29" spans="1:7" ht="15.75" x14ac:dyDescent="0.2">
      <c r="A29" s="36" t="s">
        <v>85</v>
      </c>
      <c r="B29" s="37" t="s">
        <v>86</v>
      </c>
      <c r="C29" s="42" t="s">
        <v>87</v>
      </c>
      <c r="D29" s="40">
        <f>SUM(D24:D28)</f>
        <v>11051</v>
      </c>
      <c r="E29" s="40">
        <f>SUM(E24:E28)</f>
        <v>11051</v>
      </c>
      <c r="F29" s="40">
        <f>SUM(F24:F28)</f>
        <v>0</v>
      </c>
      <c r="G29" s="40">
        <f>SUM(G24:G28)</f>
        <v>0</v>
      </c>
    </row>
    <row r="30" spans="1:7" ht="15.75" x14ac:dyDescent="0.2">
      <c r="A30" s="36"/>
      <c r="B30" s="37"/>
      <c r="C30" s="41" t="s">
        <v>88</v>
      </c>
      <c r="D30" s="35"/>
      <c r="E30" s="35"/>
      <c r="F30" s="35"/>
      <c r="G30" s="35"/>
    </row>
    <row r="31" spans="1:7" ht="15.75" x14ac:dyDescent="0.2">
      <c r="A31" s="36"/>
      <c r="B31" s="37"/>
      <c r="C31" s="41" t="s">
        <v>89</v>
      </c>
      <c r="D31" s="35">
        <v>26</v>
      </c>
      <c r="E31" s="35">
        <v>26</v>
      </c>
      <c r="F31" s="35"/>
      <c r="G31" s="35"/>
    </row>
    <row r="32" spans="1:7" ht="15.75" x14ac:dyDescent="0.2">
      <c r="A32" s="36"/>
      <c r="B32" s="37"/>
      <c r="C32" s="41" t="s">
        <v>90</v>
      </c>
      <c r="D32" s="35"/>
      <c r="E32" s="35"/>
      <c r="F32" s="35"/>
      <c r="G32" s="35"/>
    </row>
    <row r="33" spans="1:7" ht="15.75" x14ac:dyDescent="0.2">
      <c r="A33" s="36"/>
      <c r="B33" s="37"/>
      <c r="C33" s="41" t="s">
        <v>91</v>
      </c>
      <c r="D33" s="35">
        <v>2198</v>
      </c>
      <c r="E33" s="35">
        <v>2198</v>
      </c>
      <c r="F33" s="35"/>
      <c r="G33" s="35"/>
    </row>
    <row r="34" spans="1:7" ht="15.75" x14ac:dyDescent="0.2">
      <c r="A34" s="36"/>
      <c r="B34" s="37"/>
      <c r="C34" s="41" t="s">
        <v>92</v>
      </c>
      <c r="D34" s="35"/>
      <c r="E34" s="35"/>
      <c r="F34" s="35"/>
      <c r="G34" s="35"/>
    </row>
    <row r="35" spans="1:7" ht="15.75" x14ac:dyDescent="0.2">
      <c r="A35" s="36"/>
      <c r="B35" s="37"/>
      <c r="C35" s="41" t="s">
        <v>93</v>
      </c>
      <c r="D35" s="35"/>
      <c r="E35" s="35"/>
      <c r="F35" s="35"/>
      <c r="G35" s="35"/>
    </row>
    <row r="36" spans="1:7" ht="15.75" x14ac:dyDescent="0.2">
      <c r="A36" s="36"/>
      <c r="B36" s="37"/>
      <c r="C36" s="41" t="s">
        <v>94</v>
      </c>
      <c r="D36" s="35">
        <v>671</v>
      </c>
      <c r="E36" s="35">
        <v>671</v>
      </c>
      <c r="F36" s="35"/>
      <c r="G36" s="35"/>
    </row>
    <row r="37" spans="1:7" ht="15.75" x14ac:dyDescent="0.2">
      <c r="A37" s="36"/>
      <c r="B37" s="37"/>
      <c r="C37" s="41" t="s">
        <v>227</v>
      </c>
      <c r="D37" s="35"/>
      <c r="E37" s="35">
        <v>667</v>
      </c>
      <c r="F37" s="35"/>
      <c r="G37" s="35"/>
    </row>
    <row r="38" spans="1:7" ht="15.75" x14ac:dyDescent="0.2">
      <c r="A38" s="36"/>
      <c r="B38" s="37" t="s">
        <v>95</v>
      </c>
      <c r="C38" s="42" t="s">
        <v>96</v>
      </c>
      <c r="D38" s="40">
        <f>SUM(D30:D36)</f>
        <v>2895</v>
      </c>
      <c r="E38" s="40">
        <f>SUM(E30:E36)+E37</f>
        <v>3562</v>
      </c>
      <c r="F38" s="40">
        <f>SUM(F30:F36)</f>
        <v>0</v>
      </c>
      <c r="G38" s="40">
        <f>SUM(G30:G36)</f>
        <v>0</v>
      </c>
    </row>
    <row r="39" spans="1:7" ht="15.75" x14ac:dyDescent="0.2">
      <c r="A39" s="36" t="s">
        <v>97</v>
      </c>
      <c r="B39" s="37"/>
      <c r="C39" s="34" t="s">
        <v>98</v>
      </c>
      <c r="D39" s="35"/>
      <c r="E39" s="35"/>
      <c r="F39" s="35"/>
      <c r="G39" s="35"/>
    </row>
    <row r="40" spans="1:7" ht="15.75" x14ac:dyDescent="0.2">
      <c r="A40" s="36" t="s">
        <v>99</v>
      </c>
      <c r="B40" s="37"/>
      <c r="C40" s="34" t="s">
        <v>100</v>
      </c>
      <c r="D40" s="43"/>
      <c r="E40" s="43"/>
      <c r="F40" s="43"/>
      <c r="G40" s="43"/>
    </row>
    <row r="41" spans="1:7" ht="15.75" x14ac:dyDescent="0.2">
      <c r="A41" s="36" t="s">
        <v>101</v>
      </c>
      <c r="B41" s="37" t="s">
        <v>102</v>
      </c>
      <c r="C41" s="42" t="s">
        <v>103</v>
      </c>
      <c r="D41" s="40">
        <f>SUM(D39:D40)</f>
        <v>0</v>
      </c>
      <c r="E41" s="40">
        <f>SUM(E39:E40)</f>
        <v>0</v>
      </c>
      <c r="F41" s="40">
        <f>SUM(F39:F40)</f>
        <v>0</v>
      </c>
      <c r="G41" s="40">
        <f>SUM(G39:G40)</f>
        <v>0</v>
      </c>
    </row>
    <row r="42" spans="1:7" ht="30" x14ac:dyDescent="0.2">
      <c r="A42" s="36" t="s">
        <v>104</v>
      </c>
      <c r="B42" s="37"/>
      <c r="C42" s="34" t="s">
        <v>105</v>
      </c>
      <c r="D42" s="35"/>
      <c r="E42" s="35"/>
      <c r="F42" s="35"/>
      <c r="G42" s="35"/>
    </row>
    <row r="43" spans="1:7" ht="15.75" x14ac:dyDescent="0.2">
      <c r="A43" s="36" t="s">
        <v>106</v>
      </c>
      <c r="B43" s="37"/>
      <c r="C43" s="34" t="s">
        <v>107</v>
      </c>
      <c r="D43" s="35"/>
      <c r="E43" s="35">
        <v>20</v>
      </c>
      <c r="F43" s="35"/>
      <c r="G43" s="35"/>
    </row>
    <row r="44" spans="1:7" ht="15.75" x14ac:dyDescent="0.2">
      <c r="A44" s="36" t="s">
        <v>108</v>
      </c>
      <c r="B44" s="37" t="s">
        <v>109</v>
      </c>
      <c r="C44" s="39" t="s">
        <v>110</v>
      </c>
      <c r="D44" s="40">
        <f>SUM(D42:D43)</f>
        <v>0</v>
      </c>
      <c r="E44" s="40">
        <f>SUM(E42:E43)</f>
        <v>20</v>
      </c>
      <c r="F44" s="40">
        <f>SUM(F42:F43)</f>
        <v>0</v>
      </c>
      <c r="G44" s="40">
        <f>SUM(G42:G43)</f>
        <v>0</v>
      </c>
    </row>
    <row r="45" spans="1:7" ht="30" x14ac:dyDescent="0.2">
      <c r="A45" s="36" t="s">
        <v>111</v>
      </c>
      <c r="B45" s="37"/>
      <c r="C45" s="34" t="s">
        <v>112</v>
      </c>
      <c r="D45" s="43"/>
      <c r="E45" s="43"/>
      <c r="F45" s="43"/>
      <c r="G45" s="43"/>
    </row>
    <row r="46" spans="1:7" ht="15.75" x14ac:dyDescent="0.2">
      <c r="A46" s="36" t="s">
        <v>113</v>
      </c>
      <c r="B46" s="37"/>
      <c r="C46" s="34" t="s">
        <v>114</v>
      </c>
      <c r="D46" s="43">
        <v>2433</v>
      </c>
      <c r="E46" s="43">
        <v>2433</v>
      </c>
      <c r="F46" s="43"/>
      <c r="G46" s="43"/>
    </row>
    <row r="47" spans="1:7" ht="15.75" x14ac:dyDescent="0.2">
      <c r="A47" s="36" t="s">
        <v>115</v>
      </c>
      <c r="B47" s="37" t="s">
        <v>116</v>
      </c>
      <c r="C47" s="39" t="s">
        <v>117</v>
      </c>
      <c r="D47" s="40">
        <f>SUM(D45:D46)</f>
        <v>2433</v>
      </c>
      <c r="E47" s="40">
        <f>SUM(E45:E46)</f>
        <v>2433</v>
      </c>
      <c r="F47" s="40">
        <f>SUM(F45:F46)</f>
        <v>0</v>
      </c>
      <c r="G47" s="40">
        <f>SUM(G45:G46)</f>
        <v>0</v>
      </c>
    </row>
    <row r="48" spans="1:7" ht="24.75" customHeight="1" x14ac:dyDescent="0.2">
      <c r="A48" s="36" t="s">
        <v>118</v>
      </c>
      <c r="B48" s="48" t="s">
        <v>119</v>
      </c>
      <c r="C48" s="49" t="s">
        <v>120</v>
      </c>
      <c r="D48" s="50">
        <f>SUM(D20+D23+D29+D38+D41+D44+D47)</f>
        <v>49607</v>
      </c>
      <c r="E48" s="50">
        <f>SUM(E20+E23+E29+E38+E41+E44+E47)</f>
        <v>52959</v>
      </c>
      <c r="F48" s="50">
        <f>SUM(F20+F23+F29+F38+F41+F44+F47)</f>
        <v>0</v>
      </c>
      <c r="G48" s="50">
        <f>SUM(G20+G23+G29+G38+G41+G44+G47)</f>
        <v>0</v>
      </c>
    </row>
    <row r="49" spans="1:7" ht="15.75" x14ac:dyDescent="0.2">
      <c r="A49" s="36" t="s">
        <v>121</v>
      </c>
      <c r="B49" s="37"/>
      <c r="C49" s="34" t="s">
        <v>122</v>
      </c>
      <c r="D49" s="35"/>
      <c r="E49" s="35"/>
      <c r="F49" s="35"/>
      <c r="G49" s="35"/>
    </row>
    <row r="50" spans="1:7" ht="15.75" x14ac:dyDescent="0.2">
      <c r="A50" s="36" t="s">
        <v>123</v>
      </c>
      <c r="B50" s="37"/>
      <c r="C50" s="34" t="s">
        <v>124</v>
      </c>
      <c r="D50" s="35"/>
      <c r="E50" s="35"/>
      <c r="F50" s="35"/>
      <c r="G50" s="35"/>
    </row>
    <row r="51" spans="1:7" ht="15.75" x14ac:dyDescent="0.2">
      <c r="A51" s="36" t="s">
        <v>125</v>
      </c>
      <c r="B51" s="37"/>
      <c r="C51" s="34" t="s">
        <v>126</v>
      </c>
      <c r="D51" s="35">
        <v>34577</v>
      </c>
      <c r="E51" s="35">
        <v>34577</v>
      </c>
      <c r="F51" s="35"/>
      <c r="G51" s="35"/>
    </row>
    <row r="52" spans="1:7" ht="15.75" x14ac:dyDescent="0.2">
      <c r="A52" s="36" t="s">
        <v>127</v>
      </c>
      <c r="B52" s="37" t="s">
        <v>128</v>
      </c>
      <c r="C52" s="39" t="s">
        <v>129</v>
      </c>
      <c r="D52" s="43">
        <f>D51</f>
        <v>34577</v>
      </c>
      <c r="E52" s="43">
        <f>SUM(E49:E51)</f>
        <v>34577</v>
      </c>
      <c r="F52" s="43">
        <f>SUM(F49:F51)</f>
        <v>0</v>
      </c>
      <c r="G52" s="43">
        <f>SUM(G49:G51)</f>
        <v>0</v>
      </c>
    </row>
    <row r="53" spans="1:7" ht="25.5" customHeight="1" x14ac:dyDescent="0.2">
      <c r="A53" s="36" t="s">
        <v>130</v>
      </c>
      <c r="B53" s="48" t="s">
        <v>131</v>
      </c>
      <c r="C53" s="51" t="s">
        <v>132</v>
      </c>
      <c r="D53" s="50">
        <f>D48+D52:E52</f>
        <v>84184</v>
      </c>
      <c r="E53" s="50">
        <f>SUM(E48+E52)</f>
        <v>87536</v>
      </c>
      <c r="F53" s="50">
        <f>SUM(F48+F52)</f>
        <v>0</v>
      </c>
      <c r="G53" s="50">
        <f>SUM(G48+G52)</f>
        <v>0</v>
      </c>
    </row>
  </sheetData>
  <mergeCells count="7">
    <mergeCell ref="G1:G3"/>
    <mergeCell ref="A1:A3"/>
    <mergeCell ref="B1:B3"/>
    <mergeCell ref="C1:C3"/>
    <mergeCell ref="D1:D3"/>
    <mergeCell ref="E1:E3"/>
    <mergeCell ref="F1:F3"/>
  </mergeCells>
  <printOptions horizontalCentered="1"/>
  <pageMargins left="0.78740157480314965" right="0.6692913385826772" top="0.94488188976377963" bottom="0.27559055118110237" header="0.35433070866141736" footer="0.15748031496062992"/>
  <pageSetup paperSize="9" scale="71" orientation="portrait" verticalDpi="300" r:id="rId1"/>
  <headerFooter alignWithMargins="0">
    <oddHeader xml:space="preserve">&amp;C&amp;"Times New Roman,Normál"5/2018. (VIII.30.) önkormányzati rendelet&amp;"Times New Roman,Félkövér"
TORNYISZENTMIKLÓS KÖZSÉGI ÖNKORMÁNYZAT 2018. ÉVI BEVÉTELEI 
adatok ezer Ft-ban!&amp;R&amp;"Times New Roman,Normál"2. 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AF5A-90CC-48EA-B23F-C57CC97F2909}">
  <dimension ref="A1:G40"/>
  <sheetViews>
    <sheetView view="pageLayout" topLeftCell="A10" zoomScaleNormal="100" workbookViewId="0">
      <selection activeCell="F26" sqref="F26"/>
    </sheetView>
  </sheetViews>
  <sheetFormatPr defaultRowHeight="12.75" x14ac:dyDescent="0.2"/>
  <cols>
    <col min="1" max="1" width="3.85546875" style="31" customWidth="1"/>
    <col min="2" max="2" width="8.5703125" style="31" customWidth="1"/>
    <col min="3" max="3" width="48.7109375" style="31" customWidth="1"/>
    <col min="4" max="4" width="11.28515625" style="31" customWidth="1"/>
    <col min="5" max="5" width="11" style="31" customWidth="1"/>
    <col min="6" max="6" width="10.85546875" style="31" customWidth="1"/>
    <col min="7" max="7" width="11.42578125" style="31" customWidth="1"/>
    <col min="8" max="256" width="9.140625" style="31"/>
    <col min="257" max="257" width="3.85546875" style="31" customWidth="1"/>
    <col min="258" max="258" width="8.5703125" style="31" customWidth="1"/>
    <col min="259" max="259" width="48.7109375" style="31" customWidth="1"/>
    <col min="260" max="260" width="11.28515625" style="31" customWidth="1"/>
    <col min="261" max="261" width="11" style="31" customWidth="1"/>
    <col min="262" max="262" width="10.85546875" style="31" customWidth="1"/>
    <col min="263" max="263" width="11.42578125" style="31" customWidth="1"/>
    <col min="264" max="512" width="9.140625" style="31"/>
    <col min="513" max="513" width="3.85546875" style="31" customWidth="1"/>
    <col min="514" max="514" width="8.5703125" style="31" customWidth="1"/>
    <col min="515" max="515" width="48.7109375" style="31" customWidth="1"/>
    <col min="516" max="516" width="11.28515625" style="31" customWidth="1"/>
    <col min="517" max="517" width="11" style="31" customWidth="1"/>
    <col min="518" max="518" width="10.85546875" style="31" customWidth="1"/>
    <col min="519" max="519" width="11.42578125" style="31" customWidth="1"/>
    <col min="520" max="768" width="9.140625" style="31"/>
    <col min="769" max="769" width="3.85546875" style="31" customWidth="1"/>
    <col min="770" max="770" width="8.5703125" style="31" customWidth="1"/>
    <col min="771" max="771" width="48.7109375" style="31" customWidth="1"/>
    <col min="772" max="772" width="11.28515625" style="31" customWidth="1"/>
    <col min="773" max="773" width="11" style="31" customWidth="1"/>
    <col min="774" max="774" width="10.85546875" style="31" customWidth="1"/>
    <col min="775" max="775" width="11.42578125" style="31" customWidth="1"/>
    <col min="776" max="1024" width="9.140625" style="31"/>
    <col min="1025" max="1025" width="3.85546875" style="31" customWidth="1"/>
    <col min="1026" max="1026" width="8.5703125" style="31" customWidth="1"/>
    <col min="1027" max="1027" width="48.7109375" style="31" customWidth="1"/>
    <col min="1028" max="1028" width="11.28515625" style="31" customWidth="1"/>
    <col min="1029" max="1029" width="11" style="31" customWidth="1"/>
    <col min="1030" max="1030" width="10.85546875" style="31" customWidth="1"/>
    <col min="1031" max="1031" width="11.42578125" style="31" customWidth="1"/>
    <col min="1032" max="1280" width="9.140625" style="31"/>
    <col min="1281" max="1281" width="3.85546875" style="31" customWidth="1"/>
    <col min="1282" max="1282" width="8.5703125" style="31" customWidth="1"/>
    <col min="1283" max="1283" width="48.7109375" style="31" customWidth="1"/>
    <col min="1284" max="1284" width="11.28515625" style="31" customWidth="1"/>
    <col min="1285" max="1285" width="11" style="31" customWidth="1"/>
    <col min="1286" max="1286" width="10.85546875" style="31" customWidth="1"/>
    <col min="1287" max="1287" width="11.42578125" style="31" customWidth="1"/>
    <col min="1288" max="1536" width="9.140625" style="31"/>
    <col min="1537" max="1537" width="3.85546875" style="31" customWidth="1"/>
    <col min="1538" max="1538" width="8.5703125" style="31" customWidth="1"/>
    <col min="1539" max="1539" width="48.7109375" style="31" customWidth="1"/>
    <col min="1540" max="1540" width="11.28515625" style="31" customWidth="1"/>
    <col min="1541" max="1541" width="11" style="31" customWidth="1"/>
    <col min="1542" max="1542" width="10.85546875" style="31" customWidth="1"/>
    <col min="1543" max="1543" width="11.42578125" style="31" customWidth="1"/>
    <col min="1544" max="1792" width="9.140625" style="31"/>
    <col min="1793" max="1793" width="3.85546875" style="31" customWidth="1"/>
    <col min="1794" max="1794" width="8.5703125" style="31" customWidth="1"/>
    <col min="1795" max="1795" width="48.7109375" style="31" customWidth="1"/>
    <col min="1796" max="1796" width="11.28515625" style="31" customWidth="1"/>
    <col min="1797" max="1797" width="11" style="31" customWidth="1"/>
    <col min="1798" max="1798" width="10.85546875" style="31" customWidth="1"/>
    <col min="1799" max="1799" width="11.42578125" style="31" customWidth="1"/>
    <col min="1800" max="2048" width="9.140625" style="31"/>
    <col min="2049" max="2049" width="3.85546875" style="31" customWidth="1"/>
    <col min="2050" max="2050" width="8.5703125" style="31" customWidth="1"/>
    <col min="2051" max="2051" width="48.7109375" style="31" customWidth="1"/>
    <col min="2052" max="2052" width="11.28515625" style="31" customWidth="1"/>
    <col min="2053" max="2053" width="11" style="31" customWidth="1"/>
    <col min="2054" max="2054" width="10.85546875" style="31" customWidth="1"/>
    <col min="2055" max="2055" width="11.42578125" style="31" customWidth="1"/>
    <col min="2056" max="2304" width="9.140625" style="31"/>
    <col min="2305" max="2305" width="3.85546875" style="31" customWidth="1"/>
    <col min="2306" max="2306" width="8.5703125" style="31" customWidth="1"/>
    <col min="2307" max="2307" width="48.7109375" style="31" customWidth="1"/>
    <col min="2308" max="2308" width="11.28515625" style="31" customWidth="1"/>
    <col min="2309" max="2309" width="11" style="31" customWidth="1"/>
    <col min="2310" max="2310" width="10.85546875" style="31" customWidth="1"/>
    <col min="2311" max="2311" width="11.42578125" style="31" customWidth="1"/>
    <col min="2312" max="2560" width="9.140625" style="31"/>
    <col min="2561" max="2561" width="3.85546875" style="31" customWidth="1"/>
    <col min="2562" max="2562" width="8.5703125" style="31" customWidth="1"/>
    <col min="2563" max="2563" width="48.7109375" style="31" customWidth="1"/>
    <col min="2564" max="2564" width="11.28515625" style="31" customWidth="1"/>
    <col min="2565" max="2565" width="11" style="31" customWidth="1"/>
    <col min="2566" max="2566" width="10.85546875" style="31" customWidth="1"/>
    <col min="2567" max="2567" width="11.42578125" style="31" customWidth="1"/>
    <col min="2568" max="2816" width="9.140625" style="31"/>
    <col min="2817" max="2817" width="3.85546875" style="31" customWidth="1"/>
    <col min="2818" max="2818" width="8.5703125" style="31" customWidth="1"/>
    <col min="2819" max="2819" width="48.7109375" style="31" customWidth="1"/>
    <col min="2820" max="2820" width="11.28515625" style="31" customWidth="1"/>
    <col min="2821" max="2821" width="11" style="31" customWidth="1"/>
    <col min="2822" max="2822" width="10.85546875" style="31" customWidth="1"/>
    <col min="2823" max="2823" width="11.42578125" style="31" customWidth="1"/>
    <col min="2824" max="3072" width="9.140625" style="31"/>
    <col min="3073" max="3073" width="3.85546875" style="31" customWidth="1"/>
    <col min="3074" max="3074" width="8.5703125" style="31" customWidth="1"/>
    <col min="3075" max="3075" width="48.7109375" style="31" customWidth="1"/>
    <col min="3076" max="3076" width="11.28515625" style="31" customWidth="1"/>
    <col min="3077" max="3077" width="11" style="31" customWidth="1"/>
    <col min="3078" max="3078" width="10.85546875" style="31" customWidth="1"/>
    <col min="3079" max="3079" width="11.42578125" style="31" customWidth="1"/>
    <col min="3080" max="3328" width="9.140625" style="31"/>
    <col min="3329" max="3329" width="3.85546875" style="31" customWidth="1"/>
    <col min="3330" max="3330" width="8.5703125" style="31" customWidth="1"/>
    <col min="3331" max="3331" width="48.7109375" style="31" customWidth="1"/>
    <col min="3332" max="3332" width="11.28515625" style="31" customWidth="1"/>
    <col min="3333" max="3333" width="11" style="31" customWidth="1"/>
    <col min="3334" max="3334" width="10.85546875" style="31" customWidth="1"/>
    <col min="3335" max="3335" width="11.42578125" style="31" customWidth="1"/>
    <col min="3336" max="3584" width="9.140625" style="31"/>
    <col min="3585" max="3585" width="3.85546875" style="31" customWidth="1"/>
    <col min="3586" max="3586" width="8.5703125" style="31" customWidth="1"/>
    <col min="3587" max="3587" width="48.7109375" style="31" customWidth="1"/>
    <col min="3588" max="3588" width="11.28515625" style="31" customWidth="1"/>
    <col min="3589" max="3589" width="11" style="31" customWidth="1"/>
    <col min="3590" max="3590" width="10.85546875" style="31" customWidth="1"/>
    <col min="3591" max="3591" width="11.42578125" style="31" customWidth="1"/>
    <col min="3592" max="3840" width="9.140625" style="31"/>
    <col min="3841" max="3841" width="3.85546875" style="31" customWidth="1"/>
    <col min="3842" max="3842" width="8.5703125" style="31" customWidth="1"/>
    <col min="3843" max="3843" width="48.7109375" style="31" customWidth="1"/>
    <col min="3844" max="3844" width="11.28515625" style="31" customWidth="1"/>
    <col min="3845" max="3845" width="11" style="31" customWidth="1"/>
    <col min="3846" max="3846" width="10.85546875" style="31" customWidth="1"/>
    <col min="3847" max="3847" width="11.42578125" style="31" customWidth="1"/>
    <col min="3848" max="4096" width="9.140625" style="31"/>
    <col min="4097" max="4097" width="3.85546875" style="31" customWidth="1"/>
    <col min="4098" max="4098" width="8.5703125" style="31" customWidth="1"/>
    <col min="4099" max="4099" width="48.7109375" style="31" customWidth="1"/>
    <col min="4100" max="4100" width="11.28515625" style="31" customWidth="1"/>
    <col min="4101" max="4101" width="11" style="31" customWidth="1"/>
    <col min="4102" max="4102" width="10.85546875" style="31" customWidth="1"/>
    <col min="4103" max="4103" width="11.42578125" style="31" customWidth="1"/>
    <col min="4104" max="4352" width="9.140625" style="31"/>
    <col min="4353" max="4353" width="3.85546875" style="31" customWidth="1"/>
    <col min="4354" max="4354" width="8.5703125" style="31" customWidth="1"/>
    <col min="4355" max="4355" width="48.7109375" style="31" customWidth="1"/>
    <col min="4356" max="4356" width="11.28515625" style="31" customWidth="1"/>
    <col min="4357" max="4357" width="11" style="31" customWidth="1"/>
    <col min="4358" max="4358" width="10.85546875" style="31" customWidth="1"/>
    <col min="4359" max="4359" width="11.42578125" style="31" customWidth="1"/>
    <col min="4360" max="4608" width="9.140625" style="31"/>
    <col min="4609" max="4609" width="3.85546875" style="31" customWidth="1"/>
    <col min="4610" max="4610" width="8.5703125" style="31" customWidth="1"/>
    <col min="4611" max="4611" width="48.7109375" style="31" customWidth="1"/>
    <col min="4612" max="4612" width="11.28515625" style="31" customWidth="1"/>
    <col min="4613" max="4613" width="11" style="31" customWidth="1"/>
    <col min="4614" max="4614" width="10.85546875" style="31" customWidth="1"/>
    <col min="4615" max="4615" width="11.42578125" style="31" customWidth="1"/>
    <col min="4616" max="4864" width="9.140625" style="31"/>
    <col min="4865" max="4865" width="3.85546875" style="31" customWidth="1"/>
    <col min="4866" max="4866" width="8.5703125" style="31" customWidth="1"/>
    <col min="4867" max="4867" width="48.7109375" style="31" customWidth="1"/>
    <col min="4868" max="4868" width="11.28515625" style="31" customWidth="1"/>
    <col min="4869" max="4869" width="11" style="31" customWidth="1"/>
    <col min="4870" max="4870" width="10.85546875" style="31" customWidth="1"/>
    <col min="4871" max="4871" width="11.42578125" style="31" customWidth="1"/>
    <col min="4872" max="5120" width="9.140625" style="31"/>
    <col min="5121" max="5121" width="3.85546875" style="31" customWidth="1"/>
    <col min="5122" max="5122" width="8.5703125" style="31" customWidth="1"/>
    <col min="5123" max="5123" width="48.7109375" style="31" customWidth="1"/>
    <col min="5124" max="5124" width="11.28515625" style="31" customWidth="1"/>
    <col min="5125" max="5125" width="11" style="31" customWidth="1"/>
    <col min="5126" max="5126" width="10.85546875" style="31" customWidth="1"/>
    <col min="5127" max="5127" width="11.42578125" style="31" customWidth="1"/>
    <col min="5128" max="5376" width="9.140625" style="31"/>
    <col min="5377" max="5377" width="3.85546875" style="31" customWidth="1"/>
    <col min="5378" max="5378" width="8.5703125" style="31" customWidth="1"/>
    <col min="5379" max="5379" width="48.7109375" style="31" customWidth="1"/>
    <col min="5380" max="5380" width="11.28515625" style="31" customWidth="1"/>
    <col min="5381" max="5381" width="11" style="31" customWidth="1"/>
    <col min="5382" max="5382" width="10.85546875" style="31" customWidth="1"/>
    <col min="5383" max="5383" width="11.42578125" style="31" customWidth="1"/>
    <col min="5384" max="5632" width="9.140625" style="31"/>
    <col min="5633" max="5633" width="3.85546875" style="31" customWidth="1"/>
    <col min="5634" max="5634" width="8.5703125" style="31" customWidth="1"/>
    <col min="5635" max="5635" width="48.7109375" style="31" customWidth="1"/>
    <col min="5636" max="5636" width="11.28515625" style="31" customWidth="1"/>
    <col min="5637" max="5637" width="11" style="31" customWidth="1"/>
    <col min="5638" max="5638" width="10.85546875" style="31" customWidth="1"/>
    <col min="5639" max="5639" width="11.42578125" style="31" customWidth="1"/>
    <col min="5640" max="5888" width="9.140625" style="31"/>
    <col min="5889" max="5889" width="3.85546875" style="31" customWidth="1"/>
    <col min="5890" max="5890" width="8.5703125" style="31" customWidth="1"/>
    <col min="5891" max="5891" width="48.7109375" style="31" customWidth="1"/>
    <col min="5892" max="5892" width="11.28515625" style="31" customWidth="1"/>
    <col min="5893" max="5893" width="11" style="31" customWidth="1"/>
    <col min="5894" max="5894" width="10.85546875" style="31" customWidth="1"/>
    <col min="5895" max="5895" width="11.42578125" style="31" customWidth="1"/>
    <col min="5896" max="6144" width="9.140625" style="31"/>
    <col min="6145" max="6145" width="3.85546875" style="31" customWidth="1"/>
    <col min="6146" max="6146" width="8.5703125" style="31" customWidth="1"/>
    <col min="6147" max="6147" width="48.7109375" style="31" customWidth="1"/>
    <col min="6148" max="6148" width="11.28515625" style="31" customWidth="1"/>
    <col min="6149" max="6149" width="11" style="31" customWidth="1"/>
    <col min="6150" max="6150" width="10.85546875" style="31" customWidth="1"/>
    <col min="6151" max="6151" width="11.42578125" style="31" customWidth="1"/>
    <col min="6152" max="6400" width="9.140625" style="31"/>
    <col min="6401" max="6401" width="3.85546875" style="31" customWidth="1"/>
    <col min="6402" max="6402" width="8.5703125" style="31" customWidth="1"/>
    <col min="6403" max="6403" width="48.7109375" style="31" customWidth="1"/>
    <col min="6404" max="6404" width="11.28515625" style="31" customWidth="1"/>
    <col min="6405" max="6405" width="11" style="31" customWidth="1"/>
    <col min="6406" max="6406" width="10.85546875" style="31" customWidth="1"/>
    <col min="6407" max="6407" width="11.42578125" style="31" customWidth="1"/>
    <col min="6408" max="6656" width="9.140625" style="31"/>
    <col min="6657" max="6657" width="3.85546875" style="31" customWidth="1"/>
    <col min="6658" max="6658" width="8.5703125" style="31" customWidth="1"/>
    <col min="6659" max="6659" width="48.7109375" style="31" customWidth="1"/>
    <col min="6660" max="6660" width="11.28515625" style="31" customWidth="1"/>
    <col min="6661" max="6661" width="11" style="31" customWidth="1"/>
    <col min="6662" max="6662" width="10.85546875" style="31" customWidth="1"/>
    <col min="6663" max="6663" width="11.42578125" style="31" customWidth="1"/>
    <col min="6664" max="6912" width="9.140625" style="31"/>
    <col min="6913" max="6913" width="3.85546875" style="31" customWidth="1"/>
    <col min="6914" max="6914" width="8.5703125" style="31" customWidth="1"/>
    <col min="6915" max="6915" width="48.7109375" style="31" customWidth="1"/>
    <col min="6916" max="6916" width="11.28515625" style="31" customWidth="1"/>
    <col min="6917" max="6917" width="11" style="31" customWidth="1"/>
    <col min="6918" max="6918" width="10.85546875" style="31" customWidth="1"/>
    <col min="6919" max="6919" width="11.42578125" style="31" customWidth="1"/>
    <col min="6920" max="7168" width="9.140625" style="31"/>
    <col min="7169" max="7169" width="3.85546875" style="31" customWidth="1"/>
    <col min="7170" max="7170" width="8.5703125" style="31" customWidth="1"/>
    <col min="7171" max="7171" width="48.7109375" style="31" customWidth="1"/>
    <col min="7172" max="7172" width="11.28515625" style="31" customWidth="1"/>
    <col min="7173" max="7173" width="11" style="31" customWidth="1"/>
    <col min="7174" max="7174" width="10.85546875" style="31" customWidth="1"/>
    <col min="7175" max="7175" width="11.42578125" style="31" customWidth="1"/>
    <col min="7176" max="7424" width="9.140625" style="31"/>
    <col min="7425" max="7425" width="3.85546875" style="31" customWidth="1"/>
    <col min="7426" max="7426" width="8.5703125" style="31" customWidth="1"/>
    <col min="7427" max="7427" width="48.7109375" style="31" customWidth="1"/>
    <col min="7428" max="7428" width="11.28515625" style="31" customWidth="1"/>
    <col min="7429" max="7429" width="11" style="31" customWidth="1"/>
    <col min="7430" max="7430" width="10.85546875" style="31" customWidth="1"/>
    <col min="7431" max="7431" width="11.42578125" style="31" customWidth="1"/>
    <col min="7432" max="7680" width="9.140625" style="31"/>
    <col min="7681" max="7681" width="3.85546875" style="31" customWidth="1"/>
    <col min="7682" max="7682" width="8.5703125" style="31" customWidth="1"/>
    <col min="7683" max="7683" width="48.7109375" style="31" customWidth="1"/>
    <col min="7684" max="7684" width="11.28515625" style="31" customWidth="1"/>
    <col min="7685" max="7685" width="11" style="31" customWidth="1"/>
    <col min="7686" max="7686" width="10.85546875" style="31" customWidth="1"/>
    <col min="7687" max="7687" width="11.42578125" style="31" customWidth="1"/>
    <col min="7688" max="7936" width="9.140625" style="31"/>
    <col min="7937" max="7937" width="3.85546875" style="31" customWidth="1"/>
    <col min="7938" max="7938" width="8.5703125" style="31" customWidth="1"/>
    <col min="7939" max="7939" width="48.7109375" style="31" customWidth="1"/>
    <col min="7940" max="7940" width="11.28515625" style="31" customWidth="1"/>
    <col min="7941" max="7941" width="11" style="31" customWidth="1"/>
    <col min="7942" max="7942" width="10.85546875" style="31" customWidth="1"/>
    <col min="7943" max="7943" width="11.42578125" style="31" customWidth="1"/>
    <col min="7944" max="8192" width="9.140625" style="31"/>
    <col min="8193" max="8193" width="3.85546875" style="31" customWidth="1"/>
    <col min="8194" max="8194" width="8.5703125" style="31" customWidth="1"/>
    <col min="8195" max="8195" width="48.7109375" style="31" customWidth="1"/>
    <col min="8196" max="8196" width="11.28515625" style="31" customWidth="1"/>
    <col min="8197" max="8197" width="11" style="31" customWidth="1"/>
    <col min="8198" max="8198" width="10.85546875" style="31" customWidth="1"/>
    <col min="8199" max="8199" width="11.42578125" style="31" customWidth="1"/>
    <col min="8200" max="8448" width="9.140625" style="31"/>
    <col min="8449" max="8449" width="3.85546875" style="31" customWidth="1"/>
    <col min="8450" max="8450" width="8.5703125" style="31" customWidth="1"/>
    <col min="8451" max="8451" width="48.7109375" style="31" customWidth="1"/>
    <col min="8452" max="8452" width="11.28515625" style="31" customWidth="1"/>
    <col min="8453" max="8453" width="11" style="31" customWidth="1"/>
    <col min="8454" max="8454" width="10.85546875" style="31" customWidth="1"/>
    <col min="8455" max="8455" width="11.42578125" style="31" customWidth="1"/>
    <col min="8456" max="8704" width="9.140625" style="31"/>
    <col min="8705" max="8705" width="3.85546875" style="31" customWidth="1"/>
    <col min="8706" max="8706" width="8.5703125" style="31" customWidth="1"/>
    <col min="8707" max="8707" width="48.7109375" style="31" customWidth="1"/>
    <col min="8708" max="8708" width="11.28515625" style="31" customWidth="1"/>
    <col min="8709" max="8709" width="11" style="31" customWidth="1"/>
    <col min="8710" max="8710" width="10.85546875" style="31" customWidth="1"/>
    <col min="8711" max="8711" width="11.42578125" style="31" customWidth="1"/>
    <col min="8712" max="8960" width="9.140625" style="31"/>
    <col min="8961" max="8961" width="3.85546875" style="31" customWidth="1"/>
    <col min="8962" max="8962" width="8.5703125" style="31" customWidth="1"/>
    <col min="8963" max="8963" width="48.7109375" style="31" customWidth="1"/>
    <col min="8964" max="8964" width="11.28515625" style="31" customWidth="1"/>
    <col min="8965" max="8965" width="11" style="31" customWidth="1"/>
    <col min="8966" max="8966" width="10.85546875" style="31" customWidth="1"/>
    <col min="8967" max="8967" width="11.42578125" style="31" customWidth="1"/>
    <col min="8968" max="9216" width="9.140625" style="31"/>
    <col min="9217" max="9217" width="3.85546875" style="31" customWidth="1"/>
    <col min="9218" max="9218" width="8.5703125" style="31" customWidth="1"/>
    <col min="9219" max="9219" width="48.7109375" style="31" customWidth="1"/>
    <col min="9220" max="9220" width="11.28515625" style="31" customWidth="1"/>
    <col min="9221" max="9221" width="11" style="31" customWidth="1"/>
    <col min="9222" max="9222" width="10.85546875" style="31" customWidth="1"/>
    <col min="9223" max="9223" width="11.42578125" style="31" customWidth="1"/>
    <col min="9224" max="9472" width="9.140625" style="31"/>
    <col min="9473" max="9473" width="3.85546875" style="31" customWidth="1"/>
    <col min="9474" max="9474" width="8.5703125" style="31" customWidth="1"/>
    <col min="9475" max="9475" width="48.7109375" style="31" customWidth="1"/>
    <col min="9476" max="9476" width="11.28515625" style="31" customWidth="1"/>
    <col min="9477" max="9477" width="11" style="31" customWidth="1"/>
    <col min="9478" max="9478" width="10.85546875" style="31" customWidth="1"/>
    <col min="9479" max="9479" width="11.42578125" style="31" customWidth="1"/>
    <col min="9480" max="9728" width="9.140625" style="31"/>
    <col min="9729" max="9729" width="3.85546875" style="31" customWidth="1"/>
    <col min="9730" max="9730" width="8.5703125" style="31" customWidth="1"/>
    <col min="9731" max="9731" width="48.7109375" style="31" customWidth="1"/>
    <col min="9732" max="9732" width="11.28515625" style="31" customWidth="1"/>
    <col min="9733" max="9733" width="11" style="31" customWidth="1"/>
    <col min="9734" max="9734" width="10.85546875" style="31" customWidth="1"/>
    <col min="9735" max="9735" width="11.42578125" style="31" customWidth="1"/>
    <col min="9736" max="9984" width="9.140625" style="31"/>
    <col min="9985" max="9985" width="3.85546875" style="31" customWidth="1"/>
    <col min="9986" max="9986" width="8.5703125" style="31" customWidth="1"/>
    <col min="9987" max="9987" width="48.7109375" style="31" customWidth="1"/>
    <col min="9988" max="9988" width="11.28515625" style="31" customWidth="1"/>
    <col min="9989" max="9989" width="11" style="31" customWidth="1"/>
    <col min="9990" max="9990" width="10.85546875" style="31" customWidth="1"/>
    <col min="9991" max="9991" width="11.42578125" style="31" customWidth="1"/>
    <col min="9992" max="10240" width="9.140625" style="31"/>
    <col min="10241" max="10241" width="3.85546875" style="31" customWidth="1"/>
    <col min="10242" max="10242" width="8.5703125" style="31" customWidth="1"/>
    <col min="10243" max="10243" width="48.7109375" style="31" customWidth="1"/>
    <col min="10244" max="10244" width="11.28515625" style="31" customWidth="1"/>
    <col min="10245" max="10245" width="11" style="31" customWidth="1"/>
    <col min="10246" max="10246" width="10.85546875" style="31" customWidth="1"/>
    <col min="10247" max="10247" width="11.42578125" style="31" customWidth="1"/>
    <col min="10248" max="10496" width="9.140625" style="31"/>
    <col min="10497" max="10497" width="3.85546875" style="31" customWidth="1"/>
    <col min="10498" max="10498" width="8.5703125" style="31" customWidth="1"/>
    <col min="10499" max="10499" width="48.7109375" style="31" customWidth="1"/>
    <col min="10500" max="10500" width="11.28515625" style="31" customWidth="1"/>
    <col min="10501" max="10501" width="11" style="31" customWidth="1"/>
    <col min="10502" max="10502" width="10.85546875" style="31" customWidth="1"/>
    <col min="10503" max="10503" width="11.42578125" style="31" customWidth="1"/>
    <col min="10504" max="10752" width="9.140625" style="31"/>
    <col min="10753" max="10753" width="3.85546875" style="31" customWidth="1"/>
    <col min="10754" max="10754" width="8.5703125" style="31" customWidth="1"/>
    <col min="10755" max="10755" width="48.7109375" style="31" customWidth="1"/>
    <col min="10756" max="10756" width="11.28515625" style="31" customWidth="1"/>
    <col min="10757" max="10757" width="11" style="31" customWidth="1"/>
    <col min="10758" max="10758" width="10.85546875" style="31" customWidth="1"/>
    <col min="10759" max="10759" width="11.42578125" style="31" customWidth="1"/>
    <col min="10760" max="11008" width="9.140625" style="31"/>
    <col min="11009" max="11009" width="3.85546875" style="31" customWidth="1"/>
    <col min="11010" max="11010" width="8.5703125" style="31" customWidth="1"/>
    <col min="11011" max="11011" width="48.7109375" style="31" customWidth="1"/>
    <col min="11012" max="11012" width="11.28515625" style="31" customWidth="1"/>
    <col min="11013" max="11013" width="11" style="31" customWidth="1"/>
    <col min="11014" max="11014" width="10.85546875" style="31" customWidth="1"/>
    <col min="11015" max="11015" width="11.42578125" style="31" customWidth="1"/>
    <col min="11016" max="11264" width="9.140625" style="31"/>
    <col min="11265" max="11265" width="3.85546875" style="31" customWidth="1"/>
    <col min="11266" max="11266" width="8.5703125" style="31" customWidth="1"/>
    <col min="11267" max="11267" width="48.7109375" style="31" customWidth="1"/>
    <col min="11268" max="11268" width="11.28515625" style="31" customWidth="1"/>
    <col min="11269" max="11269" width="11" style="31" customWidth="1"/>
    <col min="11270" max="11270" width="10.85546875" style="31" customWidth="1"/>
    <col min="11271" max="11271" width="11.42578125" style="31" customWidth="1"/>
    <col min="11272" max="11520" width="9.140625" style="31"/>
    <col min="11521" max="11521" width="3.85546875" style="31" customWidth="1"/>
    <col min="11522" max="11522" width="8.5703125" style="31" customWidth="1"/>
    <col min="11523" max="11523" width="48.7109375" style="31" customWidth="1"/>
    <col min="11524" max="11524" width="11.28515625" style="31" customWidth="1"/>
    <col min="11525" max="11525" width="11" style="31" customWidth="1"/>
    <col min="11526" max="11526" width="10.85546875" style="31" customWidth="1"/>
    <col min="11527" max="11527" width="11.42578125" style="31" customWidth="1"/>
    <col min="11528" max="11776" width="9.140625" style="31"/>
    <col min="11777" max="11777" width="3.85546875" style="31" customWidth="1"/>
    <col min="11778" max="11778" width="8.5703125" style="31" customWidth="1"/>
    <col min="11779" max="11779" width="48.7109375" style="31" customWidth="1"/>
    <col min="11780" max="11780" width="11.28515625" style="31" customWidth="1"/>
    <col min="11781" max="11781" width="11" style="31" customWidth="1"/>
    <col min="11782" max="11782" width="10.85546875" style="31" customWidth="1"/>
    <col min="11783" max="11783" width="11.42578125" style="31" customWidth="1"/>
    <col min="11784" max="12032" width="9.140625" style="31"/>
    <col min="12033" max="12033" width="3.85546875" style="31" customWidth="1"/>
    <col min="12034" max="12034" width="8.5703125" style="31" customWidth="1"/>
    <col min="12035" max="12035" width="48.7109375" style="31" customWidth="1"/>
    <col min="12036" max="12036" width="11.28515625" style="31" customWidth="1"/>
    <col min="12037" max="12037" width="11" style="31" customWidth="1"/>
    <col min="12038" max="12038" width="10.85546875" style="31" customWidth="1"/>
    <col min="12039" max="12039" width="11.42578125" style="31" customWidth="1"/>
    <col min="12040" max="12288" width="9.140625" style="31"/>
    <col min="12289" max="12289" width="3.85546875" style="31" customWidth="1"/>
    <col min="12290" max="12290" width="8.5703125" style="31" customWidth="1"/>
    <col min="12291" max="12291" width="48.7109375" style="31" customWidth="1"/>
    <col min="12292" max="12292" width="11.28515625" style="31" customWidth="1"/>
    <col min="12293" max="12293" width="11" style="31" customWidth="1"/>
    <col min="12294" max="12294" width="10.85546875" style="31" customWidth="1"/>
    <col min="12295" max="12295" width="11.42578125" style="31" customWidth="1"/>
    <col min="12296" max="12544" width="9.140625" style="31"/>
    <col min="12545" max="12545" width="3.85546875" style="31" customWidth="1"/>
    <col min="12546" max="12546" width="8.5703125" style="31" customWidth="1"/>
    <col min="12547" max="12547" width="48.7109375" style="31" customWidth="1"/>
    <col min="12548" max="12548" width="11.28515625" style="31" customWidth="1"/>
    <col min="12549" max="12549" width="11" style="31" customWidth="1"/>
    <col min="12550" max="12550" width="10.85546875" style="31" customWidth="1"/>
    <col min="12551" max="12551" width="11.42578125" style="31" customWidth="1"/>
    <col min="12552" max="12800" width="9.140625" style="31"/>
    <col min="12801" max="12801" width="3.85546875" style="31" customWidth="1"/>
    <col min="12802" max="12802" width="8.5703125" style="31" customWidth="1"/>
    <col min="12803" max="12803" width="48.7109375" style="31" customWidth="1"/>
    <col min="12804" max="12804" width="11.28515625" style="31" customWidth="1"/>
    <col min="12805" max="12805" width="11" style="31" customWidth="1"/>
    <col min="12806" max="12806" width="10.85546875" style="31" customWidth="1"/>
    <col min="12807" max="12807" width="11.42578125" style="31" customWidth="1"/>
    <col min="12808" max="13056" width="9.140625" style="31"/>
    <col min="13057" max="13057" width="3.85546875" style="31" customWidth="1"/>
    <col min="13058" max="13058" width="8.5703125" style="31" customWidth="1"/>
    <col min="13059" max="13059" width="48.7109375" style="31" customWidth="1"/>
    <col min="13060" max="13060" width="11.28515625" style="31" customWidth="1"/>
    <col min="13061" max="13061" width="11" style="31" customWidth="1"/>
    <col min="13062" max="13062" width="10.85546875" style="31" customWidth="1"/>
    <col min="13063" max="13063" width="11.42578125" style="31" customWidth="1"/>
    <col min="13064" max="13312" width="9.140625" style="31"/>
    <col min="13313" max="13313" width="3.85546875" style="31" customWidth="1"/>
    <col min="13314" max="13314" width="8.5703125" style="31" customWidth="1"/>
    <col min="13315" max="13315" width="48.7109375" style="31" customWidth="1"/>
    <col min="13316" max="13316" width="11.28515625" style="31" customWidth="1"/>
    <col min="13317" max="13317" width="11" style="31" customWidth="1"/>
    <col min="13318" max="13318" width="10.85546875" style="31" customWidth="1"/>
    <col min="13319" max="13319" width="11.42578125" style="31" customWidth="1"/>
    <col min="13320" max="13568" width="9.140625" style="31"/>
    <col min="13569" max="13569" width="3.85546875" style="31" customWidth="1"/>
    <col min="13570" max="13570" width="8.5703125" style="31" customWidth="1"/>
    <col min="13571" max="13571" width="48.7109375" style="31" customWidth="1"/>
    <col min="13572" max="13572" width="11.28515625" style="31" customWidth="1"/>
    <col min="13573" max="13573" width="11" style="31" customWidth="1"/>
    <col min="13574" max="13574" width="10.85546875" style="31" customWidth="1"/>
    <col min="13575" max="13575" width="11.42578125" style="31" customWidth="1"/>
    <col min="13576" max="13824" width="9.140625" style="31"/>
    <col min="13825" max="13825" width="3.85546875" style="31" customWidth="1"/>
    <col min="13826" max="13826" width="8.5703125" style="31" customWidth="1"/>
    <col min="13827" max="13827" width="48.7109375" style="31" customWidth="1"/>
    <col min="13828" max="13828" width="11.28515625" style="31" customWidth="1"/>
    <col min="13829" max="13829" width="11" style="31" customWidth="1"/>
    <col min="13830" max="13830" width="10.85546875" style="31" customWidth="1"/>
    <col min="13831" max="13831" width="11.42578125" style="31" customWidth="1"/>
    <col min="13832" max="14080" width="9.140625" style="31"/>
    <col min="14081" max="14081" width="3.85546875" style="31" customWidth="1"/>
    <col min="14082" max="14082" width="8.5703125" style="31" customWidth="1"/>
    <col min="14083" max="14083" width="48.7109375" style="31" customWidth="1"/>
    <col min="14084" max="14084" width="11.28515625" style="31" customWidth="1"/>
    <col min="14085" max="14085" width="11" style="31" customWidth="1"/>
    <col min="14086" max="14086" width="10.85546875" style="31" customWidth="1"/>
    <col min="14087" max="14087" width="11.42578125" style="31" customWidth="1"/>
    <col min="14088" max="14336" width="9.140625" style="31"/>
    <col min="14337" max="14337" width="3.85546875" style="31" customWidth="1"/>
    <col min="14338" max="14338" width="8.5703125" style="31" customWidth="1"/>
    <col min="14339" max="14339" width="48.7109375" style="31" customWidth="1"/>
    <col min="14340" max="14340" width="11.28515625" style="31" customWidth="1"/>
    <col min="14341" max="14341" width="11" style="31" customWidth="1"/>
    <col min="14342" max="14342" width="10.85546875" style="31" customWidth="1"/>
    <col min="14343" max="14343" width="11.42578125" style="31" customWidth="1"/>
    <col min="14344" max="14592" width="9.140625" style="31"/>
    <col min="14593" max="14593" width="3.85546875" style="31" customWidth="1"/>
    <col min="14594" max="14594" width="8.5703125" style="31" customWidth="1"/>
    <col min="14595" max="14595" width="48.7109375" style="31" customWidth="1"/>
    <col min="14596" max="14596" width="11.28515625" style="31" customWidth="1"/>
    <col min="14597" max="14597" width="11" style="31" customWidth="1"/>
    <col min="14598" max="14598" width="10.85546875" style="31" customWidth="1"/>
    <col min="14599" max="14599" width="11.42578125" style="31" customWidth="1"/>
    <col min="14600" max="14848" width="9.140625" style="31"/>
    <col min="14849" max="14849" width="3.85546875" style="31" customWidth="1"/>
    <col min="14850" max="14850" width="8.5703125" style="31" customWidth="1"/>
    <col min="14851" max="14851" width="48.7109375" style="31" customWidth="1"/>
    <col min="14852" max="14852" width="11.28515625" style="31" customWidth="1"/>
    <col min="14853" max="14853" width="11" style="31" customWidth="1"/>
    <col min="14854" max="14854" width="10.85546875" style="31" customWidth="1"/>
    <col min="14855" max="14855" width="11.42578125" style="31" customWidth="1"/>
    <col min="14856" max="15104" width="9.140625" style="31"/>
    <col min="15105" max="15105" width="3.85546875" style="31" customWidth="1"/>
    <col min="15106" max="15106" width="8.5703125" style="31" customWidth="1"/>
    <col min="15107" max="15107" width="48.7109375" style="31" customWidth="1"/>
    <col min="15108" max="15108" width="11.28515625" style="31" customWidth="1"/>
    <col min="15109" max="15109" width="11" style="31" customWidth="1"/>
    <col min="15110" max="15110" width="10.85546875" style="31" customWidth="1"/>
    <col min="15111" max="15111" width="11.42578125" style="31" customWidth="1"/>
    <col min="15112" max="15360" width="9.140625" style="31"/>
    <col min="15361" max="15361" width="3.85546875" style="31" customWidth="1"/>
    <col min="15362" max="15362" width="8.5703125" style="31" customWidth="1"/>
    <col min="15363" max="15363" width="48.7109375" style="31" customWidth="1"/>
    <col min="15364" max="15364" width="11.28515625" style="31" customWidth="1"/>
    <col min="15365" max="15365" width="11" style="31" customWidth="1"/>
    <col min="15366" max="15366" width="10.85546875" style="31" customWidth="1"/>
    <col min="15367" max="15367" width="11.42578125" style="31" customWidth="1"/>
    <col min="15368" max="15616" width="9.140625" style="31"/>
    <col min="15617" max="15617" width="3.85546875" style="31" customWidth="1"/>
    <col min="15618" max="15618" width="8.5703125" style="31" customWidth="1"/>
    <col min="15619" max="15619" width="48.7109375" style="31" customWidth="1"/>
    <col min="15620" max="15620" width="11.28515625" style="31" customWidth="1"/>
    <col min="15621" max="15621" width="11" style="31" customWidth="1"/>
    <col min="15622" max="15622" width="10.85546875" style="31" customWidth="1"/>
    <col min="15623" max="15623" width="11.42578125" style="31" customWidth="1"/>
    <col min="15624" max="15872" width="9.140625" style="31"/>
    <col min="15873" max="15873" width="3.85546875" style="31" customWidth="1"/>
    <col min="15874" max="15874" width="8.5703125" style="31" customWidth="1"/>
    <col min="15875" max="15875" width="48.7109375" style="31" customWidth="1"/>
    <col min="15876" max="15876" width="11.28515625" style="31" customWidth="1"/>
    <col min="15877" max="15877" width="11" style="31" customWidth="1"/>
    <col min="15878" max="15878" width="10.85546875" style="31" customWidth="1"/>
    <col min="15879" max="15879" width="11.42578125" style="31" customWidth="1"/>
    <col min="15880" max="16128" width="9.140625" style="31"/>
    <col min="16129" max="16129" width="3.85546875" style="31" customWidth="1"/>
    <col min="16130" max="16130" width="8.5703125" style="31" customWidth="1"/>
    <col min="16131" max="16131" width="48.7109375" style="31" customWidth="1"/>
    <col min="16132" max="16132" width="11.28515625" style="31" customWidth="1"/>
    <col min="16133" max="16133" width="11" style="31" customWidth="1"/>
    <col min="16134" max="16134" width="10.85546875" style="31" customWidth="1"/>
    <col min="16135" max="16135" width="11.42578125" style="31" customWidth="1"/>
    <col min="16136" max="16384" width="9.140625" style="31"/>
  </cols>
  <sheetData>
    <row r="1" spans="1:7" ht="12.75" customHeight="1" x14ac:dyDescent="0.2">
      <c r="A1" s="121" t="s">
        <v>41</v>
      </c>
      <c r="B1" s="121" t="s">
        <v>133</v>
      </c>
      <c r="C1" s="124" t="s">
        <v>0</v>
      </c>
      <c r="D1" s="121" t="s">
        <v>134</v>
      </c>
      <c r="E1" s="121" t="s">
        <v>2</v>
      </c>
      <c r="F1" s="121" t="s">
        <v>3</v>
      </c>
      <c r="G1" s="121" t="s">
        <v>4</v>
      </c>
    </row>
    <row r="2" spans="1:7" x14ac:dyDescent="0.2">
      <c r="A2" s="122"/>
      <c r="B2" s="122"/>
      <c r="C2" s="125"/>
      <c r="D2" s="122"/>
      <c r="E2" s="122"/>
      <c r="F2" s="122"/>
      <c r="G2" s="122"/>
    </row>
    <row r="3" spans="1:7" ht="63.75" customHeight="1" x14ac:dyDescent="0.2">
      <c r="A3" s="123"/>
      <c r="B3" s="123"/>
      <c r="C3" s="126"/>
      <c r="D3" s="123"/>
      <c r="E3" s="123"/>
      <c r="F3" s="123"/>
      <c r="G3" s="123"/>
    </row>
    <row r="4" spans="1:7" ht="15.75" x14ac:dyDescent="0.2">
      <c r="A4" s="52" t="s">
        <v>43</v>
      </c>
      <c r="B4" s="53"/>
      <c r="C4" s="41" t="s">
        <v>135</v>
      </c>
      <c r="D4" s="54">
        <v>11450</v>
      </c>
      <c r="E4" s="54">
        <f>D4+154</f>
        <v>11604</v>
      </c>
      <c r="F4" s="54"/>
      <c r="G4" s="54"/>
    </row>
    <row r="5" spans="1:7" ht="15.75" x14ac:dyDescent="0.2">
      <c r="A5" s="52" t="s">
        <v>45</v>
      </c>
      <c r="B5" s="53"/>
      <c r="C5" s="41" t="s">
        <v>136</v>
      </c>
      <c r="D5" s="54">
        <v>8140</v>
      </c>
      <c r="E5" s="54">
        <f>D5+434+169</f>
        <v>8743</v>
      </c>
      <c r="F5" s="54"/>
      <c r="G5" s="54"/>
    </row>
    <row r="6" spans="1:7" ht="15.75" x14ac:dyDescent="0.2">
      <c r="A6" s="52" t="s">
        <v>47</v>
      </c>
      <c r="B6" s="55" t="s">
        <v>137</v>
      </c>
      <c r="C6" s="42" t="s">
        <v>138</v>
      </c>
      <c r="D6" s="56">
        <f>SUM(D4:D5)</f>
        <v>19590</v>
      </c>
      <c r="E6" s="56">
        <f>SUM(E4:E5)</f>
        <v>20347</v>
      </c>
      <c r="F6" s="56">
        <f>SUM(F4:F5)</f>
        <v>0</v>
      </c>
      <c r="G6" s="56">
        <f>SUM(G4:G5)</f>
        <v>0</v>
      </c>
    </row>
    <row r="7" spans="1:7" ht="31.5" x14ac:dyDescent="0.2">
      <c r="A7" s="52" t="s">
        <v>49</v>
      </c>
      <c r="B7" s="57" t="s">
        <v>139</v>
      </c>
      <c r="C7" s="42" t="s">
        <v>140</v>
      </c>
      <c r="D7" s="56">
        <v>3366</v>
      </c>
      <c r="E7" s="56">
        <f>D7+76+30</f>
        <v>3472</v>
      </c>
      <c r="F7" s="56"/>
      <c r="G7" s="56"/>
    </row>
    <row r="8" spans="1:7" ht="15.75" x14ac:dyDescent="0.2">
      <c r="A8" s="52" t="s">
        <v>51</v>
      </c>
      <c r="B8" s="55" t="s">
        <v>141</v>
      </c>
      <c r="C8" s="42" t="s">
        <v>142</v>
      </c>
      <c r="D8" s="56">
        <v>9765</v>
      </c>
      <c r="E8" s="56">
        <f>D8+165+230+96+45+62+26+100+841+227+270+73+72+57+15+50+14</f>
        <v>12108</v>
      </c>
      <c r="F8" s="56"/>
      <c r="G8" s="56"/>
    </row>
    <row r="9" spans="1:7" ht="15.75" x14ac:dyDescent="0.2">
      <c r="A9" s="52" t="s">
        <v>53</v>
      </c>
      <c r="B9" s="58" t="s">
        <v>143</v>
      </c>
      <c r="C9" s="42" t="s">
        <v>144</v>
      </c>
      <c r="D9" s="56">
        <v>1440</v>
      </c>
      <c r="E9" s="56">
        <v>1440</v>
      </c>
      <c r="F9" s="56"/>
      <c r="G9" s="56"/>
    </row>
    <row r="10" spans="1:7" ht="30" x14ac:dyDescent="0.2">
      <c r="A10" s="52" t="s">
        <v>55</v>
      </c>
      <c r="B10" s="57"/>
      <c r="C10" s="41" t="s">
        <v>145</v>
      </c>
      <c r="D10" s="54"/>
      <c r="E10" s="54"/>
      <c r="F10" s="54"/>
      <c r="G10" s="54"/>
    </row>
    <row r="11" spans="1:7" ht="15.75" x14ac:dyDescent="0.2">
      <c r="A11" s="52"/>
      <c r="B11" s="57"/>
      <c r="C11" s="41" t="s">
        <v>58</v>
      </c>
      <c r="D11" s="54"/>
      <c r="E11" s="54"/>
      <c r="F11" s="54"/>
      <c r="G11" s="54"/>
    </row>
    <row r="12" spans="1:7" ht="15.75" x14ac:dyDescent="0.2">
      <c r="A12" s="52" t="s">
        <v>66</v>
      </c>
      <c r="B12" s="57"/>
      <c r="C12" s="41" t="s">
        <v>146</v>
      </c>
      <c r="D12" s="54"/>
      <c r="E12" s="54"/>
      <c r="F12" s="54"/>
      <c r="G12" s="54"/>
    </row>
    <row r="13" spans="1:7" ht="15.75" x14ac:dyDescent="0.2">
      <c r="A13" s="52" t="s">
        <v>69</v>
      </c>
      <c r="B13" s="57"/>
      <c r="C13" s="41" t="s">
        <v>147</v>
      </c>
      <c r="D13" s="54">
        <v>120</v>
      </c>
      <c r="E13" s="54">
        <v>120</v>
      </c>
      <c r="F13" s="54"/>
      <c r="G13" s="54"/>
    </row>
    <row r="14" spans="1:7" ht="17.25" customHeight="1" x14ac:dyDescent="0.2">
      <c r="A14" s="52" t="s">
        <v>71</v>
      </c>
      <c r="B14" s="57"/>
      <c r="C14" s="41" t="s">
        <v>63</v>
      </c>
      <c r="D14" s="54">
        <v>1702</v>
      </c>
      <c r="E14" s="54">
        <f>D14+38</f>
        <v>1740</v>
      </c>
      <c r="F14" s="54"/>
      <c r="G14" s="54"/>
    </row>
    <row r="15" spans="1:7" ht="15.75" x14ac:dyDescent="0.2">
      <c r="A15" s="52" t="s">
        <v>73</v>
      </c>
      <c r="B15" s="57"/>
      <c r="C15" s="41" t="s">
        <v>148</v>
      </c>
      <c r="D15" s="54">
        <v>8740</v>
      </c>
      <c r="E15" s="54">
        <v>8740</v>
      </c>
      <c r="F15" s="54"/>
      <c r="G15" s="54"/>
    </row>
    <row r="16" spans="1:7" ht="33" customHeight="1" x14ac:dyDescent="0.2">
      <c r="A16" s="52" t="s">
        <v>76</v>
      </c>
      <c r="B16" s="58"/>
      <c r="C16" s="41" t="s">
        <v>149</v>
      </c>
      <c r="D16" s="54"/>
      <c r="E16" s="54"/>
      <c r="F16" s="54"/>
      <c r="G16" s="54"/>
    </row>
    <row r="17" spans="1:7" ht="30" x14ac:dyDescent="0.2">
      <c r="A17" s="52" t="s">
        <v>78</v>
      </c>
      <c r="B17" s="58"/>
      <c r="C17" s="41" t="s">
        <v>150</v>
      </c>
      <c r="D17" s="54">
        <v>540</v>
      </c>
      <c r="E17" s="54">
        <v>540</v>
      </c>
      <c r="F17" s="54"/>
      <c r="G17" s="54"/>
    </row>
    <row r="18" spans="1:7" ht="15.75" x14ac:dyDescent="0.2">
      <c r="A18" s="52"/>
      <c r="B18" s="58"/>
      <c r="C18" s="41" t="s">
        <v>151</v>
      </c>
      <c r="D18" s="54">
        <v>18423</v>
      </c>
      <c r="E18" s="54">
        <f>D18-154-624-100-80-22-23+154+171+667+20-199-650-72-72-38-95-64</f>
        <v>17242</v>
      </c>
      <c r="F18" s="54"/>
      <c r="G18" s="54"/>
    </row>
    <row r="19" spans="1:7" ht="15.75" x14ac:dyDescent="0.2">
      <c r="A19" s="52" t="s">
        <v>80</v>
      </c>
      <c r="B19" s="58" t="s">
        <v>152</v>
      </c>
      <c r="C19" s="42" t="s">
        <v>153</v>
      </c>
      <c r="D19" s="56">
        <f>SUM(D12:D18)</f>
        <v>29525</v>
      </c>
      <c r="E19" s="56">
        <f>SUM(E12:E18)</f>
        <v>28382</v>
      </c>
      <c r="F19" s="56">
        <f>SUM(F12:F18)</f>
        <v>0</v>
      </c>
      <c r="G19" s="56">
        <f>SUM(G12:G18)</f>
        <v>0</v>
      </c>
    </row>
    <row r="20" spans="1:7" ht="15.75" x14ac:dyDescent="0.2">
      <c r="A20" s="52" t="s">
        <v>82</v>
      </c>
      <c r="B20" s="58"/>
      <c r="C20" s="41" t="s">
        <v>154</v>
      </c>
      <c r="D20" s="54"/>
      <c r="E20" s="54"/>
      <c r="F20" s="54"/>
      <c r="G20" s="54"/>
    </row>
    <row r="21" spans="1:7" ht="15.75" x14ac:dyDescent="0.2">
      <c r="A21" s="52" t="s">
        <v>85</v>
      </c>
      <c r="B21" s="58"/>
      <c r="C21" s="41" t="s">
        <v>155</v>
      </c>
      <c r="D21" s="54"/>
      <c r="E21" s="54">
        <v>48</v>
      </c>
      <c r="F21" s="54"/>
      <c r="G21" s="54"/>
    </row>
    <row r="22" spans="1:7" ht="15.75" x14ac:dyDescent="0.2">
      <c r="A22" s="52" t="s">
        <v>97</v>
      </c>
      <c r="B22" s="58"/>
      <c r="C22" s="41" t="s">
        <v>156</v>
      </c>
      <c r="D22" s="54">
        <v>443</v>
      </c>
      <c r="E22" s="54">
        <f>D22+300+80+75</f>
        <v>898</v>
      </c>
      <c r="F22" s="54"/>
      <c r="G22" s="54"/>
    </row>
    <row r="23" spans="1:7" ht="30" x14ac:dyDescent="0.2">
      <c r="A23" s="52" t="s">
        <v>99</v>
      </c>
      <c r="B23" s="58"/>
      <c r="C23" s="41" t="s">
        <v>157</v>
      </c>
      <c r="D23" s="54">
        <v>120</v>
      </c>
      <c r="E23" s="56">
        <f>D23+13+81+22+20</f>
        <v>256</v>
      </c>
      <c r="F23" s="56"/>
      <c r="G23" s="56"/>
    </row>
    <row r="24" spans="1:7" ht="15.75" x14ac:dyDescent="0.2">
      <c r="A24" s="52" t="s">
        <v>101</v>
      </c>
      <c r="B24" s="58" t="s">
        <v>158</v>
      </c>
      <c r="C24" s="42" t="s">
        <v>159</v>
      </c>
      <c r="D24" s="56">
        <f>SUM(D20:D23)</f>
        <v>563</v>
      </c>
      <c r="E24" s="56">
        <f>SUM(E20:E23)</f>
        <v>1202</v>
      </c>
      <c r="F24" s="56">
        <f>SUM(F22:F23)</f>
        <v>0</v>
      </c>
      <c r="G24" s="56">
        <f>SUM(G22:G23)</f>
        <v>0</v>
      </c>
    </row>
    <row r="25" spans="1:7" s="92" customFormat="1" ht="15.75" x14ac:dyDescent="0.2">
      <c r="A25" s="52" t="s">
        <v>104</v>
      </c>
      <c r="B25" s="90"/>
      <c r="C25" s="91" t="s">
        <v>224</v>
      </c>
      <c r="D25" s="54"/>
      <c r="E25" s="54">
        <f>D25+1690</f>
        <v>1690</v>
      </c>
      <c r="F25" s="54"/>
      <c r="G25" s="54"/>
    </row>
    <row r="26" spans="1:7" ht="15.75" x14ac:dyDescent="0.2">
      <c r="A26" s="52" t="s">
        <v>106</v>
      </c>
      <c r="B26" s="58"/>
      <c r="C26" s="41" t="s">
        <v>160</v>
      </c>
      <c r="D26" s="54">
        <v>13209</v>
      </c>
      <c r="E26" s="56">
        <f>D26+512</f>
        <v>13721</v>
      </c>
      <c r="F26" s="56"/>
      <c r="G26" s="56"/>
    </row>
    <row r="27" spans="1:7" ht="15.75" x14ac:dyDescent="0.2">
      <c r="A27" s="52" t="s">
        <v>108</v>
      </c>
      <c r="B27" s="58"/>
      <c r="C27" s="41" t="s">
        <v>161</v>
      </c>
      <c r="D27" s="54">
        <v>1690</v>
      </c>
      <c r="E27" s="56">
        <f>D27-1690</f>
        <v>0</v>
      </c>
      <c r="F27" s="56"/>
      <c r="G27" s="56"/>
    </row>
    <row r="28" spans="1:7" ht="30" x14ac:dyDescent="0.2">
      <c r="A28" s="52" t="s">
        <v>111</v>
      </c>
      <c r="B28" s="58"/>
      <c r="C28" s="41" t="s">
        <v>162</v>
      </c>
      <c r="D28" s="54">
        <v>4022</v>
      </c>
      <c r="E28" s="56">
        <f>D28+138</f>
        <v>4160</v>
      </c>
      <c r="F28" s="56"/>
      <c r="G28" s="56"/>
    </row>
    <row r="29" spans="1:7" ht="15.75" x14ac:dyDescent="0.2">
      <c r="A29" s="52" t="s">
        <v>113</v>
      </c>
      <c r="B29" s="58" t="s">
        <v>163</v>
      </c>
      <c r="C29" s="42" t="s">
        <v>164</v>
      </c>
      <c r="D29" s="56">
        <f>SUM(D26:D28)</f>
        <v>18921</v>
      </c>
      <c r="E29" s="56">
        <f>SUM(E26:E28)+E25</f>
        <v>19571</v>
      </c>
      <c r="F29" s="56">
        <f>SUM(F26:F28)</f>
        <v>0</v>
      </c>
      <c r="G29" s="56">
        <f>SUM(G26:G28)</f>
        <v>0</v>
      </c>
    </row>
    <row r="30" spans="1:7" ht="30" x14ac:dyDescent="0.2">
      <c r="A30" s="52" t="s">
        <v>115</v>
      </c>
      <c r="B30" s="57"/>
      <c r="C30" s="41" t="s">
        <v>165</v>
      </c>
      <c r="D30" s="54">
        <v>113</v>
      </c>
      <c r="E30" s="56">
        <v>113</v>
      </c>
      <c r="F30" s="56"/>
      <c r="G30" s="56"/>
    </row>
    <row r="31" spans="1:7" ht="30" customHeight="1" x14ac:dyDescent="0.2">
      <c r="A31" s="52" t="s">
        <v>118</v>
      </c>
      <c r="B31" s="58"/>
      <c r="C31" s="41" t="s">
        <v>166</v>
      </c>
      <c r="D31" s="54"/>
      <c r="E31" s="54"/>
      <c r="F31" s="54"/>
      <c r="G31" s="54"/>
    </row>
    <row r="32" spans="1:7" ht="30" x14ac:dyDescent="0.2">
      <c r="A32" s="52" t="s">
        <v>121</v>
      </c>
      <c r="B32" s="58"/>
      <c r="C32" s="41" t="s">
        <v>167</v>
      </c>
      <c r="D32" s="54"/>
      <c r="E32" s="54"/>
      <c r="F32" s="54"/>
      <c r="G32" s="54"/>
    </row>
    <row r="33" spans="1:7" ht="15.75" x14ac:dyDescent="0.2">
      <c r="A33" s="52" t="s">
        <v>123</v>
      </c>
      <c r="B33" s="58" t="s">
        <v>168</v>
      </c>
      <c r="C33" s="42" t="s">
        <v>169</v>
      </c>
      <c r="D33" s="56">
        <f>SUM(D30:D32)</f>
        <v>113</v>
      </c>
      <c r="E33" s="56">
        <f>SUM(E30:E32)</f>
        <v>113</v>
      </c>
      <c r="F33" s="56">
        <f>SUM(F30:F32)</f>
        <v>0</v>
      </c>
      <c r="G33" s="56">
        <f>SUM(G30:G32)</f>
        <v>0</v>
      </c>
    </row>
    <row r="34" spans="1:7" ht="31.5" customHeight="1" x14ac:dyDescent="0.2">
      <c r="A34" s="52" t="s">
        <v>174</v>
      </c>
      <c r="B34" s="59" t="s">
        <v>170</v>
      </c>
      <c r="C34" s="49" t="s">
        <v>171</v>
      </c>
      <c r="D34" s="60">
        <f>SUM(D7+D8+D9+D19+D24+D29+D33+D6)</f>
        <v>83283</v>
      </c>
      <c r="E34" s="60">
        <f>SUM(E7+E8+E9+E19+E24+E29+E33+E6)</f>
        <v>86635</v>
      </c>
      <c r="F34" s="60">
        <f>SUM(F7+F8+F9+F19+F24+F29+F33)</f>
        <v>0</v>
      </c>
      <c r="G34" s="60">
        <f>SUM(G7+G8+G9+G19+G24+G29+G33)</f>
        <v>0</v>
      </c>
    </row>
    <row r="35" spans="1:7" ht="18.75" customHeight="1" x14ac:dyDescent="0.2">
      <c r="A35" s="52" t="s">
        <v>125</v>
      </c>
      <c r="B35" s="61"/>
      <c r="C35" s="41" t="s">
        <v>172</v>
      </c>
      <c r="D35" s="56"/>
      <c r="E35" s="56"/>
      <c r="F35" s="56"/>
      <c r="G35" s="56"/>
    </row>
    <row r="36" spans="1:7" ht="17.25" customHeight="1" x14ac:dyDescent="0.2">
      <c r="A36" s="52" t="s">
        <v>225</v>
      </c>
      <c r="B36" s="58"/>
      <c r="C36" s="34" t="s">
        <v>173</v>
      </c>
      <c r="D36" s="54"/>
      <c r="E36" s="54"/>
      <c r="F36" s="54"/>
      <c r="G36" s="54"/>
    </row>
    <row r="37" spans="1:7" ht="15.75" x14ac:dyDescent="0.2">
      <c r="A37" s="52" t="s">
        <v>127</v>
      </c>
      <c r="B37" s="58"/>
      <c r="C37" s="34" t="s">
        <v>175</v>
      </c>
      <c r="D37" s="54"/>
      <c r="E37" s="54"/>
      <c r="F37" s="54"/>
      <c r="G37" s="54"/>
    </row>
    <row r="38" spans="1:7" ht="15.75" x14ac:dyDescent="0.2">
      <c r="A38" s="52" t="s">
        <v>130</v>
      </c>
      <c r="B38" s="58"/>
      <c r="C38" s="34" t="s">
        <v>176</v>
      </c>
      <c r="D38" s="54">
        <v>901</v>
      </c>
      <c r="E38" s="54">
        <v>901</v>
      </c>
      <c r="F38" s="54"/>
      <c r="G38" s="54"/>
    </row>
    <row r="39" spans="1:7" ht="15.75" x14ac:dyDescent="0.2">
      <c r="A39" s="52" t="s">
        <v>179</v>
      </c>
      <c r="B39" s="58" t="s">
        <v>177</v>
      </c>
      <c r="C39" s="42" t="s">
        <v>178</v>
      </c>
      <c r="D39" s="56">
        <f>D36+D37+D38</f>
        <v>901</v>
      </c>
      <c r="E39" s="56">
        <f>E36+E37+E38</f>
        <v>901</v>
      </c>
      <c r="F39" s="56"/>
      <c r="G39" s="56"/>
    </row>
    <row r="40" spans="1:7" ht="24.75" customHeight="1" x14ac:dyDescent="0.2">
      <c r="A40" s="52" t="s">
        <v>226</v>
      </c>
      <c r="B40" s="48" t="s">
        <v>180</v>
      </c>
      <c r="C40" s="49" t="s">
        <v>181</v>
      </c>
      <c r="D40" s="60">
        <f>SUM(D34+D39)</f>
        <v>84184</v>
      </c>
      <c r="E40" s="60">
        <f>SUM(E34+E39)</f>
        <v>87536</v>
      </c>
      <c r="F40" s="60">
        <f>SUM(F34+F39)</f>
        <v>0</v>
      </c>
      <c r="G40" s="60">
        <f>SUM(G34+G39)</f>
        <v>0</v>
      </c>
    </row>
  </sheetData>
  <mergeCells count="7">
    <mergeCell ref="G1:G3"/>
    <mergeCell ref="A1:A3"/>
    <mergeCell ref="B1:B3"/>
    <mergeCell ref="C1:C3"/>
    <mergeCell ref="D1:D3"/>
    <mergeCell ref="E1:E3"/>
    <mergeCell ref="F1:F3"/>
  </mergeCells>
  <printOptions horizontalCentered="1"/>
  <pageMargins left="0.74803149606299213" right="0.74803149606299213" top="1.0236220472440944" bottom="0.98425196850393704" header="0.43307086614173229" footer="0.51181102362204722"/>
  <pageSetup paperSize="9" scale="80" orientation="portrait" verticalDpi="300" r:id="rId1"/>
  <headerFooter alignWithMargins="0">
    <oddHeader xml:space="preserve">&amp;C&amp;"Times New Roman,Normál"5/2018. (VIII.30.) önkormányzati rendelet&amp;"Times New Roman,Félkövér"
TORNYISZENTMIKLÓS KÖZSÉGI ÖNKORMÁNYZAT 2018. ÉVI KIADÁSAI
adatok ezer Ft-ban!&amp;R&amp;"Times New Roman,Normál"
3. 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11EB-F5A4-4BFA-A21C-697A5AADFB58}">
  <dimension ref="A1:G218"/>
  <sheetViews>
    <sheetView view="pageLayout" zoomScaleNormal="100" workbookViewId="0">
      <selection activeCell="F6" sqref="F6"/>
    </sheetView>
  </sheetViews>
  <sheetFormatPr defaultRowHeight="12.75" x14ac:dyDescent="0.2"/>
  <cols>
    <col min="1" max="2" width="5.28515625" style="31" customWidth="1"/>
    <col min="3" max="3" width="40.7109375" style="31" customWidth="1"/>
    <col min="4" max="4" width="13.85546875" style="31" customWidth="1"/>
    <col min="5" max="5" width="12.140625" style="31" customWidth="1"/>
    <col min="6" max="6" width="12" style="31" customWidth="1"/>
    <col min="7" max="7" width="12.7109375" style="31" customWidth="1"/>
    <col min="8" max="256" width="9.140625" style="31"/>
    <col min="257" max="258" width="5.28515625" style="31" customWidth="1"/>
    <col min="259" max="259" width="40.7109375" style="31" customWidth="1"/>
    <col min="260" max="260" width="13.85546875" style="31" customWidth="1"/>
    <col min="261" max="261" width="12.140625" style="31" customWidth="1"/>
    <col min="262" max="262" width="12" style="31" customWidth="1"/>
    <col min="263" max="263" width="12.7109375" style="31" customWidth="1"/>
    <col min="264" max="512" width="9.140625" style="31"/>
    <col min="513" max="514" width="5.28515625" style="31" customWidth="1"/>
    <col min="515" max="515" width="40.7109375" style="31" customWidth="1"/>
    <col min="516" max="516" width="13.85546875" style="31" customWidth="1"/>
    <col min="517" max="517" width="12.140625" style="31" customWidth="1"/>
    <col min="518" max="518" width="12" style="31" customWidth="1"/>
    <col min="519" max="519" width="12.7109375" style="31" customWidth="1"/>
    <col min="520" max="768" width="9.140625" style="31"/>
    <col min="769" max="770" width="5.28515625" style="31" customWidth="1"/>
    <col min="771" max="771" width="40.7109375" style="31" customWidth="1"/>
    <col min="772" max="772" width="13.85546875" style="31" customWidth="1"/>
    <col min="773" max="773" width="12.140625" style="31" customWidth="1"/>
    <col min="774" max="774" width="12" style="31" customWidth="1"/>
    <col min="775" max="775" width="12.7109375" style="31" customWidth="1"/>
    <col min="776" max="1024" width="9.140625" style="31"/>
    <col min="1025" max="1026" width="5.28515625" style="31" customWidth="1"/>
    <col min="1027" max="1027" width="40.7109375" style="31" customWidth="1"/>
    <col min="1028" max="1028" width="13.85546875" style="31" customWidth="1"/>
    <col min="1029" max="1029" width="12.140625" style="31" customWidth="1"/>
    <col min="1030" max="1030" width="12" style="31" customWidth="1"/>
    <col min="1031" max="1031" width="12.7109375" style="31" customWidth="1"/>
    <col min="1032" max="1280" width="9.140625" style="31"/>
    <col min="1281" max="1282" width="5.28515625" style="31" customWidth="1"/>
    <col min="1283" max="1283" width="40.7109375" style="31" customWidth="1"/>
    <col min="1284" max="1284" width="13.85546875" style="31" customWidth="1"/>
    <col min="1285" max="1285" width="12.140625" style="31" customWidth="1"/>
    <col min="1286" max="1286" width="12" style="31" customWidth="1"/>
    <col min="1287" max="1287" width="12.7109375" style="31" customWidth="1"/>
    <col min="1288" max="1536" width="9.140625" style="31"/>
    <col min="1537" max="1538" width="5.28515625" style="31" customWidth="1"/>
    <col min="1539" max="1539" width="40.7109375" style="31" customWidth="1"/>
    <col min="1540" max="1540" width="13.85546875" style="31" customWidth="1"/>
    <col min="1541" max="1541" width="12.140625" style="31" customWidth="1"/>
    <col min="1542" max="1542" width="12" style="31" customWidth="1"/>
    <col min="1543" max="1543" width="12.7109375" style="31" customWidth="1"/>
    <col min="1544" max="1792" width="9.140625" style="31"/>
    <col min="1793" max="1794" width="5.28515625" style="31" customWidth="1"/>
    <col min="1795" max="1795" width="40.7109375" style="31" customWidth="1"/>
    <col min="1796" max="1796" width="13.85546875" style="31" customWidth="1"/>
    <col min="1797" max="1797" width="12.140625" style="31" customWidth="1"/>
    <col min="1798" max="1798" width="12" style="31" customWidth="1"/>
    <col min="1799" max="1799" width="12.7109375" style="31" customWidth="1"/>
    <col min="1800" max="2048" width="9.140625" style="31"/>
    <col min="2049" max="2050" width="5.28515625" style="31" customWidth="1"/>
    <col min="2051" max="2051" width="40.7109375" style="31" customWidth="1"/>
    <col min="2052" max="2052" width="13.85546875" style="31" customWidth="1"/>
    <col min="2053" max="2053" width="12.140625" style="31" customWidth="1"/>
    <col min="2054" max="2054" width="12" style="31" customWidth="1"/>
    <col min="2055" max="2055" width="12.7109375" style="31" customWidth="1"/>
    <col min="2056" max="2304" width="9.140625" style="31"/>
    <col min="2305" max="2306" width="5.28515625" style="31" customWidth="1"/>
    <col min="2307" max="2307" width="40.7109375" style="31" customWidth="1"/>
    <col min="2308" max="2308" width="13.85546875" style="31" customWidth="1"/>
    <col min="2309" max="2309" width="12.140625" style="31" customWidth="1"/>
    <col min="2310" max="2310" width="12" style="31" customWidth="1"/>
    <col min="2311" max="2311" width="12.7109375" style="31" customWidth="1"/>
    <col min="2312" max="2560" width="9.140625" style="31"/>
    <col min="2561" max="2562" width="5.28515625" style="31" customWidth="1"/>
    <col min="2563" max="2563" width="40.7109375" style="31" customWidth="1"/>
    <col min="2564" max="2564" width="13.85546875" style="31" customWidth="1"/>
    <col min="2565" max="2565" width="12.140625" style="31" customWidth="1"/>
    <col min="2566" max="2566" width="12" style="31" customWidth="1"/>
    <col min="2567" max="2567" width="12.7109375" style="31" customWidth="1"/>
    <col min="2568" max="2816" width="9.140625" style="31"/>
    <col min="2817" max="2818" width="5.28515625" style="31" customWidth="1"/>
    <col min="2819" max="2819" width="40.7109375" style="31" customWidth="1"/>
    <col min="2820" max="2820" width="13.85546875" style="31" customWidth="1"/>
    <col min="2821" max="2821" width="12.140625" style="31" customWidth="1"/>
    <col min="2822" max="2822" width="12" style="31" customWidth="1"/>
    <col min="2823" max="2823" width="12.7109375" style="31" customWidth="1"/>
    <col min="2824" max="3072" width="9.140625" style="31"/>
    <col min="3073" max="3074" width="5.28515625" style="31" customWidth="1"/>
    <col min="3075" max="3075" width="40.7109375" style="31" customWidth="1"/>
    <col min="3076" max="3076" width="13.85546875" style="31" customWidth="1"/>
    <col min="3077" max="3077" width="12.140625" style="31" customWidth="1"/>
    <col min="3078" max="3078" width="12" style="31" customWidth="1"/>
    <col min="3079" max="3079" width="12.7109375" style="31" customWidth="1"/>
    <col min="3080" max="3328" width="9.140625" style="31"/>
    <col min="3329" max="3330" width="5.28515625" style="31" customWidth="1"/>
    <col min="3331" max="3331" width="40.7109375" style="31" customWidth="1"/>
    <col min="3332" max="3332" width="13.85546875" style="31" customWidth="1"/>
    <col min="3333" max="3333" width="12.140625" style="31" customWidth="1"/>
    <col min="3334" max="3334" width="12" style="31" customWidth="1"/>
    <col min="3335" max="3335" width="12.7109375" style="31" customWidth="1"/>
    <col min="3336" max="3584" width="9.140625" style="31"/>
    <col min="3585" max="3586" width="5.28515625" style="31" customWidth="1"/>
    <col min="3587" max="3587" width="40.7109375" style="31" customWidth="1"/>
    <col min="3588" max="3588" width="13.85546875" style="31" customWidth="1"/>
    <col min="3589" max="3589" width="12.140625" style="31" customWidth="1"/>
    <col min="3590" max="3590" width="12" style="31" customWidth="1"/>
    <col min="3591" max="3591" width="12.7109375" style="31" customWidth="1"/>
    <col min="3592" max="3840" width="9.140625" style="31"/>
    <col min="3841" max="3842" width="5.28515625" style="31" customWidth="1"/>
    <col min="3843" max="3843" width="40.7109375" style="31" customWidth="1"/>
    <col min="3844" max="3844" width="13.85546875" style="31" customWidth="1"/>
    <col min="3845" max="3845" width="12.140625" style="31" customWidth="1"/>
    <col min="3846" max="3846" width="12" style="31" customWidth="1"/>
    <col min="3847" max="3847" width="12.7109375" style="31" customWidth="1"/>
    <col min="3848" max="4096" width="9.140625" style="31"/>
    <col min="4097" max="4098" width="5.28515625" style="31" customWidth="1"/>
    <col min="4099" max="4099" width="40.7109375" style="31" customWidth="1"/>
    <col min="4100" max="4100" width="13.85546875" style="31" customWidth="1"/>
    <col min="4101" max="4101" width="12.140625" style="31" customWidth="1"/>
    <col min="4102" max="4102" width="12" style="31" customWidth="1"/>
    <col min="4103" max="4103" width="12.7109375" style="31" customWidth="1"/>
    <col min="4104" max="4352" width="9.140625" style="31"/>
    <col min="4353" max="4354" width="5.28515625" style="31" customWidth="1"/>
    <col min="4355" max="4355" width="40.7109375" style="31" customWidth="1"/>
    <col min="4356" max="4356" width="13.85546875" style="31" customWidth="1"/>
    <col min="4357" max="4357" width="12.140625" style="31" customWidth="1"/>
    <col min="4358" max="4358" width="12" style="31" customWidth="1"/>
    <col min="4359" max="4359" width="12.7109375" style="31" customWidth="1"/>
    <col min="4360" max="4608" width="9.140625" style="31"/>
    <col min="4609" max="4610" width="5.28515625" style="31" customWidth="1"/>
    <col min="4611" max="4611" width="40.7109375" style="31" customWidth="1"/>
    <col min="4612" max="4612" width="13.85546875" style="31" customWidth="1"/>
    <col min="4613" max="4613" width="12.140625" style="31" customWidth="1"/>
    <col min="4614" max="4614" width="12" style="31" customWidth="1"/>
    <col min="4615" max="4615" width="12.7109375" style="31" customWidth="1"/>
    <col min="4616" max="4864" width="9.140625" style="31"/>
    <col min="4865" max="4866" width="5.28515625" style="31" customWidth="1"/>
    <col min="4867" max="4867" width="40.7109375" style="31" customWidth="1"/>
    <col min="4868" max="4868" width="13.85546875" style="31" customWidth="1"/>
    <col min="4869" max="4869" width="12.140625" style="31" customWidth="1"/>
    <col min="4870" max="4870" width="12" style="31" customWidth="1"/>
    <col min="4871" max="4871" width="12.7109375" style="31" customWidth="1"/>
    <col min="4872" max="5120" width="9.140625" style="31"/>
    <col min="5121" max="5122" width="5.28515625" style="31" customWidth="1"/>
    <col min="5123" max="5123" width="40.7109375" style="31" customWidth="1"/>
    <col min="5124" max="5124" width="13.85546875" style="31" customWidth="1"/>
    <col min="5125" max="5125" width="12.140625" style="31" customWidth="1"/>
    <col min="5126" max="5126" width="12" style="31" customWidth="1"/>
    <col min="5127" max="5127" width="12.7109375" style="31" customWidth="1"/>
    <col min="5128" max="5376" width="9.140625" style="31"/>
    <col min="5377" max="5378" width="5.28515625" style="31" customWidth="1"/>
    <col min="5379" max="5379" width="40.7109375" style="31" customWidth="1"/>
    <col min="5380" max="5380" width="13.85546875" style="31" customWidth="1"/>
    <col min="5381" max="5381" width="12.140625" style="31" customWidth="1"/>
    <col min="5382" max="5382" width="12" style="31" customWidth="1"/>
    <col min="5383" max="5383" width="12.7109375" style="31" customWidth="1"/>
    <col min="5384" max="5632" width="9.140625" style="31"/>
    <col min="5633" max="5634" width="5.28515625" style="31" customWidth="1"/>
    <col min="5635" max="5635" width="40.7109375" style="31" customWidth="1"/>
    <col min="5636" max="5636" width="13.85546875" style="31" customWidth="1"/>
    <col min="5637" max="5637" width="12.140625" style="31" customWidth="1"/>
    <col min="5638" max="5638" width="12" style="31" customWidth="1"/>
    <col min="5639" max="5639" width="12.7109375" style="31" customWidth="1"/>
    <col min="5640" max="5888" width="9.140625" style="31"/>
    <col min="5889" max="5890" width="5.28515625" style="31" customWidth="1"/>
    <col min="5891" max="5891" width="40.7109375" style="31" customWidth="1"/>
    <col min="5892" max="5892" width="13.85546875" style="31" customWidth="1"/>
    <col min="5893" max="5893" width="12.140625" style="31" customWidth="1"/>
    <col min="5894" max="5894" width="12" style="31" customWidth="1"/>
    <col min="5895" max="5895" width="12.7109375" style="31" customWidth="1"/>
    <col min="5896" max="6144" width="9.140625" style="31"/>
    <col min="6145" max="6146" width="5.28515625" style="31" customWidth="1"/>
    <col min="6147" max="6147" width="40.7109375" style="31" customWidth="1"/>
    <col min="6148" max="6148" width="13.85546875" style="31" customWidth="1"/>
    <col min="6149" max="6149" width="12.140625" style="31" customWidth="1"/>
    <col min="6150" max="6150" width="12" style="31" customWidth="1"/>
    <col min="6151" max="6151" width="12.7109375" style="31" customWidth="1"/>
    <col min="6152" max="6400" width="9.140625" style="31"/>
    <col min="6401" max="6402" width="5.28515625" style="31" customWidth="1"/>
    <col min="6403" max="6403" width="40.7109375" style="31" customWidth="1"/>
    <col min="6404" max="6404" width="13.85546875" style="31" customWidth="1"/>
    <col min="6405" max="6405" width="12.140625" style="31" customWidth="1"/>
    <col min="6406" max="6406" width="12" style="31" customWidth="1"/>
    <col min="6407" max="6407" width="12.7109375" style="31" customWidth="1"/>
    <col min="6408" max="6656" width="9.140625" style="31"/>
    <col min="6657" max="6658" width="5.28515625" style="31" customWidth="1"/>
    <col min="6659" max="6659" width="40.7109375" style="31" customWidth="1"/>
    <col min="6660" max="6660" width="13.85546875" style="31" customWidth="1"/>
    <col min="6661" max="6661" width="12.140625" style="31" customWidth="1"/>
    <col min="6662" max="6662" width="12" style="31" customWidth="1"/>
    <col min="6663" max="6663" width="12.7109375" style="31" customWidth="1"/>
    <col min="6664" max="6912" width="9.140625" style="31"/>
    <col min="6913" max="6914" width="5.28515625" style="31" customWidth="1"/>
    <col min="6915" max="6915" width="40.7109375" style="31" customWidth="1"/>
    <col min="6916" max="6916" width="13.85546875" style="31" customWidth="1"/>
    <col min="6917" max="6917" width="12.140625" style="31" customWidth="1"/>
    <col min="6918" max="6918" width="12" style="31" customWidth="1"/>
    <col min="6919" max="6919" width="12.7109375" style="31" customWidth="1"/>
    <col min="6920" max="7168" width="9.140625" style="31"/>
    <col min="7169" max="7170" width="5.28515625" style="31" customWidth="1"/>
    <col min="7171" max="7171" width="40.7109375" style="31" customWidth="1"/>
    <col min="7172" max="7172" width="13.85546875" style="31" customWidth="1"/>
    <col min="7173" max="7173" width="12.140625" style="31" customWidth="1"/>
    <col min="7174" max="7174" width="12" style="31" customWidth="1"/>
    <col min="7175" max="7175" width="12.7109375" style="31" customWidth="1"/>
    <col min="7176" max="7424" width="9.140625" style="31"/>
    <col min="7425" max="7426" width="5.28515625" style="31" customWidth="1"/>
    <col min="7427" max="7427" width="40.7109375" style="31" customWidth="1"/>
    <col min="7428" max="7428" width="13.85546875" style="31" customWidth="1"/>
    <col min="7429" max="7429" width="12.140625" style="31" customWidth="1"/>
    <col min="7430" max="7430" width="12" style="31" customWidth="1"/>
    <col min="7431" max="7431" width="12.7109375" style="31" customWidth="1"/>
    <col min="7432" max="7680" width="9.140625" style="31"/>
    <col min="7681" max="7682" width="5.28515625" style="31" customWidth="1"/>
    <col min="7683" max="7683" width="40.7109375" style="31" customWidth="1"/>
    <col min="7684" max="7684" width="13.85546875" style="31" customWidth="1"/>
    <col min="7685" max="7685" width="12.140625" style="31" customWidth="1"/>
    <col min="7686" max="7686" width="12" style="31" customWidth="1"/>
    <col min="7687" max="7687" width="12.7109375" style="31" customWidth="1"/>
    <col min="7688" max="7936" width="9.140625" style="31"/>
    <col min="7937" max="7938" width="5.28515625" style="31" customWidth="1"/>
    <col min="7939" max="7939" width="40.7109375" style="31" customWidth="1"/>
    <col min="7940" max="7940" width="13.85546875" style="31" customWidth="1"/>
    <col min="7941" max="7941" width="12.140625" style="31" customWidth="1"/>
    <col min="7942" max="7942" width="12" style="31" customWidth="1"/>
    <col min="7943" max="7943" width="12.7109375" style="31" customWidth="1"/>
    <col min="7944" max="8192" width="9.140625" style="31"/>
    <col min="8193" max="8194" width="5.28515625" style="31" customWidth="1"/>
    <col min="8195" max="8195" width="40.7109375" style="31" customWidth="1"/>
    <col min="8196" max="8196" width="13.85546875" style="31" customWidth="1"/>
    <col min="8197" max="8197" width="12.140625" style="31" customWidth="1"/>
    <col min="8198" max="8198" width="12" style="31" customWidth="1"/>
    <col min="8199" max="8199" width="12.7109375" style="31" customWidth="1"/>
    <col min="8200" max="8448" width="9.140625" style="31"/>
    <col min="8449" max="8450" width="5.28515625" style="31" customWidth="1"/>
    <col min="8451" max="8451" width="40.7109375" style="31" customWidth="1"/>
    <col min="8452" max="8452" width="13.85546875" style="31" customWidth="1"/>
    <col min="8453" max="8453" width="12.140625" style="31" customWidth="1"/>
    <col min="8454" max="8454" width="12" style="31" customWidth="1"/>
    <col min="8455" max="8455" width="12.7109375" style="31" customWidth="1"/>
    <col min="8456" max="8704" width="9.140625" style="31"/>
    <col min="8705" max="8706" width="5.28515625" style="31" customWidth="1"/>
    <col min="8707" max="8707" width="40.7109375" style="31" customWidth="1"/>
    <col min="8708" max="8708" width="13.85546875" style="31" customWidth="1"/>
    <col min="8709" max="8709" width="12.140625" style="31" customWidth="1"/>
    <col min="8710" max="8710" width="12" style="31" customWidth="1"/>
    <col min="8711" max="8711" width="12.7109375" style="31" customWidth="1"/>
    <col min="8712" max="8960" width="9.140625" style="31"/>
    <col min="8961" max="8962" width="5.28515625" style="31" customWidth="1"/>
    <col min="8963" max="8963" width="40.7109375" style="31" customWidth="1"/>
    <col min="8964" max="8964" width="13.85546875" style="31" customWidth="1"/>
    <col min="8965" max="8965" width="12.140625" style="31" customWidth="1"/>
    <col min="8966" max="8966" width="12" style="31" customWidth="1"/>
    <col min="8967" max="8967" width="12.7109375" style="31" customWidth="1"/>
    <col min="8968" max="9216" width="9.140625" style="31"/>
    <col min="9217" max="9218" width="5.28515625" style="31" customWidth="1"/>
    <col min="9219" max="9219" width="40.7109375" style="31" customWidth="1"/>
    <col min="9220" max="9220" width="13.85546875" style="31" customWidth="1"/>
    <col min="9221" max="9221" width="12.140625" style="31" customWidth="1"/>
    <col min="9222" max="9222" width="12" style="31" customWidth="1"/>
    <col min="9223" max="9223" width="12.7109375" style="31" customWidth="1"/>
    <col min="9224" max="9472" width="9.140625" style="31"/>
    <col min="9473" max="9474" width="5.28515625" style="31" customWidth="1"/>
    <col min="9475" max="9475" width="40.7109375" style="31" customWidth="1"/>
    <col min="9476" max="9476" width="13.85546875" style="31" customWidth="1"/>
    <col min="9477" max="9477" width="12.140625" style="31" customWidth="1"/>
    <col min="9478" max="9478" width="12" style="31" customWidth="1"/>
    <col min="9479" max="9479" width="12.7109375" style="31" customWidth="1"/>
    <col min="9480" max="9728" width="9.140625" style="31"/>
    <col min="9729" max="9730" width="5.28515625" style="31" customWidth="1"/>
    <col min="9731" max="9731" width="40.7109375" style="31" customWidth="1"/>
    <col min="9732" max="9732" width="13.85546875" style="31" customWidth="1"/>
    <col min="9733" max="9733" width="12.140625" style="31" customWidth="1"/>
    <col min="9734" max="9734" width="12" style="31" customWidth="1"/>
    <col min="9735" max="9735" width="12.7109375" style="31" customWidth="1"/>
    <col min="9736" max="9984" width="9.140625" style="31"/>
    <col min="9985" max="9986" width="5.28515625" style="31" customWidth="1"/>
    <col min="9987" max="9987" width="40.7109375" style="31" customWidth="1"/>
    <col min="9988" max="9988" width="13.85546875" style="31" customWidth="1"/>
    <col min="9989" max="9989" width="12.140625" style="31" customWidth="1"/>
    <col min="9990" max="9990" width="12" style="31" customWidth="1"/>
    <col min="9991" max="9991" width="12.7109375" style="31" customWidth="1"/>
    <col min="9992" max="10240" width="9.140625" style="31"/>
    <col min="10241" max="10242" width="5.28515625" style="31" customWidth="1"/>
    <col min="10243" max="10243" width="40.7109375" style="31" customWidth="1"/>
    <col min="10244" max="10244" width="13.85546875" style="31" customWidth="1"/>
    <col min="10245" max="10245" width="12.140625" style="31" customWidth="1"/>
    <col min="10246" max="10246" width="12" style="31" customWidth="1"/>
    <col min="10247" max="10247" width="12.7109375" style="31" customWidth="1"/>
    <col min="10248" max="10496" width="9.140625" style="31"/>
    <col min="10497" max="10498" width="5.28515625" style="31" customWidth="1"/>
    <col min="10499" max="10499" width="40.7109375" style="31" customWidth="1"/>
    <col min="10500" max="10500" width="13.85546875" style="31" customWidth="1"/>
    <col min="10501" max="10501" width="12.140625" style="31" customWidth="1"/>
    <col min="10502" max="10502" width="12" style="31" customWidth="1"/>
    <col min="10503" max="10503" width="12.7109375" style="31" customWidth="1"/>
    <col min="10504" max="10752" width="9.140625" style="31"/>
    <col min="10753" max="10754" width="5.28515625" style="31" customWidth="1"/>
    <col min="10755" max="10755" width="40.7109375" style="31" customWidth="1"/>
    <col min="10756" max="10756" width="13.85546875" style="31" customWidth="1"/>
    <col min="10757" max="10757" width="12.140625" style="31" customWidth="1"/>
    <col min="10758" max="10758" width="12" style="31" customWidth="1"/>
    <col min="10759" max="10759" width="12.7109375" style="31" customWidth="1"/>
    <col min="10760" max="11008" width="9.140625" style="31"/>
    <col min="11009" max="11010" width="5.28515625" style="31" customWidth="1"/>
    <col min="11011" max="11011" width="40.7109375" style="31" customWidth="1"/>
    <col min="11012" max="11012" width="13.85546875" style="31" customWidth="1"/>
    <col min="11013" max="11013" width="12.140625" style="31" customWidth="1"/>
    <col min="11014" max="11014" width="12" style="31" customWidth="1"/>
    <col min="11015" max="11015" width="12.7109375" style="31" customWidth="1"/>
    <col min="11016" max="11264" width="9.140625" style="31"/>
    <col min="11265" max="11266" width="5.28515625" style="31" customWidth="1"/>
    <col min="11267" max="11267" width="40.7109375" style="31" customWidth="1"/>
    <col min="11268" max="11268" width="13.85546875" style="31" customWidth="1"/>
    <col min="11269" max="11269" width="12.140625" style="31" customWidth="1"/>
    <col min="11270" max="11270" width="12" style="31" customWidth="1"/>
    <col min="11271" max="11271" width="12.7109375" style="31" customWidth="1"/>
    <col min="11272" max="11520" width="9.140625" style="31"/>
    <col min="11521" max="11522" width="5.28515625" style="31" customWidth="1"/>
    <col min="11523" max="11523" width="40.7109375" style="31" customWidth="1"/>
    <col min="11524" max="11524" width="13.85546875" style="31" customWidth="1"/>
    <col min="11525" max="11525" width="12.140625" style="31" customWidth="1"/>
    <col min="11526" max="11526" width="12" style="31" customWidth="1"/>
    <col min="11527" max="11527" width="12.7109375" style="31" customWidth="1"/>
    <col min="11528" max="11776" width="9.140625" style="31"/>
    <col min="11777" max="11778" width="5.28515625" style="31" customWidth="1"/>
    <col min="11779" max="11779" width="40.7109375" style="31" customWidth="1"/>
    <col min="11780" max="11780" width="13.85546875" style="31" customWidth="1"/>
    <col min="11781" max="11781" width="12.140625" style="31" customWidth="1"/>
    <col min="11782" max="11782" width="12" style="31" customWidth="1"/>
    <col min="11783" max="11783" width="12.7109375" style="31" customWidth="1"/>
    <col min="11784" max="12032" width="9.140625" style="31"/>
    <col min="12033" max="12034" width="5.28515625" style="31" customWidth="1"/>
    <col min="12035" max="12035" width="40.7109375" style="31" customWidth="1"/>
    <col min="12036" max="12036" width="13.85546875" style="31" customWidth="1"/>
    <col min="12037" max="12037" width="12.140625" style="31" customWidth="1"/>
    <col min="12038" max="12038" width="12" style="31" customWidth="1"/>
    <col min="12039" max="12039" width="12.7109375" style="31" customWidth="1"/>
    <col min="12040" max="12288" width="9.140625" style="31"/>
    <col min="12289" max="12290" width="5.28515625" style="31" customWidth="1"/>
    <col min="12291" max="12291" width="40.7109375" style="31" customWidth="1"/>
    <col min="12292" max="12292" width="13.85546875" style="31" customWidth="1"/>
    <col min="12293" max="12293" width="12.140625" style="31" customWidth="1"/>
    <col min="12294" max="12294" width="12" style="31" customWidth="1"/>
    <col min="12295" max="12295" width="12.7109375" style="31" customWidth="1"/>
    <col min="12296" max="12544" width="9.140625" style="31"/>
    <col min="12545" max="12546" width="5.28515625" style="31" customWidth="1"/>
    <col min="12547" max="12547" width="40.7109375" style="31" customWidth="1"/>
    <col min="12548" max="12548" width="13.85546875" style="31" customWidth="1"/>
    <col min="12549" max="12549" width="12.140625" style="31" customWidth="1"/>
    <col min="12550" max="12550" width="12" style="31" customWidth="1"/>
    <col min="12551" max="12551" width="12.7109375" style="31" customWidth="1"/>
    <col min="12552" max="12800" width="9.140625" style="31"/>
    <col min="12801" max="12802" width="5.28515625" style="31" customWidth="1"/>
    <col min="12803" max="12803" width="40.7109375" style="31" customWidth="1"/>
    <col min="12804" max="12804" width="13.85546875" style="31" customWidth="1"/>
    <col min="12805" max="12805" width="12.140625" style="31" customWidth="1"/>
    <col min="12806" max="12806" width="12" style="31" customWidth="1"/>
    <col min="12807" max="12807" width="12.7109375" style="31" customWidth="1"/>
    <col min="12808" max="13056" width="9.140625" style="31"/>
    <col min="13057" max="13058" width="5.28515625" style="31" customWidth="1"/>
    <col min="13059" max="13059" width="40.7109375" style="31" customWidth="1"/>
    <col min="13060" max="13060" width="13.85546875" style="31" customWidth="1"/>
    <col min="13061" max="13061" width="12.140625" style="31" customWidth="1"/>
    <col min="13062" max="13062" width="12" style="31" customWidth="1"/>
    <col min="13063" max="13063" width="12.7109375" style="31" customWidth="1"/>
    <col min="13064" max="13312" width="9.140625" style="31"/>
    <col min="13313" max="13314" width="5.28515625" style="31" customWidth="1"/>
    <col min="13315" max="13315" width="40.7109375" style="31" customWidth="1"/>
    <col min="13316" max="13316" width="13.85546875" style="31" customWidth="1"/>
    <col min="13317" max="13317" width="12.140625" style="31" customWidth="1"/>
    <col min="13318" max="13318" width="12" style="31" customWidth="1"/>
    <col min="13319" max="13319" width="12.7109375" style="31" customWidth="1"/>
    <col min="13320" max="13568" width="9.140625" style="31"/>
    <col min="13569" max="13570" width="5.28515625" style="31" customWidth="1"/>
    <col min="13571" max="13571" width="40.7109375" style="31" customWidth="1"/>
    <col min="13572" max="13572" width="13.85546875" style="31" customWidth="1"/>
    <col min="13573" max="13573" width="12.140625" style="31" customWidth="1"/>
    <col min="13574" max="13574" width="12" style="31" customWidth="1"/>
    <col min="13575" max="13575" width="12.7109375" style="31" customWidth="1"/>
    <col min="13576" max="13824" width="9.140625" style="31"/>
    <col min="13825" max="13826" width="5.28515625" style="31" customWidth="1"/>
    <col min="13827" max="13827" width="40.7109375" style="31" customWidth="1"/>
    <col min="13828" max="13828" width="13.85546875" style="31" customWidth="1"/>
    <col min="13829" max="13829" width="12.140625" style="31" customWidth="1"/>
    <col min="13830" max="13830" width="12" style="31" customWidth="1"/>
    <col min="13831" max="13831" width="12.7109375" style="31" customWidth="1"/>
    <col min="13832" max="14080" width="9.140625" style="31"/>
    <col min="14081" max="14082" width="5.28515625" style="31" customWidth="1"/>
    <col min="14083" max="14083" width="40.7109375" style="31" customWidth="1"/>
    <col min="14084" max="14084" width="13.85546875" style="31" customWidth="1"/>
    <col min="14085" max="14085" width="12.140625" style="31" customWidth="1"/>
    <col min="14086" max="14086" width="12" style="31" customWidth="1"/>
    <col min="14087" max="14087" width="12.7109375" style="31" customWidth="1"/>
    <col min="14088" max="14336" width="9.140625" style="31"/>
    <col min="14337" max="14338" width="5.28515625" style="31" customWidth="1"/>
    <col min="14339" max="14339" width="40.7109375" style="31" customWidth="1"/>
    <col min="14340" max="14340" width="13.85546875" style="31" customWidth="1"/>
    <col min="14341" max="14341" width="12.140625" style="31" customWidth="1"/>
    <col min="14342" max="14342" width="12" style="31" customWidth="1"/>
    <col min="14343" max="14343" width="12.7109375" style="31" customWidth="1"/>
    <col min="14344" max="14592" width="9.140625" style="31"/>
    <col min="14593" max="14594" width="5.28515625" style="31" customWidth="1"/>
    <col min="14595" max="14595" width="40.7109375" style="31" customWidth="1"/>
    <col min="14596" max="14596" width="13.85546875" style="31" customWidth="1"/>
    <col min="14597" max="14597" width="12.140625" style="31" customWidth="1"/>
    <col min="14598" max="14598" width="12" style="31" customWidth="1"/>
    <col min="14599" max="14599" width="12.7109375" style="31" customWidth="1"/>
    <col min="14600" max="14848" width="9.140625" style="31"/>
    <col min="14849" max="14850" width="5.28515625" style="31" customWidth="1"/>
    <col min="14851" max="14851" width="40.7109375" style="31" customWidth="1"/>
    <col min="14852" max="14852" width="13.85546875" style="31" customWidth="1"/>
    <col min="14853" max="14853" width="12.140625" style="31" customWidth="1"/>
    <col min="14854" max="14854" width="12" style="31" customWidth="1"/>
    <col min="14855" max="14855" width="12.7109375" style="31" customWidth="1"/>
    <col min="14856" max="15104" width="9.140625" style="31"/>
    <col min="15105" max="15106" width="5.28515625" style="31" customWidth="1"/>
    <col min="15107" max="15107" width="40.7109375" style="31" customWidth="1"/>
    <col min="15108" max="15108" width="13.85546875" style="31" customWidth="1"/>
    <col min="15109" max="15109" width="12.140625" style="31" customWidth="1"/>
    <col min="15110" max="15110" width="12" style="31" customWidth="1"/>
    <col min="15111" max="15111" width="12.7109375" style="31" customWidth="1"/>
    <col min="15112" max="15360" width="9.140625" style="31"/>
    <col min="15361" max="15362" width="5.28515625" style="31" customWidth="1"/>
    <col min="15363" max="15363" width="40.7109375" style="31" customWidth="1"/>
    <col min="15364" max="15364" width="13.85546875" style="31" customWidth="1"/>
    <col min="15365" max="15365" width="12.140625" style="31" customWidth="1"/>
    <col min="15366" max="15366" width="12" style="31" customWidth="1"/>
    <col min="15367" max="15367" width="12.7109375" style="31" customWidth="1"/>
    <col min="15368" max="15616" width="9.140625" style="31"/>
    <col min="15617" max="15618" width="5.28515625" style="31" customWidth="1"/>
    <col min="15619" max="15619" width="40.7109375" style="31" customWidth="1"/>
    <col min="15620" max="15620" width="13.85546875" style="31" customWidth="1"/>
    <col min="15621" max="15621" width="12.140625" style="31" customWidth="1"/>
    <col min="15622" max="15622" width="12" style="31" customWidth="1"/>
    <col min="15623" max="15623" width="12.7109375" style="31" customWidth="1"/>
    <col min="15624" max="15872" width="9.140625" style="31"/>
    <col min="15873" max="15874" width="5.28515625" style="31" customWidth="1"/>
    <col min="15875" max="15875" width="40.7109375" style="31" customWidth="1"/>
    <col min="15876" max="15876" width="13.85546875" style="31" customWidth="1"/>
    <col min="15877" max="15877" width="12.140625" style="31" customWidth="1"/>
    <col min="15878" max="15878" width="12" style="31" customWidth="1"/>
    <col min="15879" max="15879" width="12.7109375" style="31" customWidth="1"/>
    <col min="15880" max="16128" width="9.140625" style="31"/>
    <col min="16129" max="16130" width="5.28515625" style="31" customWidth="1"/>
    <col min="16131" max="16131" width="40.7109375" style="31" customWidth="1"/>
    <col min="16132" max="16132" width="13.85546875" style="31" customWidth="1"/>
    <col min="16133" max="16133" width="12.140625" style="31" customWidth="1"/>
    <col min="16134" max="16134" width="12" style="31" customWidth="1"/>
    <col min="16135" max="16135" width="12.7109375" style="31" customWidth="1"/>
    <col min="16136" max="16384" width="9.140625" style="31"/>
  </cols>
  <sheetData>
    <row r="1" spans="1:7" ht="12.75" customHeight="1" x14ac:dyDescent="0.2">
      <c r="A1" s="62"/>
      <c r="B1" s="129" t="s">
        <v>41</v>
      </c>
      <c r="C1" s="130" t="s">
        <v>0</v>
      </c>
      <c r="D1" s="129" t="s">
        <v>1</v>
      </c>
      <c r="E1" s="129" t="s">
        <v>2</v>
      </c>
      <c r="F1" s="129" t="s">
        <v>3</v>
      </c>
      <c r="G1" s="129" t="s">
        <v>4</v>
      </c>
    </row>
    <row r="2" spans="1:7" x14ac:dyDescent="0.2">
      <c r="A2" s="62"/>
      <c r="B2" s="129"/>
      <c r="C2" s="130"/>
      <c r="D2" s="129"/>
      <c r="E2" s="129"/>
      <c r="F2" s="129"/>
      <c r="G2" s="129"/>
    </row>
    <row r="3" spans="1:7" ht="57.75" customHeight="1" x14ac:dyDescent="0.2">
      <c r="A3" s="62"/>
      <c r="B3" s="129"/>
      <c r="C3" s="130"/>
      <c r="D3" s="129"/>
      <c r="E3" s="129"/>
      <c r="F3" s="129"/>
      <c r="G3" s="129"/>
    </row>
    <row r="4" spans="1:7" ht="24.95" customHeight="1" x14ac:dyDescent="0.25">
      <c r="A4" s="62"/>
      <c r="B4" s="63" t="s">
        <v>43</v>
      </c>
      <c r="C4" s="64" t="s">
        <v>182</v>
      </c>
      <c r="D4" s="127"/>
      <c r="E4" s="127"/>
      <c r="F4" s="127"/>
      <c r="G4" s="127"/>
    </row>
    <row r="5" spans="1:7" ht="24.95" customHeight="1" x14ac:dyDescent="0.25">
      <c r="A5" s="62"/>
      <c r="B5" s="63" t="s">
        <v>45</v>
      </c>
      <c r="C5" s="65" t="s">
        <v>183</v>
      </c>
      <c r="D5" s="66">
        <v>300</v>
      </c>
      <c r="E5" s="67">
        <f>D5+75</f>
        <v>375</v>
      </c>
      <c r="F5" s="67"/>
      <c r="G5" s="67"/>
    </row>
    <row r="6" spans="1:7" ht="24.95" customHeight="1" x14ac:dyDescent="0.25">
      <c r="A6" s="62"/>
      <c r="B6" s="63" t="s">
        <v>47</v>
      </c>
      <c r="C6" s="65" t="s">
        <v>184</v>
      </c>
      <c r="D6" s="66">
        <v>143</v>
      </c>
      <c r="E6" s="67">
        <v>143</v>
      </c>
      <c r="F6" s="67"/>
      <c r="G6" s="67"/>
    </row>
    <row r="7" spans="1:7" ht="24.95" customHeight="1" x14ac:dyDescent="0.25">
      <c r="A7" s="62"/>
      <c r="B7" s="63" t="s">
        <v>49</v>
      </c>
      <c r="C7" s="65" t="s">
        <v>185</v>
      </c>
      <c r="D7" s="66">
        <v>120</v>
      </c>
      <c r="E7" s="66">
        <f>D7+20</f>
        <v>140</v>
      </c>
      <c r="F7" s="66"/>
      <c r="G7" s="66"/>
    </row>
    <row r="8" spans="1:7" ht="24.95" customHeight="1" x14ac:dyDescent="0.25">
      <c r="A8" s="62"/>
      <c r="B8" s="63" t="s">
        <v>51</v>
      </c>
      <c r="C8" s="65" t="s">
        <v>228</v>
      </c>
      <c r="D8" s="66"/>
      <c r="E8" s="66">
        <v>102</v>
      </c>
      <c r="F8" s="66"/>
      <c r="G8" s="66"/>
    </row>
    <row r="9" spans="1:7" ht="24.95" customHeight="1" x14ac:dyDescent="0.25">
      <c r="A9" s="62"/>
      <c r="B9" s="63" t="s">
        <v>53</v>
      </c>
      <c r="C9" s="65" t="s">
        <v>229</v>
      </c>
      <c r="D9" s="66"/>
      <c r="E9" s="66">
        <v>442</v>
      </c>
      <c r="F9" s="66"/>
      <c r="G9" s="66"/>
    </row>
    <row r="10" spans="1:7" ht="24.95" customHeight="1" x14ac:dyDescent="0.25">
      <c r="A10" s="62"/>
      <c r="B10" s="63" t="s">
        <v>55</v>
      </c>
      <c r="C10" s="64" t="s">
        <v>159</v>
      </c>
      <c r="D10" s="68">
        <f>SUM(D5:D8)</f>
        <v>563</v>
      </c>
      <c r="E10" s="68">
        <f>SUM(E5:E8)+E9</f>
        <v>1202</v>
      </c>
      <c r="F10" s="68">
        <f>SUM(F5:F8)</f>
        <v>0</v>
      </c>
      <c r="G10" s="68">
        <f>SUM(G5:G8)</f>
        <v>0</v>
      </c>
    </row>
    <row r="11" spans="1:7" ht="24.95" customHeight="1" x14ac:dyDescent="0.25">
      <c r="A11" s="62"/>
      <c r="B11" s="63" t="s">
        <v>66</v>
      </c>
      <c r="C11" s="64" t="s">
        <v>186</v>
      </c>
      <c r="D11" s="128"/>
      <c r="E11" s="128"/>
      <c r="F11" s="128"/>
      <c r="G11" s="128"/>
    </row>
    <row r="12" spans="1:7" ht="24.95" customHeight="1" x14ac:dyDescent="0.25">
      <c r="A12" s="62"/>
      <c r="B12" s="63" t="s">
        <v>69</v>
      </c>
      <c r="C12" s="69" t="s">
        <v>187</v>
      </c>
      <c r="D12" s="66">
        <v>1690</v>
      </c>
      <c r="E12" s="66">
        <v>1690</v>
      </c>
      <c r="F12" s="66"/>
      <c r="G12" s="66"/>
    </row>
    <row r="13" spans="1:7" ht="24.95" customHeight="1" x14ac:dyDescent="0.25">
      <c r="A13" s="62"/>
      <c r="B13" s="63" t="s">
        <v>71</v>
      </c>
      <c r="C13" s="70" t="s">
        <v>188</v>
      </c>
      <c r="D13" s="66">
        <v>11811</v>
      </c>
      <c r="E13" s="66">
        <f>D13+512</f>
        <v>12323</v>
      </c>
      <c r="F13" s="66"/>
      <c r="G13" s="66"/>
    </row>
    <row r="14" spans="1:7" ht="24.95" customHeight="1" x14ac:dyDescent="0.25">
      <c r="A14" s="62"/>
      <c r="B14" s="63" t="s">
        <v>73</v>
      </c>
      <c r="C14" s="70" t="s">
        <v>189</v>
      </c>
      <c r="D14" s="66">
        <v>1398</v>
      </c>
      <c r="E14" s="66">
        <v>1398</v>
      </c>
      <c r="F14" s="66"/>
      <c r="G14" s="66"/>
    </row>
    <row r="15" spans="1:7" ht="24.95" customHeight="1" x14ac:dyDescent="0.25">
      <c r="A15" s="62"/>
      <c r="B15" s="63" t="s">
        <v>76</v>
      </c>
      <c r="C15" s="70" t="s">
        <v>185</v>
      </c>
      <c r="D15" s="66">
        <v>4022</v>
      </c>
      <c r="E15" s="66">
        <f>D15+138</f>
        <v>4160</v>
      </c>
      <c r="F15" s="66"/>
      <c r="G15" s="66"/>
    </row>
    <row r="16" spans="1:7" ht="24.95" customHeight="1" x14ac:dyDescent="0.25">
      <c r="A16" s="62"/>
      <c r="B16" s="63" t="s">
        <v>78</v>
      </c>
      <c r="C16" s="64" t="s">
        <v>190</v>
      </c>
      <c r="D16" s="71">
        <f>SUM(D12:D15)</f>
        <v>18921</v>
      </c>
      <c r="E16" s="71">
        <f>SUM(E12:E15)</f>
        <v>19571</v>
      </c>
      <c r="F16" s="71">
        <f>SUM(F12:F15)</f>
        <v>0</v>
      </c>
      <c r="G16" s="71">
        <f>SUM(G12:G15)</f>
        <v>0</v>
      </c>
    </row>
    <row r="17" spans="1:7" ht="24.95" customHeight="1" x14ac:dyDescent="0.25">
      <c r="A17" s="62"/>
      <c r="B17" s="63" t="s">
        <v>80</v>
      </c>
      <c r="C17" s="64" t="s">
        <v>191</v>
      </c>
      <c r="D17" s="128"/>
      <c r="E17" s="128"/>
      <c r="F17" s="128"/>
      <c r="G17" s="128"/>
    </row>
    <row r="18" spans="1:7" ht="24.95" customHeight="1" x14ac:dyDescent="0.25">
      <c r="A18" s="62"/>
      <c r="B18" s="63" t="s">
        <v>82</v>
      </c>
      <c r="C18" s="70" t="s">
        <v>192</v>
      </c>
      <c r="D18" s="66">
        <v>113</v>
      </c>
      <c r="E18" s="66"/>
      <c r="F18" s="66"/>
      <c r="G18" s="66"/>
    </row>
    <row r="19" spans="1:7" ht="24.95" customHeight="1" x14ac:dyDescent="0.25">
      <c r="A19" s="62"/>
      <c r="B19" s="63" t="s">
        <v>85</v>
      </c>
      <c r="C19" s="70"/>
      <c r="D19" s="66"/>
      <c r="E19" s="66"/>
      <c r="F19" s="66"/>
      <c r="G19" s="66"/>
    </row>
    <row r="20" spans="1:7" ht="24.95" customHeight="1" x14ac:dyDescent="0.25">
      <c r="A20" s="62"/>
      <c r="B20" s="63" t="s">
        <v>97</v>
      </c>
      <c r="C20" s="70"/>
      <c r="D20" s="66"/>
      <c r="E20" s="66"/>
      <c r="F20" s="66"/>
      <c r="G20" s="66"/>
    </row>
    <row r="21" spans="1:7" ht="24.95" customHeight="1" x14ac:dyDescent="0.25">
      <c r="A21" s="62"/>
      <c r="B21" s="63" t="s">
        <v>99</v>
      </c>
      <c r="C21" s="70"/>
      <c r="D21" s="66"/>
      <c r="E21" s="66"/>
      <c r="F21" s="66"/>
      <c r="G21" s="66"/>
    </row>
    <row r="22" spans="1:7" ht="24.95" customHeight="1" x14ac:dyDescent="0.25">
      <c r="A22" s="62"/>
      <c r="B22" s="63" t="s">
        <v>101</v>
      </c>
      <c r="C22" s="72" t="s">
        <v>169</v>
      </c>
      <c r="D22" s="68">
        <f>SUM(D18:D21)</f>
        <v>113</v>
      </c>
      <c r="E22" s="68">
        <f>SUM(E18:E21)</f>
        <v>0</v>
      </c>
      <c r="F22" s="68">
        <f>SUM(F18:F21)</f>
        <v>0</v>
      </c>
      <c r="G22" s="68">
        <f>SUM(G18:G21)</f>
        <v>0</v>
      </c>
    </row>
    <row r="23" spans="1:7" ht="36" customHeight="1" x14ac:dyDescent="0.25">
      <c r="A23" s="62"/>
      <c r="B23" s="63" t="s">
        <v>104</v>
      </c>
      <c r="C23" s="73" t="s">
        <v>193</v>
      </c>
      <c r="D23" s="74">
        <f>SUM(D10+D16+D22)</f>
        <v>19597</v>
      </c>
      <c r="E23" s="74">
        <f>SUM(E10+E16+E22)</f>
        <v>20773</v>
      </c>
      <c r="F23" s="74">
        <f>SUM(F10+F16+F22)</f>
        <v>0</v>
      </c>
      <c r="G23" s="74">
        <f>SUM(G10+G16+G22)</f>
        <v>0</v>
      </c>
    </row>
    <row r="24" spans="1:7" x14ac:dyDescent="0.2">
      <c r="A24" s="62"/>
      <c r="B24" s="62"/>
      <c r="C24" s="62"/>
      <c r="D24" s="62"/>
      <c r="E24" s="62"/>
      <c r="F24" s="62"/>
    </row>
    <row r="25" spans="1:7" x14ac:dyDescent="0.2">
      <c r="A25" s="62"/>
      <c r="B25" s="62"/>
      <c r="C25" s="62"/>
      <c r="D25" s="62"/>
      <c r="E25" s="62"/>
      <c r="F25" s="62"/>
    </row>
    <row r="26" spans="1:7" x14ac:dyDescent="0.2">
      <c r="A26" s="62"/>
      <c r="B26" s="62"/>
      <c r="C26" s="62"/>
      <c r="D26" s="62"/>
      <c r="E26" s="62"/>
      <c r="F26" s="62"/>
    </row>
    <row r="27" spans="1:7" x14ac:dyDescent="0.2">
      <c r="A27" s="62"/>
      <c r="B27" s="62"/>
      <c r="C27" s="62"/>
      <c r="D27" s="62"/>
      <c r="E27" s="62"/>
      <c r="F27" s="62"/>
    </row>
    <row r="28" spans="1:7" x14ac:dyDescent="0.2">
      <c r="A28" s="62"/>
      <c r="B28" s="62"/>
      <c r="C28" s="62"/>
      <c r="D28" s="62"/>
      <c r="E28" s="62"/>
      <c r="F28" s="62"/>
    </row>
    <row r="29" spans="1:7" x14ac:dyDescent="0.2">
      <c r="A29" s="62"/>
      <c r="B29" s="62"/>
      <c r="C29" s="62"/>
      <c r="D29" s="62"/>
      <c r="E29" s="62"/>
      <c r="F29" s="62"/>
    </row>
    <row r="30" spans="1:7" x14ac:dyDescent="0.2">
      <c r="A30" s="62"/>
      <c r="B30" s="62"/>
      <c r="C30" s="62"/>
      <c r="D30" s="62"/>
      <c r="E30" s="62"/>
      <c r="F30" s="62"/>
    </row>
    <row r="31" spans="1:7" x14ac:dyDescent="0.2">
      <c r="A31" s="62"/>
      <c r="B31" s="62"/>
      <c r="C31" s="62"/>
      <c r="D31" s="62"/>
      <c r="E31" s="62"/>
      <c r="F31" s="62"/>
    </row>
    <row r="32" spans="1:7" x14ac:dyDescent="0.2">
      <c r="A32" s="62"/>
      <c r="B32" s="62"/>
      <c r="C32" s="62"/>
      <c r="D32" s="62"/>
      <c r="E32" s="62"/>
      <c r="F32" s="62"/>
    </row>
    <row r="33" spans="1:6" x14ac:dyDescent="0.2">
      <c r="A33" s="62"/>
      <c r="B33" s="62"/>
      <c r="C33" s="62"/>
      <c r="D33" s="62"/>
      <c r="E33" s="62"/>
      <c r="F33" s="62"/>
    </row>
    <row r="34" spans="1:6" x14ac:dyDescent="0.2">
      <c r="A34" s="62"/>
      <c r="B34" s="62"/>
      <c r="C34" s="62"/>
      <c r="D34" s="62"/>
      <c r="E34" s="62"/>
      <c r="F34" s="62"/>
    </row>
    <row r="35" spans="1:6" x14ac:dyDescent="0.2">
      <c r="A35" s="62"/>
      <c r="B35" s="62"/>
      <c r="C35" s="62"/>
      <c r="D35" s="62"/>
      <c r="E35" s="62"/>
      <c r="F35" s="62"/>
    </row>
    <row r="36" spans="1:6" x14ac:dyDescent="0.2">
      <c r="A36" s="62"/>
      <c r="B36" s="62"/>
      <c r="C36" s="62"/>
      <c r="D36" s="62"/>
      <c r="E36" s="62"/>
      <c r="F36" s="62"/>
    </row>
    <row r="37" spans="1:6" x14ac:dyDescent="0.2">
      <c r="A37" s="62"/>
      <c r="B37" s="62"/>
      <c r="C37" s="62"/>
      <c r="D37" s="62"/>
      <c r="E37" s="62"/>
      <c r="F37" s="62"/>
    </row>
    <row r="38" spans="1:6" x14ac:dyDescent="0.2">
      <c r="A38" s="62"/>
      <c r="B38" s="62"/>
      <c r="C38" s="62"/>
      <c r="D38" s="62"/>
      <c r="E38" s="62"/>
      <c r="F38" s="62"/>
    </row>
    <row r="39" spans="1:6" x14ac:dyDescent="0.2">
      <c r="A39" s="62"/>
      <c r="B39" s="62"/>
      <c r="C39" s="62"/>
      <c r="D39" s="62"/>
      <c r="E39" s="62"/>
      <c r="F39" s="62"/>
    </row>
    <row r="40" spans="1:6" x14ac:dyDescent="0.2">
      <c r="A40" s="62"/>
      <c r="B40" s="62"/>
      <c r="C40" s="62"/>
      <c r="D40" s="62"/>
      <c r="E40" s="62"/>
      <c r="F40" s="62"/>
    </row>
    <row r="41" spans="1:6" x14ac:dyDescent="0.2">
      <c r="A41" s="62"/>
      <c r="B41" s="62"/>
      <c r="C41" s="62"/>
      <c r="D41" s="62"/>
      <c r="E41" s="62"/>
      <c r="F41" s="62"/>
    </row>
    <row r="42" spans="1:6" x14ac:dyDescent="0.2">
      <c r="A42" s="62"/>
      <c r="B42" s="62"/>
      <c r="C42" s="62"/>
      <c r="D42" s="62"/>
      <c r="E42" s="62"/>
      <c r="F42" s="62"/>
    </row>
    <row r="43" spans="1:6" x14ac:dyDescent="0.2">
      <c r="A43" s="62"/>
      <c r="B43" s="62"/>
      <c r="C43" s="62"/>
      <c r="D43" s="62"/>
      <c r="E43" s="62"/>
      <c r="F43" s="62"/>
    </row>
    <row r="44" spans="1:6" x14ac:dyDescent="0.2">
      <c r="A44" s="62"/>
      <c r="B44" s="62"/>
      <c r="C44" s="62"/>
      <c r="D44" s="62"/>
      <c r="E44" s="62"/>
      <c r="F44" s="62"/>
    </row>
    <row r="45" spans="1:6" x14ac:dyDescent="0.2">
      <c r="A45" s="62"/>
      <c r="B45" s="62"/>
      <c r="C45" s="62"/>
      <c r="D45" s="62"/>
      <c r="E45" s="62"/>
      <c r="F45" s="62"/>
    </row>
    <row r="46" spans="1:6" x14ac:dyDescent="0.2">
      <c r="A46" s="62"/>
      <c r="B46" s="62"/>
      <c r="C46" s="62"/>
      <c r="D46" s="62"/>
      <c r="E46" s="62"/>
      <c r="F46" s="62"/>
    </row>
    <row r="47" spans="1:6" x14ac:dyDescent="0.2">
      <c r="A47" s="62"/>
      <c r="B47" s="62"/>
      <c r="C47" s="62"/>
      <c r="D47" s="62"/>
      <c r="E47" s="62"/>
      <c r="F47" s="62"/>
    </row>
    <row r="48" spans="1:6" x14ac:dyDescent="0.2">
      <c r="A48" s="62"/>
      <c r="B48" s="62"/>
      <c r="C48" s="62"/>
      <c r="D48" s="62"/>
      <c r="E48" s="62"/>
      <c r="F48" s="62"/>
    </row>
    <row r="49" spans="1:6" x14ac:dyDescent="0.2">
      <c r="A49" s="62"/>
      <c r="B49" s="62"/>
      <c r="C49" s="62"/>
      <c r="D49" s="62"/>
      <c r="E49" s="62"/>
      <c r="F49" s="62"/>
    </row>
    <row r="50" spans="1:6" x14ac:dyDescent="0.2">
      <c r="A50" s="62"/>
      <c r="B50" s="62"/>
      <c r="C50" s="62"/>
      <c r="D50" s="62"/>
      <c r="E50" s="62"/>
      <c r="F50" s="62"/>
    </row>
    <row r="51" spans="1:6" x14ac:dyDescent="0.2">
      <c r="A51" s="62"/>
      <c r="B51" s="62"/>
      <c r="C51" s="62"/>
      <c r="D51" s="62"/>
      <c r="E51" s="62"/>
      <c r="F51" s="62"/>
    </row>
    <row r="52" spans="1:6" x14ac:dyDescent="0.2">
      <c r="A52" s="62"/>
      <c r="B52" s="62"/>
      <c r="C52" s="62"/>
      <c r="D52" s="62"/>
      <c r="E52" s="62"/>
      <c r="F52" s="62"/>
    </row>
    <row r="53" spans="1:6" x14ac:dyDescent="0.2">
      <c r="A53" s="62"/>
      <c r="B53" s="62"/>
      <c r="C53" s="62"/>
      <c r="D53" s="62"/>
      <c r="E53" s="62"/>
      <c r="F53" s="62"/>
    </row>
    <row r="54" spans="1:6" x14ac:dyDescent="0.2">
      <c r="A54" s="62"/>
      <c r="B54" s="62"/>
      <c r="C54" s="62"/>
      <c r="D54" s="62"/>
      <c r="E54" s="62"/>
      <c r="F54" s="62"/>
    </row>
    <row r="55" spans="1:6" x14ac:dyDescent="0.2">
      <c r="A55" s="62"/>
      <c r="B55" s="62"/>
      <c r="C55" s="62"/>
      <c r="D55" s="62"/>
      <c r="E55" s="62"/>
      <c r="F55" s="62"/>
    </row>
    <row r="56" spans="1:6" x14ac:dyDescent="0.2">
      <c r="A56" s="62"/>
      <c r="B56" s="62"/>
      <c r="C56" s="62"/>
      <c r="D56" s="62"/>
      <c r="E56" s="62"/>
      <c r="F56" s="62"/>
    </row>
    <row r="57" spans="1:6" x14ac:dyDescent="0.2">
      <c r="A57" s="62"/>
      <c r="B57" s="62"/>
      <c r="C57" s="62"/>
      <c r="D57" s="62"/>
      <c r="E57" s="62"/>
      <c r="F57" s="62"/>
    </row>
    <row r="58" spans="1:6" x14ac:dyDescent="0.2">
      <c r="A58" s="62"/>
      <c r="B58" s="62"/>
      <c r="C58" s="62"/>
      <c r="D58" s="62"/>
      <c r="E58" s="62"/>
      <c r="F58" s="62"/>
    </row>
    <row r="59" spans="1:6" x14ac:dyDescent="0.2">
      <c r="A59" s="62"/>
      <c r="B59" s="62"/>
      <c r="C59" s="62"/>
      <c r="D59" s="62"/>
      <c r="E59" s="62"/>
      <c r="F59" s="62"/>
    </row>
    <row r="60" spans="1:6" x14ac:dyDescent="0.2">
      <c r="A60" s="62"/>
      <c r="B60" s="62"/>
      <c r="C60" s="62"/>
      <c r="D60" s="62"/>
      <c r="E60" s="62"/>
      <c r="F60" s="62"/>
    </row>
    <row r="61" spans="1:6" x14ac:dyDescent="0.2">
      <c r="A61" s="62"/>
      <c r="B61" s="62"/>
      <c r="C61" s="62"/>
      <c r="D61" s="62"/>
      <c r="E61" s="62"/>
      <c r="F61" s="62"/>
    </row>
    <row r="62" spans="1:6" x14ac:dyDescent="0.2">
      <c r="A62" s="62"/>
      <c r="B62" s="62"/>
      <c r="C62" s="62"/>
      <c r="D62" s="62"/>
      <c r="E62" s="62"/>
      <c r="F62" s="62"/>
    </row>
    <row r="63" spans="1:6" x14ac:dyDescent="0.2">
      <c r="A63" s="62"/>
      <c r="B63" s="62"/>
      <c r="C63" s="62"/>
      <c r="D63" s="62"/>
      <c r="E63" s="62"/>
      <c r="F63" s="62"/>
    </row>
    <row r="64" spans="1:6" x14ac:dyDescent="0.2">
      <c r="A64" s="62"/>
      <c r="B64" s="62"/>
      <c r="C64" s="62"/>
      <c r="D64" s="62"/>
      <c r="E64" s="62"/>
      <c r="F64" s="62"/>
    </row>
    <row r="65" spans="1:6" x14ac:dyDescent="0.2">
      <c r="A65" s="62"/>
      <c r="B65" s="62"/>
      <c r="C65" s="62"/>
      <c r="D65" s="62"/>
      <c r="E65" s="62"/>
      <c r="F65" s="62"/>
    </row>
    <row r="66" spans="1:6" x14ac:dyDescent="0.2">
      <c r="A66" s="62"/>
      <c r="B66" s="62"/>
      <c r="C66" s="62"/>
      <c r="D66" s="62"/>
      <c r="E66" s="62"/>
      <c r="F66" s="62"/>
    </row>
    <row r="67" spans="1:6" x14ac:dyDescent="0.2">
      <c r="A67" s="62"/>
      <c r="B67" s="62"/>
      <c r="C67" s="62"/>
      <c r="D67" s="62"/>
      <c r="E67" s="62"/>
      <c r="F67" s="62"/>
    </row>
    <row r="68" spans="1:6" x14ac:dyDescent="0.2">
      <c r="A68" s="62"/>
      <c r="B68" s="62"/>
      <c r="C68" s="62"/>
      <c r="D68" s="62"/>
      <c r="E68" s="62"/>
      <c r="F68" s="62"/>
    </row>
    <row r="69" spans="1:6" x14ac:dyDescent="0.2">
      <c r="A69" s="62"/>
      <c r="B69" s="62"/>
      <c r="C69" s="62"/>
      <c r="D69" s="62"/>
      <c r="E69" s="62"/>
      <c r="F69" s="62"/>
    </row>
    <row r="70" spans="1:6" x14ac:dyDescent="0.2">
      <c r="A70" s="62"/>
      <c r="B70" s="62"/>
      <c r="C70" s="62"/>
      <c r="D70" s="62"/>
      <c r="E70" s="62"/>
      <c r="F70" s="62"/>
    </row>
    <row r="71" spans="1:6" x14ac:dyDescent="0.2">
      <c r="A71" s="62"/>
      <c r="B71" s="62"/>
      <c r="C71" s="62"/>
      <c r="D71" s="62"/>
      <c r="E71" s="62"/>
      <c r="F71" s="62"/>
    </row>
    <row r="72" spans="1:6" x14ac:dyDescent="0.2">
      <c r="A72" s="62"/>
      <c r="B72" s="62"/>
      <c r="C72" s="62"/>
      <c r="D72" s="62"/>
      <c r="E72" s="62"/>
      <c r="F72" s="62"/>
    </row>
    <row r="73" spans="1:6" x14ac:dyDescent="0.2">
      <c r="A73" s="62"/>
      <c r="B73" s="62"/>
      <c r="C73" s="62"/>
      <c r="D73" s="62"/>
      <c r="E73" s="62"/>
      <c r="F73" s="62"/>
    </row>
    <row r="74" spans="1:6" x14ac:dyDescent="0.2">
      <c r="A74" s="62"/>
      <c r="B74" s="62"/>
      <c r="C74" s="62"/>
      <c r="D74" s="62"/>
      <c r="E74" s="62"/>
      <c r="F74" s="62"/>
    </row>
    <row r="75" spans="1:6" x14ac:dyDescent="0.2">
      <c r="A75" s="62"/>
      <c r="B75" s="62"/>
      <c r="C75" s="62"/>
      <c r="D75" s="62"/>
      <c r="E75" s="62"/>
      <c r="F75" s="62"/>
    </row>
    <row r="76" spans="1:6" x14ac:dyDescent="0.2">
      <c r="A76" s="62"/>
      <c r="B76" s="62"/>
      <c r="C76" s="62"/>
      <c r="D76" s="62"/>
      <c r="E76" s="62"/>
      <c r="F76" s="62"/>
    </row>
    <row r="77" spans="1:6" x14ac:dyDescent="0.2">
      <c r="A77" s="62"/>
      <c r="B77" s="62"/>
      <c r="C77" s="62"/>
      <c r="D77" s="62"/>
      <c r="E77" s="62"/>
      <c r="F77" s="62"/>
    </row>
    <row r="78" spans="1:6" x14ac:dyDescent="0.2">
      <c r="A78" s="62"/>
      <c r="B78" s="62"/>
      <c r="C78" s="62"/>
      <c r="D78" s="62"/>
      <c r="E78" s="62"/>
      <c r="F78" s="62"/>
    </row>
    <row r="79" spans="1:6" x14ac:dyDescent="0.2">
      <c r="A79" s="62"/>
      <c r="B79" s="62"/>
      <c r="C79" s="62"/>
      <c r="D79" s="62"/>
      <c r="E79" s="62"/>
      <c r="F79" s="62"/>
    </row>
    <row r="80" spans="1:6" x14ac:dyDescent="0.2">
      <c r="A80" s="62"/>
      <c r="B80" s="62"/>
      <c r="C80" s="62"/>
      <c r="D80" s="62"/>
      <c r="E80" s="62"/>
      <c r="F80" s="62"/>
    </row>
    <row r="81" spans="1:6" x14ac:dyDescent="0.2">
      <c r="A81" s="62"/>
      <c r="B81" s="62"/>
      <c r="C81" s="62"/>
      <c r="D81" s="62"/>
      <c r="E81" s="62"/>
      <c r="F81" s="62"/>
    </row>
    <row r="82" spans="1:6" x14ac:dyDescent="0.2">
      <c r="A82" s="62"/>
      <c r="B82" s="62"/>
      <c r="C82" s="62"/>
      <c r="D82" s="62"/>
      <c r="E82" s="62"/>
      <c r="F82" s="62"/>
    </row>
    <row r="83" spans="1:6" x14ac:dyDescent="0.2">
      <c r="A83" s="62"/>
      <c r="B83" s="62"/>
      <c r="C83" s="62"/>
      <c r="D83" s="62"/>
      <c r="E83" s="62"/>
      <c r="F83" s="62"/>
    </row>
    <row r="84" spans="1:6" x14ac:dyDescent="0.2">
      <c r="A84" s="62"/>
      <c r="B84" s="62"/>
      <c r="C84" s="62"/>
      <c r="D84" s="62"/>
      <c r="E84" s="62"/>
      <c r="F84" s="62"/>
    </row>
    <row r="85" spans="1:6" x14ac:dyDescent="0.2">
      <c r="A85" s="62"/>
      <c r="B85" s="62"/>
      <c r="C85" s="62"/>
      <c r="D85" s="62"/>
      <c r="E85" s="62"/>
      <c r="F85" s="62"/>
    </row>
    <row r="86" spans="1:6" x14ac:dyDescent="0.2">
      <c r="A86" s="62"/>
      <c r="B86" s="62"/>
      <c r="C86" s="62"/>
      <c r="D86" s="62"/>
      <c r="E86" s="62"/>
      <c r="F86" s="62"/>
    </row>
    <row r="87" spans="1:6" x14ac:dyDescent="0.2">
      <c r="A87" s="62"/>
      <c r="B87" s="62"/>
      <c r="C87" s="62"/>
      <c r="D87" s="62"/>
      <c r="E87" s="62"/>
      <c r="F87" s="62"/>
    </row>
    <row r="88" spans="1:6" x14ac:dyDescent="0.2">
      <c r="A88" s="62"/>
      <c r="B88" s="62"/>
      <c r="C88" s="62"/>
      <c r="D88" s="62"/>
      <c r="E88" s="62"/>
      <c r="F88" s="62"/>
    </row>
    <row r="89" spans="1:6" x14ac:dyDescent="0.2">
      <c r="A89" s="62"/>
      <c r="B89" s="62"/>
      <c r="C89" s="62"/>
      <c r="D89" s="62"/>
      <c r="E89" s="62"/>
      <c r="F89" s="62"/>
    </row>
    <row r="90" spans="1:6" x14ac:dyDescent="0.2">
      <c r="A90" s="62"/>
      <c r="B90" s="62"/>
      <c r="C90" s="62"/>
      <c r="D90" s="62"/>
      <c r="E90" s="62"/>
      <c r="F90" s="62"/>
    </row>
    <row r="91" spans="1:6" x14ac:dyDescent="0.2">
      <c r="A91" s="62"/>
      <c r="B91" s="62"/>
      <c r="C91" s="62"/>
      <c r="D91" s="62"/>
      <c r="E91" s="62"/>
      <c r="F91" s="62"/>
    </row>
    <row r="92" spans="1:6" x14ac:dyDescent="0.2">
      <c r="A92" s="62"/>
      <c r="B92" s="62"/>
      <c r="C92" s="62"/>
      <c r="D92" s="62"/>
      <c r="E92" s="62"/>
      <c r="F92" s="62"/>
    </row>
    <row r="93" spans="1:6" x14ac:dyDescent="0.2">
      <c r="A93" s="62"/>
      <c r="B93" s="62"/>
      <c r="C93" s="62"/>
      <c r="D93" s="62"/>
      <c r="E93" s="62"/>
      <c r="F93" s="62"/>
    </row>
    <row r="94" spans="1:6" x14ac:dyDescent="0.2">
      <c r="A94" s="62"/>
      <c r="B94" s="62"/>
      <c r="C94" s="62"/>
      <c r="D94" s="62"/>
      <c r="E94" s="62"/>
      <c r="F94" s="62"/>
    </row>
    <row r="95" spans="1:6" x14ac:dyDescent="0.2">
      <c r="A95" s="62"/>
      <c r="B95" s="62"/>
      <c r="C95" s="62"/>
      <c r="D95" s="62"/>
      <c r="E95" s="62"/>
      <c r="F95" s="62"/>
    </row>
    <row r="96" spans="1:6" x14ac:dyDescent="0.2">
      <c r="A96" s="62"/>
      <c r="B96" s="62"/>
      <c r="C96" s="62"/>
      <c r="D96" s="62"/>
      <c r="E96" s="62"/>
      <c r="F96" s="62"/>
    </row>
    <row r="97" spans="1:6" x14ac:dyDescent="0.2">
      <c r="A97" s="62"/>
      <c r="B97" s="62"/>
      <c r="C97" s="62"/>
      <c r="D97" s="62"/>
      <c r="E97" s="62"/>
      <c r="F97" s="62"/>
    </row>
    <row r="98" spans="1:6" x14ac:dyDescent="0.2">
      <c r="A98" s="62"/>
      <c r="B98" s="62"/>
      <c r="C98" s="62"/>
      <c r="D98" s="62"/>
      <c r="E98" s="62"/>
      <c r="F98" s="62"/>
    </row>
    <row r="99" spans="1:6" x14ac:dyDescent="0.2">
      <c r="A99" s="62"/>
      <c r="B99" s="62"/>
      <c r="C99" s="62"/>
      <c r="D99" s="62"/>
      <c r="E99" s="62"/>
      <c r="F99" s="62"/>
    </row>
    <row r="100" spans="1:6" x14ac:dyDescent="0.2">
      <c r="A100" s="62"/>
      <c r="B100" s="62"/>
      <c r="C100" s="62"/>
      <c r="D100" s="62"/>
      <c r="E100" s="62"/>
      <c r="F100" s="62"/>
    </row>
    <row r="101" spans="1:6" x14ac:dyDescent="0.2">
      <c r="A101" s="62"/>
      <c r="B101" s="62"/>
      <c r="C101" s="62"/>
      <c r="D101" s="62"/>
      <c r="E101" s="62"/>
      <c r="F101" s="62"/>
    </row>
    <row r="102" spans="1:6" x14ac:dyDescent="0.2">
      <c r="A102" s="62"/>
      <c r="B102" s="62"/>
      <c r="C102" s="62"/>
      <c r="D102" s="62"/>
      <c r="E102" s="62"/>
      <c r="F102" s="62"/>
    </row>
    <row r="103" spans="1:6" x14ac:dyDescent="0.2">
      <c r="A103" s="62"/>
      <c r="B103" s="62"/>
      <c r="C103" s="62"/>
      <c r="D103" s="62"/>
      <c r="E103" s="62"/>
      <c r="F103" s="62"/>
    </row>
    <row r="104" spans="1:6" x14ac:dyDescent="0.2">
      <c r="A104" s="62"/>
      <c r="B104" s="62"/>
      <c r="C104" s="62"/>
      <c r="D104" s="62"/>
      <c r="E104" s="62"/>
      <c r="F104" s="62"/>
    </row>
    <row r="105" spans="1:6" x14ac:dyDescent="0.2">
      <c r="A105" s="62"/>
      <c r="B105" s="62"/>
      <c r="C105" s="62"/>
      <c r="D105" s="62"/>
      <c r="E105" s="62"/>
      <c r="F105" s="62"/>
    </row>
    <row r="106" spans="1:6" x14ac:dyDescent="0.2">
      <c r="A106" s="62"/>
      <c r="B106" s="62"/>
      <c r="C106" s="62"/>
      <c r="D106" s="62"/>
      <c r="E106" s="62"/>
      <c r="F106" s="62"/>
    </row>
    <row r="107" spans="1:6" x14ac:dyDescent="0.2">
      <c r="A107" s="62"/>
      <c r="B107" s="62"/>
      <c r="C107" s="62"/>
      <c r="D107" s="62"/>
      <c r="E107" s="62"/>
      <c r="F107" s="62"/>
    </row>
    <row r="108" spans="1:6" x14ac:dyDescent="0.2">
      <c r="A108" s="62"/>
      <c r="B108" s="62"/>
      <c r="C108" s="62"/>
      <c r="D108" s="62"/>
      <c r="E108" s="62"/>
      <c r="F108" s="62"/>
    </row>
    <row r="109" spans="1:6" x14ac:dyDescent="0.2">
      <c r="A109" s="62"/>
      <c r="B109" s="62"/>
      <c r="C109" s="62"/>
      <c r="D109" s="62"/>
      <c r="E109" s="62"/>
      <c r="F109" s="62"/>
    </row>
    <row r="110" spans="1:6" x14ac:dyDescent="0.2">
      <c r="A110" s="62"/>
      <c r="B110" s="62"/>
      <c r="C110" s="62"/>
      <c r="D110" s="62"/>
      <c r="E110" s="62"/>
      <c r="F110" s="62"/>
    </row>
    <row r="111" spans="1:6" x14ac:dyDescent="0.2">
      <c r="A111" s="62"/>
      <c r="B111" s="62"/>
      <c r="C111" s="62"/>
      <c r="D111" s="62"/>
      <c r="E111" s="62"/>
      <c r="F111" s="62"/>
    </row>
    <row r="112" spans="1:6" x14ac:dyDescent="0.2">
      <c r="A112" s="62"/>
      <c r="B112" s="62"/>
      <c r="C112" s="62"/>
      <c r="D112" s="62"/>
      <c r="E112" s="62"/>
      <c r="F112" s="62"/>
    </row>
    <row r="113" spans="1:6" x14ac:dyDescent="0.2">
      <c r="A113" s="62"/>
      <c r="B113" s="62"/>
      <c r="C113" s="62"/>
      <c r="D113" s="62"/>
      <c r="E113" s="62"/>
      <c r="F113" s="62"/>
    </row>
    <row r="114" spans="1:6" x14ac:dyDescent="0.2">
      <c r="A114" s="62"/>
      <c r="B114" s="62"/>
      <c r="C114" s="62"/>
      <c r="D114" s="62"/>
      <c r="E114" s="62"/>
      <c r="F114" s="62"/>
    </row>
    <row r="115" spans="1:6" x14ac:dyDescent="0.2">
      <c r="A115" s="62"/>
      <c r="B115" s="62"/>
      <c r="C115" s="62"/>
      <c r="D115" s="62"/>
      <c r="E115" s="62"/>
      <c r="F115" s="62"/>
    </row>
    <row r="116" spans="1:6" x14ac:dyDescent="0.2">
      <c r="A116" s="62"/>
      <c r="B116" s="62"/>
      <c r="C116" s="62"/>
      <c r="D116" s="62"/>
      <c r="E116" s="62"/>
      <c r="F116" s="62"/>
    </row>
    <row r="117" spans="1:6" x14ac:dyDescent="0.2">
      <c r="A117" s="62"/>
      <c r="B117" s="62"/>
      <c r="C117" s="62"/>
      <c r="D117" s="62"/>
      <c r="E117" s="62"/>
      <c r="F117" s="62"/>
    </row>
    <row r="118" spans="1:6" x14ac:dyDescent="0.2">
      <c r="A118" s="62"/>
      <c r="B118" s="62"/>
      <c r="C118" s="62"/>
      <c r="D118" s="62"/>
      <c r="E118" s="62"/>
      <c r="F118" s="62"/>
    </row>
    <row r="119" spans="1:6" x14ac:dyDescent="0.2">
      <c r="A119" s="62"/>
      <c r="B119" s="62"/>
      <c r="C119" s="62"/>
      <c r="D119" s="62"/>
      <c r="E119" s="62"/>
      <c r="F119" s="62"/>
    </row>
    <row r="120" spans="1:6" x14ac:dyDescent="0.2">
      <c r="A120" s="62"/>
      <c r="B120" s="62"/>
      <c r="C120" s="62"/>
      <c r="D120" s="62"/>
      <c r="E120" s="62"/>
      <c r="F120" s="62"/>
    </row>
    <row r="121" spans="1:6" x14ac:dyDescent="0.2">
      <c r="A121" s="62"/>
      <c r="B121" s="62"/>
      <c r="C121" s="62"/>
      <c r="D121" s="62"/>
      <c r="E121" s="62"/>
      <c r="F121" s="62"/>
    </row>
    <row r="122" spans="1:6" x14ac:dyDescent="0.2">
      <c r="A122" s="62"/>
      <c r="B122" s="62"/>
      <c r="C122" s="62"/>
      <c r="D122" s="62"/>
      <c r="E122" s="62"/>
      <c r="F122" s="62"/>
    </row>
    <row r="123" spans="1:6" x14ac:dyDescent="0.2">
      <c r="A123" s="62"/>
      <c r="B123" s="62"/>
      <c r="C123" s="62"/>
      <c r="D123" s="62"/>
      <c r="E123" s="62"/>
      <c r="F123" s="62"/>
    </row>
    <row r="124" spans="1:6" x14ac:dyDescent="0.2">
      <c r="A124" s="62"/>
      <c r="B124" s="62"/>
      <c r="C124" s="62"/>
      <c r="D124" s="62"/>
      <c r="E124" s="62"/>
      <c r="F124" s="62"/>
    </row>
    <row r="125" spans="1:6" x14ac:dyDescent="0.2">
      <c r="A125" s="62"/>
      <c r="B125" s="62"/>
      <c r="C125" s="62"/>
      <c r="D125" s="62"/>
      <c r="E125" s="62"/>
      <c r="F125" s="62"/>
    </row>
    <row r="126" spans="1:6" x14ac:dyDescent="0.2">
      <c r="A126" s="62"/>
      <c r="B126" s="62"/>
      <c r="C126" s="62"/>
      <c r="D126" s="62"/>
      <c r="E126" s="62"/>
      <c r="F126" s="62"/>
    </row>
    <row r="127" spans="1:6" x14ac:dyDescent="0.2">
      <c r="A127" s="62"/>
      <c r="B127" s="62"/>
      <c r="C127" s="62"/>
      <c r="D127" s="62"/>
      <c r="E127" s="62"/>
      <c r="F127" s="62"/>
    </row>
    <row r="128" spans="1:6" x14ac:dyDescent="0.2">
      <c r="A128" s="62"/>
      <c r="B128" s="62"/>
      <c r="C128" s="62"/>
      <c r="D128" s="62"/>
      <c r="E128" s="62"/>
      <c r="F128" s="62"/>
    </row>
    <row r="129" spans="1:6" x14ac:dyDescent="0.2">
      <c r="A129" s="62"/>
      <c r="B129" s="62"/>
      <c r="C129" s="62"/>
      <c r="D129" s="62"/>
      <c r="E129" s="62"/>
      <c r="F129" s="62"/>
    </row>
    <row r="130" spans="1:6" x14ac:dyDescent="0.2">
      <c r="A130" s="62"/>
      <c r="B130" s="62"/>
      <c r="C130" s="62"/>
      <c r="D130" s="62"/>
      <c r="E130" s="62"/>
      <c r="F130" s="62"/>
    </row>
    <row r="131" spans="1:6" x14ac:dyDescent="0.2">
      <c r="A131" s="62"/>
      <c r="B131" s="62"/>
      <c r="C131" s="62"/>
      <c r="D131" s="62"/>
      <c r="E131" s="62"/>
      <c r="F131" s="62"/>
    </row>
    <row r="132" spans="1:6" x14ac:dyDescent="0.2">
      <c r="A132" s="62"/>
      <c r="B132" s="62"/>
      <c r="C132" s="62"/>
      <c r="D132" s="62"/>
      <c r="E132" s="62"/>
      <c r="F132" s="62"/>
    </row>
    <row r="133" spans="1:6" x14ac:dyDescent="0.2">
      <c r="A133" s="62"/>
      <c r="B133" s="62"/>
      <c r="C133" s="62"/>
      <c r="D133" s="62"/>
      <c r="E133" s="62"/>
      <c r="F133" s="62"/>
    </row>
    <row r="134" spans="1:6" x14ac:dyDescent="0.2">
      <c r="A134" s="62"/>
      <c r="B134" s="62"/>
      <c r="C134" s="62"/>
      <c r="D134" s="62"/>
      <c r="E134" s="62"/>
      <c r="F134" s="62"/>
    </row>
    <row r="135" spans="1:6" x14ac:dyDescent="0.2">
      <c r="A135" s="62"/>
      <c r="B135" s="62"/>
      <c r="C135" s="62"/>
      <c r="D135" s="62"/>
      <c r="E135" s="62"/>
      <c r="F135" s="62"/>
    </row>
    <row r="136" spans="1:6" x14ac:dyDescent="0.2">
      <c r="A136" s="62"/>
      <c r="B136" s="62"/>
      <c r="C136" s="62"/>
      <c r="D136" s="62"/>
      <c r="E136" s="62"/>
      <c r="F136" s="62"/>
    </row>
    <row r="137" spans="1:6" x14ac:dyDescent="0.2">
      <c r="A137" s="62"/>
      <c r="B137" s="62"/>
      <c r="C137" s="62"/>
      <c r="D137" s="62"/>
      <c r="E137" s="62"/>
      <c r="F137" s="62"/>
    </row>
    <row r="138" spans="1:6" x14ac:dyDescent="0.2">
      <c r="A138" s="62"/>
      <c r="B138" s="62"/>
      <c r="C138" s="62"/>
      <c r="D138" s="62"/>
      <c r="E138" s="62"/>
      <c r="F138" s="62"/>
    </row>
    <row r="139" spans="1:6" x14ac:dyDescent="0.2">
      <c r="A139" s="62"/>
      <c r="B139" s="62"/>
      <c r="C139" s="62"/>
      <c r="D139" s="62"/>
      <c r="E139" s="62"/>
      <c r="F139" s="62"/>
    </row>
    <row r="140" spans="1:6" x14ac:dyDescent="0.2">
      <c r="A140" s="62"/>
      <c r="B140" s="62"/>
      <c r="C140" s="62"/>
      <c r="D140" s="62"/>
      <c r="E140" s="62"/>
      <c r="F140" s="62"/>
    </row>
    <row r="141" spans="1:6" x14ac:dyDescent="0.2">
      <c r="A141" s="62"/>
      <c r="B141" s="62"/>
      <c r="C141" s="62"/>
      <c r="D141" s="62"/>
      <c r="E141" s="62"/>
      <c r="F141" s="62"/>
    </row>
    <row r="142" spans="1:6" x14ac:dyDescent="0.2">
      <c r="A142" s="62"/>
      <c r="B142" s="62"/>
      <c r="C142" s="62"/>
      <c r="D142" s="62"/>
      <c r="E142" s="62"/>
      <c r="F142" s="62"/>
    </row>
    <row r="143" spans="1:6" x14ac:dyDescent="0.2">
      <c r="A143" s="62"/>
      <c r="B143" s="62"/>
      <c r="C143" s="62"/>
      <c r="D143" s="62"/>
      <c r="E143" s="62"/>
      <c r="F143" s="62"/>
    </row>
    <row r="144" spans="1:6" x14ac:dyDescent="0.2">
      <c r="A144" s="62"/>
      <c r="B144" s="62"/>
      <c r="C144" s="62"/>
      <c r="D144" s="62"/>
      <c r="E144" s="62"/>
      <c r="F144" s="62"/>
    </row>
    <row r="145" spans="1:6" x14ac:dyDescent="0.2">
      <c r="A145" s="62"/>
      <c r="B145" s="62"/>
      <c r="C145" s="62"/>
      <c r="D145" s="62"/>
      <c r="E145" s="62"/>
      <c r="F145" s="62"/>
    </row>
    <row r="146" spans="1:6" x14ac:dyDescent="0.2">
      <c r="A146" s="62"/>
      <c r="B146" s="62"/>
      <c r="C146" s="62"/>
      <c r="D146" s="62"/>
      <c r="E146" s="62"/>
      <c r="F146" s="62"/>
    </row>
    <row r="147" spans="1:6" x14ac:dyDescent="0.2">
      <c r="A147" s="62"/>
      <c r="B147" s="62"/>
      <c r="C147" s="62"/>
      <c r="D147" s="62"/>
      <c r="E147" s="62"/>
      <c r="F147" s="62"/>
    </row>
    <row r="148" spans="1:6" x14ac:dyDescent="0.2">
      <c r="A148" s="62"/>
      <c r="B148" s="62"/>
      <c r="C148" s="62"/>
      <c r="D148" s="62"/>
      <c r="E148" s="62"/>
      <c r="F148" s="62"/>
    </row>
    <row r="149" spans="1:6" x14ac:dyDescent="0.2">
      <c r="A149" s="62"/>
      <c r="B149" s="62"/>
      <c r="C149" s="62"/>
      <c r="D149" s="62"/>
      <c r="E149" s="62"/>
      <c r="F149" s="62"/>
    </row>
    <row r="150" spans="1:6" x14ac:dyDescent="0.2">
      <c r="A150" s="62"/>
      <c r="B150" s="62"/>
      <c r="C150" s="62"/>
      <c r="D150" s="62"/>
      <c r="E150" s="62"/>
      <c r="F150" s="62"/>
    </row>
    <row r="151" spans="1:6" x14ac:dyDescent="0.2">
      <c r="A151" s="62"/>
      <c r="B151" s="62"/>
      <c r="C151" s="62"/>
      <c r="D151" s="62"/>
      <c r="E151" s="62"/>
      <c r="F151" s="62"/>
    </row>
    <row r="152" spans="1:6" x14ac:dyDescent="0.2">
      <c r="A152" s="62"/>
      <c r="B152" s="62"/>
      <c r="C152" s="62"/>
      <c r="D152" s="62"/>
      <c r="E152" s="62"/>
      <c r="F152" s="62"/>
    </row>
    <row r="153" spans="1:6" x14ac:dyDescent="0.2">
      <c r="A153" s="62"/>
      <c r="B153" s="62"/>
      <c r="C153" s="62"/>
      <c r="D153" s="62"/>
      <c r="E153" s="62"/>
      <c r="F153" s="62"/>
    </row>
    <row r="154" spans="1:6" x14ac:dyDescent="0.2">
      <c r="A154" s="62"/>
      <c r="B154" s="62"/>
      <c r="C154" s="62"/>
      <c r="D154" s="62"/>
      <c r="E154" s="62"/>
      <c r="F154" s="62"/>
    </row>
    <row r="155" spans="1:6" x14ac:dyDescent="0.2">
      <c r="A155" s="62"/>
      <c r="B155" s="62"/>
      <c r="C155" s="62"/>
      <c r="D155" s="62"/>
      <c r="E155" s="62"/>
      <c r="F155" s="62"/>
    </row>
    <row r="156" spans="1:6" x14ac:dyDescent="0.2">
      <c r="A156" s="62"/>
      <c r="B156" s="62"/>
      <c r="C156" s="62"/>
      <c r="D156" s="62"/>
      <c r="E156" s="62"/>
      <c r="F156" s="62"/>
    </row>
    <row r="157" spans="1:6" x14ac:dyDescent="0.2">
      <c r="A157" s="62"/>
      <c r="B157" s="62"/>
      <c r="C157" s="62"/>
      <c r="D157" s="62"/>
      <c r="E157" s="62"/>
      <c r="F157" s="62"/>
    </row>
    <row r="158" spans="1:6" x14ac:dyDescent="0.2">
      <c r="A158" s="62"/>
      <c r="B158" s="62"/>
      <c r="C158" s="62"/>
      <c r="D158" s="62"/>
      <c r="E158" s="62"/>
      <c r="F158" s="62"/>
    </row>
    <row r="159" spans="1:6" x14ac:dyDescent="0.2">
      <c r="A159" s="62"/>
      <c r="B159" s="62"/>
      <c r="C159" s="62"/>
      <c r="D159" s="62"/>
      <c r="E159" s="62"/>
      <c r="F159" s="62"/>
    </row>
    <row r="160" spans="1:6" x14ac:dyDescent="0.2">
      <c r="A160" s="62"/>
      <c r="B160" s="62"/>
      <c r="C160" s="62"/>
      <c r="D160" s="62"/>
      <c r="E160" s="62"/>
      <c r="F160" s="62"/>
    </row>
    <row r="161" spans="1:6" x14ac:dyDescent="0.2">
      <c r="A161" s="62"/>
      <c r="B161" s="62"/>
      <c r="C161" s="62"/>
      <c r="D161" s="62"/>
      <c r="E161" s="62"/>
      <c r="F161" s="62"/>
    </row>
    <row r="162" spans="1:6" x14ac:dyDescent="0.2">
      <c r="A162" s="62"/>
      <c r="B162" s="62"/>
      <c r="C162" s="62"/>
      <c r="D162" s="62"/>
      <c r="E162" s="62"/>
      <c r="F162" s="62"/>
    </row>
    <row r="163" spans="1:6" x14ac:dyDescent="0.2">
      <c r="A163" s="62"/>
      <c r="B163" s="62"/>
      <c r="C163" s="62"/>
      <c r="D163" s="62"/>
      <c r="E163" s="62"/>
      <c r="F163" s="62"/>
    </row>
    <row r="164" spans="1:6" x14ac:dyDescent="0.2">
      <c r="A164" s="62"/>
      <c r="B164" s="62"/>
      <c r="C164" s="62"/>
      <c r="D164" s="62"/>
      <c r="E164" s="62"/>
      <c r="F164" s="62"/>
    </row>
    <row r="165" spans="1:6" x14ac:dyDescent="0.2">
      <c r="A165" s="62"/>
      <c r="B165" s="62"/>
      <c r="C165" s="62"/>
      <c r="D165" s="62"/>
      <c r="E165" s="62"/>
      <c r="F165" s="62"/>
    </row>
    <row r="166" spans="1:6" x14ac:dyDescent="0.2">
      <c r="A166" s="62"/>
      <c r="B166" s="62"/>
      <c r="C166" s="62"/>
      <c r="D166" s="62"/>
      <c r="E166" s="62"/>
      <c r="F166" s="62"/>
    </row>
    <row r="167" spans="1:6" x14ac:dyDescent="0.2">
      <c r="A167" s="62"/>
      <c r="B167" s="62"/>
      <c r="C167" s="62"/>
      <c r="D167" s="62"/>
      <c r="E167" s="62"/>
      <c r="F167" s="62"/>
    </row>
    <row r="168" spans="1:6" x14ac:dyDescent="0.2">
      <c r="A168" s="62"/>
      <c r="B168" s="62"/>
      <c r="C168" s="62"/>
      <c r="D168" s="62"/>
      <c r="E168" s="62"/>
      <c r="F168" s="62"/>
    </row>
    <row r="169" spans="1:6" x14ac:dyDescent="0.2">
      <c r="A169" s="62"/>
      <c r="B169" s="62"/>
      <c r="C169" s="62"/>
      <c r="D169" s="62"/>
      <c r="E169" s="62"/>
      <c r="F169" s="62"/>
    </row>
    <row r="170" spans="1:6" x14ac:dyDescent="0.2">
      <c r="A170" s="62"/>
      <c r="B170" s="62"/>
      <c r="C170" s="62"/>
      <c r="D170" s="62"/>
      <c r="E170" s="62"/>
      <c r="F170" s="62"/>
    </row>
    <row r="171" spans="1:6" x14ac:dyDescent="0.2">
      <c r="A171" s="62"/>
      <c r="B171" s="62"/>
      <c r="C171" s="62"/>
      <c r="D171" s="62"/>
      <c r="E171" s="62"/>
      <c r="F171" s="62"/>
    </row>
    <row r="172" spans="1:6" x14ac:dyDescent="0.2">
      <c r="A172" s="62"/>
      <c r="B172" s="62"/>
      <c r="C172" s="62"/>
      <c r="D172" s="62"/>
      <c r="E172" s="62"/>
      <c r="F172" s="62"/>
    </row>
    <row r="173" spans="1:6" x14ac:dyDescent="0.2">
      <c r="A173" s="62"/>
      <c r="B173" s="62"/>
      <c r="C173" s="62"/>
      <c r="D173" s="62"/>
      <c r="E173" s="62"/>
      <c r="F173" s="62"/>
    </row>
    <row r="174" spans="1:6" x14ac:dyDescent="0.2">
      <c r="A174" s="62"/>
      <c r="B174" s="62"/>
      <c r="C174" s="62"/>
      <c r="D174" s="62"/>
      <c r="E174" s="62"/>
      <c r="F174" s="62"/>
    </row>
    <row r="175" spans="1:6" x14ac:dyDescent="0.2">
      <c r="A175" s="62"/>
      <c r="B175" s="62"/>
      <c r="C175" s="62"/>
      <c r="D175" s="62"/>
      <c r="E175" s="62"/>
      <c r="F175" s="62"/>
    </row>
    <row r="176" spans="1:6" x14ac:dyDescent="0.2">
      <c r="A176" s="62"/>
      <c r="B176" s="62"/>
      <c r="C176" s="62"/>
      <c r="D176" s="62"/>
      <c r="E176" s="62"/>
      <c r="F176" s="62"/>
    </row>
    <row r="177" spans="1:6" x14ac:dyDescent="0.2">
      <c r="A177" s="62"/>
      <c r="B177" s="62"/>
      <c r="C177" s="62"/>
      <c r="D177" s="62"/>
      <c r="E177" s="62"/>
      <c r="F177" s="62"/>
    </row>
    <row r="178" spans="1:6" x14ac:dyDescent="0.2">
      <c r="A178" s="62"/>
      <c r="B178" s="62"/>
      <c r="C178" s="62"/>
      <c r="D178" s="62"/>
      <c r="E178" s="62"/>
      <c r="F178" s="62"/>
    </row>
    <row r="179" spans="1:6" x14ac:dyDescent="0.2">
      <c r="A179" s="62"/>
      <c r="B179" s="62"/>
      <c r="C179" s="62"/>
      <c r="D179" s="62"/>
      <c r="E179" s="62"/>
      <c r="F179" s="62"/>
    </row>
    <row r="180" spans="1:6" x14ac:dyDescent="0.2">
      <c r="A180" s="62"/>
      <c r="B180" s="62"/>
      <c r="C180" s="62"/>
      <c r="D180" s="62"/>
      <c r="E180" s="62"/>
      <c r="F180" s="62"/>
    </row>
    <row r="181" spans="1:6" x14ac:dyDescent="0.2">
      <c r="A181" s="62"/>
      <c r="B181" s="62"/>
      <c r="C181" s="62"/>
      <c r="D181" s="62"/>
      <c r="E181" s="62"/>
      <c r="F181" s="62"/>
    </row>
    <row r="182" spans="1:6" x14ac:dyDescent="0.2">
      <c r="A182" s="62"/>
      <c r="B182" s="62"/>
      <c r="C182" s="62"/>
      <c r="D182" s="62"/>
      <c r="E182" s="62"/>
      <c r="F182" s="62"/>
    </row>
    <row r="183" spans="1:6" x14ac:dyDescent="0.2">
      <c r="A183" s="62"/>
      <c r="B183" s="62"/>
      <c r="C183" s="62"/>
      <c r="D183" s="62"/>
      <c r="E183" s="62"/>
      <c r="F183" s="62"/>
    </row>
    <row r="184" spans="1:6" x14ac:dyDescent="0.2">
      <c r="A184" s="62"/>
      <c r="B184" s="62"/>
      <c r="C184" s="62"/>
      <c r="D184" s="62"/>
      <c r="E184" s="62"/>
      <c r="F184" s="62"/>
    </row>
    <row r="185" spans="1:6" x14ac:dyDescent="0.2">
      <c r="A185" s="62"/>
      <c r="B185" s="62"/>
      <c r="C185" s="62"/>
      <c r="D185" s="62"/>
      <c r="E185" s="62"/>
      <c r="F185" s="62"/>
    </row>
    <row r="186" spans="1:6" x14ac:dyDescent="0.2">
      <c r="A186" s="62"/>
      <c r="B186" s="62"/>
      <c r="C186" s="62"/>
      <c r="D186" s="62"/>
      <c r="E186" s="62"/>
      <c r="F186" s="62"/>
    </row>
    <row r="187" spans="1:6" x14ac:dyDescent="0.2">
      <c r="A187" s="62"/>
      <c r="B187" s="62"/>
      <c r="C187" s="62"/>
      <c r="D187" s="62"/>
      <c r="E187" s="62"/>
      <c r="F187" s="62"/>
    </row>
    <row r="188" spans="1:6" x14ac:dyDescent="0.2">
      <c r="A188" s="62"/>
      <c r="B188" s="62"/>
      <c r="C188" s="62"/>
      <c r="D188" s="62"/>
      <c r="E188" s="62"/>
      <c r="F188" s="62"/>
    </row>
    <row r="189" spans="1:6" x14ac:dyDescent="0.2">
      <c r="A189" s="62"/>
      <c r="B189" s="62"/>
      <c r="C189" s="62"/>
      <c r="D189" s="62"/>
      <c r="E189" s="62"/>
      <c r="F189" s="62"/>
    </row>
    <row r="190" spans="1:6" x14ac:dyDescent="0.2">
      <c r="A190" s="62"/>
      <c r="B190" s="62"/>
      <c r="C190" s="62"/>
      <c r="D190" s="62"/>
      <c r="E190" s="62"/>
      <c r="F190" s="62"/>
    </row>
    <row r="191" spans="1:6" x14ac:dyDescent="0.2">
      <c r="A191" s="62"/>
      <c r="B191" s="62"/>
      <c r="C191" s="62"/>
      <c r="D191" s="62"/>
      <c r="E191" s="62"/>
      <c r="F191" s="62"/>
    </row>
    <row r="192" spans="1:6" x14ac:dyDescent="0.2">
      <c r="A192" s="62"/>
      <c r="B192" s="62"/>
      <c r="C192" s="62"/>
      <c r="D192" s="62"/>
      <c r="E192" s="62"/>
      <c r="F192" s="62"/>
    </row>
    <row r="193" spans="1:6" x14ac:dyDescent="0.2">
      <c r="A193" s="62"/>
      <c r="B193" s="62"/>
      <c r="C193" s="62"/>
      <c r="D193" s="62"/>
      <c r="E193" s="62"/>
      <c r="F193" s="62"/>
    </row>
    <row r="194" spans="1:6" x14ac:dyDescent="0.2">
      <c r="A194" s="62"/>
      <c r="B194" s="62"/>
      <c r="C194" s="62"/>
      <c r="D194" s="62"/>
      <c r="E194" s="62"/>
      <c r="F194" s="62"/>
    </row>
    <row r="195" spans="1:6" x14ac:dyDescent="0.2">
      <c r="A195" s="62"/>
      <c r="B195" s="62"/>
      <c r="C195" s="62"/>
      <c r="D195" s="62"/>
      <c r="E195" s="62"/>
      <c r="F195" s="62"/>
    </row>
    <row r="196" spans="1:6" x14ac:dyDescent="0.2">
      <c r="A196" s="62"/>
      <c r="B196" s="62"/>
      <c r="C196" s="62"/>
      <c r="D196" s="62"/>
      <c r="E196" s="62"/>
      <c r="F196" s="62"/>
    </row>
    <row r="197" spans="1:6" x14ac:dyDescent="0.2">
      <c r="A197" s="62"/>
      <c r="B197" s="62"/>
      <c r="C197" s="62"/>
      <c r="D197" s="62"/>
      <c r="E197" s="62"/>
      <c r="F197" s="62"/>
    </row>
    <row r="198" spans="1:6" x14ac:dyDescent="0.2">
      <c r="A198" s="62"/>
      <c r="B198" s="62"/>
      <c r="C198" s="62"/>
      <c r="D198" s="62"/>
      <c r="E198" s="62"/>
      <c r="F198" s="62"/>
    </row>
    <row r="199" spans="1:6" x14ac:dyDescent="0.2">
      <c r="A199" s="62"/>
      <c r="B199" s="62"/>
      <c r="C199" s="62"/>
      <c r="D199" s="62"/>
      <c r="E199" s="62"/>
      <c r="F199" s="62"/>
    </row>
    <row r="200" spans="1:6" x14ac:dyDescent="0.2">
      <c r="A200" s="62"/>
      <c r="B200" s="62"/>
      <c r="C200" s="62"/>
      <c r="D200" s="62"/>
      <c r="E200" s="62"/>
      <c r="F200" s="62"/>
    </row>
    <row r="201" spans="1:6" x14ac:dyDescent="0.2">
      <c r="A201" s="62"/>
      <c r="B201" s="62"/>
      <c r="C201" s="62"/>
      <c r="D201" s="62"/>
      <c r="E201" s="62"/>
      <c r="F201" s="62"/>
    </row>
    <row r="202" spans="1:6" x14ac:dyDescent="0.2">
      <c r="A202" s="62"/>
      <c r="B202" s="62"/>
      <c r="C202" s="62"/>
      <c r="D202" s="62"/>
      <c r="E202" s="62"/>
      <c r="F202" s="62"/>
    </row>
    <row r="203" spans="1:6" x14ac:dyDescent="0.2">
      <c r="A203" s="62"/>
      <c r="B203" s="62"/>
      <c r="C203" s="62"/>
      <c r="D203" s="62"/>
      <c r="E203" s="62"/>
      <c r="F203" s="62"/>
    </row>
    <row r="204" spans="1:6" x14ac:dyDescent="0.2">
      <c r="A204" s="62"/>
      <c r="B204" s="62"/>
      <c r="C204" s="62"/>
      <c r="D204" s="62"/>
      <c r="E204" s="62"/>
      <c r="F204" s="62"/>
    </row>
    <row r="205" spans="1:6" x14ac:dyDescent="0.2">
      <c r="A205" s="62"/>
      <c r="B205" s="62"/>
      <c r="C205" s="62"/>
      <c r="D205" s="62"/>
      <c r="E205" s="62"/>
      <c r="F205" s="62"/>
    </row>
    <row r="206" spans="1:6" x14ac:dyDescent="0.2">
      <c r="A206" s="62"/>
      <c r="B206" s="62"/>
      <c r="C206" s="62"/>
      <c r="D206" s="62"/>
      <c r="E206" s="62"/>
      <c r="F206" s="62"/>
    </row>
    <row r="207" spans="1:6" x14ac:dyDescent="0.2">
      <c r="A207" s="62"/>
      <c r="B207" s="62"/>
      <c r="C207" s="62"/>
      <c r="D207" s="62"/>
      <c r="E207" s="62"/>
      <c r="F207" s="62"/>
    </row>
    <row r="208" spans="1:6" x14ac:dyDescent="0.2">
      <c r="A208" s="62"/>
      <c r="B208" s="62"/>
      <c r="C208" s="62"/>
      <c r="D208" s="62"/>
      <c r="E208" s="62"/>
      <c r="F208" s="62"/>
    </row>
    <row r="209" spans="1:6" x14ac:dyDescent="0.2">
      <c r="A209" s="62"/>
      <c r="B209" s="62"/>
      <c r="C209" s="62"/>
      <c r="D209" s="62"/>
      <c r="E209" s="62"/>
      <c r="F209" s="62"/>
    </row>
    <row r="210" spans="1:6" x14ac:dyDescent="0.2">
      <c r="A210" s="62"/>
      <c r="B210" s="62"/>
      <c r="C210" s="62"/>
      <c r="D210" s="62"/>
      <c r="E210" s="62"/>
      <c r="F210" s="62"/>
    </row>
    <row r="211" spans="1:6" x14ac:dyDescent="0.2">
      <c r="A211" s="62"/>
      <c r="B211" s="62"/>
      <c r="C211" s="62"/>
      <c r="D211" s="62"/>
      <c r="E211" s="62"/>
      <c r="F211" s="62"/>
    </row>
    <row r="212" spans="1:6" x14ac:dyDescent="0.2">
      <c r="A212" s="62"/>
      <c r="B212" s="62"/>
      <c r="C212" s="62"/>
      <c r="D212" s="62"/>
      <c r="E212" s="62"/>
      <c r="F212" s="62"/>
    </row>
    <row r="213" spans="1:6" x14ac:dyDescent="0.2">
      <c r="A213" s="62"/>
      <c r="B213" s="62"/>
      <c r="C213" s="62"/>
      <c r="D213" s="62"/>
      <c r="E213" s="62"/>
      <c r="F213" s="62"/>
    </row>
    <row r="214" spans="1:6" x14ac:dyDescent="0.2">
      <c r="A214" s="62"/>
      <c r="B214" s="62"/>
      <c r="C214" s="62"/>
      <c r="D214" s="62"/>
      <c r="E214" s="62"/>
      <c r="F214" s="62"/>
    </row>
    <row r="215" spans="1:6" x14ac:dyDescent="0.2">
      <c r="A215" s="62"/>
      <c r="B215" s="62"/>
      <c r="C215" s="62"/>
      <c r="D215" s="62"/>
      <c r="E215" s="62"/>
      <c r="F215" s="62"/>
    </row>
    <row r="216" spans="1:6" x14ac:dyDescent="0.2">
      <c r="A216" s="62"/>
      <c r="B216" s="62"/>
      <c r="C216" s="62"/>
      <c r="D216" s="62"/>
      <c r="E216" s="62"/>
      <c r="F216" s="62"/>
    </row>
    <row r="217" spans="1:6" x14ac:dyDescent="0.2">
      <c r="A217" s="62"/>
      <c r="B217" s="62"/>
      <c r="C217" s="62"/>
      <c r="D217" s="62"/>
      <c r="E217" s="62"/>
      <c r="F217" s="62"/>
    </row>
    <row r="218" spans="1:6" x14ac:dyDescent="0.2">
      <c r="A218" s="62"/>
      <c r="B218" s="62"/>
      <c r="C218" s="62"/>
      <c r="D218" s="62"/>
      <c r="E218" s="62"/>
      <c r="F218" s="62"/>
    </row>
  </sheetData>
  <mergeCells count="9">
    <mergeCell ref="D4:G4"/>
    <mergeCell ref="D11:G11"/>
    <mergeCell ref="D17:G17"/>
    <mergeCell ref="B1:B3"/>
    <mergeCell ref="C1:C3"/>
    <mergeCell ref="D1:D3"/>
    <mergeCell ref="E1:E3"/>
    <mergeCell ref="F1:F3"/>
    <mergeCell ref="G1:G3"/>
  </mergeCells>
  <pageMargins left="0.75" right="0.75" top="1" bottom="1" header="0.5" footer="0.5"/>
  <pageSetup paperSize="9" scale="86" orientation="portrait" verticalDpi="300" r:id="rId1"/>
  <headerFooter alignWithMargins="0">
    <oddHeader xml:space="preserve">&amp;C&amp;"Times New Roman,Normál"5/2018. (VIII.30.) önk. rendelet&amp;"Times New Roman,Félkövér"
TORNYISZENTMIKLÓS KÖZSÉGI ÖNKORMÁNYZAT 2018. ÉVI FELHALMOZÁSI KIADÁSAI CÉLONKÉNT
adatok ezer Ft-ban!&amp;R
4&amp;"Times New Roman,Normál".  melléklet&amp;"Arial CE,Normál"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F6CE4-DE52-4ECC-BA8F-F304210F72B4}">
  <dimension ref="A1:F29"/>
  <sheetViews>
    <sheetView tabSelected="1" view="pageLayout" zoomScaleNormal="100" workbookViewId="0">
      <selection activeCell="A6" sqref="A6"/>
    </sheetView>
  </sheetViews>
  <sheetFormatPr defaultRowHeight="15" x14ac:dyDescent="0.25"/>
  <cols>
    <col min="1" max="1" width="54.28515625" style="31" customWidth="1"/>
    <col min="2" max="2" width="6.85546875" style="31" customWidth="1"/>
    <col min="3" max="3" width="5.85546875" style="31" customWidth="1"/>
    <col min="4" max="4" width="7" style="31" customWidth="1"/>
    <col min="5" max="5" width="11.85546875" style="31" customWidth="1"/>
    <col min="6" max="6" width="11.85546875" style="96" customWidth="1"/>
    <col min="7" max="256" width="9.140625" style="31"/>
    <col min="257" max="257" width="61.7109375" style="31" customWidth="1"/>
    <col min="258" max="258" width="9.85546875" style="31" customWidth="1"/>
    <col min="259" max="259" width="9.140625" style="31"/>
    <col min="260" max="260" width="11.28515625" style="31" customWidth="1"/>
    <col min="261" max="261" width="13.42578125" style="31" customWidth="1"/>
    <col min="262" max="512" width="9.140625" style="31"/>
    <col min="513" max="513" width="61.7109375" style="31" customWidth="1"/>
    <col min="514" max="514" width="9.85546875" style="31" customWidth="1"/>
    <col min="515" max="515" width="9.140625" style="31"/>
    <col min="516" max="516" width="11.28515625" style="31" customWidth="1"/>
    <col min="517" max="517" width="13.42578125" style="31" customWidth="1"/>
    <col min="518" max="768" width="9.140625" style="31"/>
    <col min="769" max="769" width="61.7109375" style="31" customWidth="1"/>
    <col min="770" max="770" width="9.85546875" style="31" customWidth="1"/>
    <col min="771" max="771" width="9.140625" style="31"/>
    <col min="772" max="772" width="11.28515625" style="31" customWidth="1"/>
    <col min="773" max="773" width="13.42578125" style="31" customWidth="1"/>
    <col min="774" max="1024" width="9.140625" style="31"/>
    <col min="1025" max="1025" width="61.7109375" style="31" customWidth="1"/>
    <col min="1026" max="1026" width="9.85546875" style="31" customWidth="1"/>
    <col min="1027" max="1027" width="9.140625" style="31"/>
    <col min="1028" max="1028" width="11.28515625" style="31" customWidth="1"/>
    <col min="1029" max="1029" width="13.42578125" style="31" customWidth="1"/>
    <col min="1030" max="1280" width="9.140625" style="31"/>
    <col min="1281" max="1281" width="61.7109375" style="31" customWidth="1"/>
    <col min="1282" max="1282" width="9.85546875" style="31" customWidth="1"/>
    <col min="1283" max="1283" width="9.140625" style="31"/>
    <col min="1284" max="1284" width="11.28515625" style="31" customWidth="1"/>
    <col min="1285" max="1285" width="13.42578125" style="31" customWidth="1"/>
    <col min="1286" max="1536" width="9.140625" style="31"/>
    <col min="1537" max="1537" width="61.7109375" style="31" customWidth="1"/>
    <col min="1538" max="1538" width="9.85546875" style="31" customWidth="1"/>
    <col min="1539" max="1539" width="9.140625" style="31"/>
    <col min="1540" max="1540" width="11.28515625" style="31" customWidth="1"/>
    <col min="1541" max="1541" width="13.42578125" style="31" customWidth="1"/>
    <col min="1542" max="1792" width="9.140625" style="31"/>
    <col min="1793" max="1793" width="61.7109375" style="31" customWidth="1"/>
    <col min="1794" max="1794" width="9.85546875" style="31" customWidth="1"/>
    <col min="1795" max="1795" width="9.140625" style="31"/>
    <col min="1796" max="1796" width="11.28515625" style="31" customWidth="1"/>
    <col min="1797" max="1797" width="13.42578125" style="31" customWidth="1"/>
    <col min="1798" max="2048" width="9.140625" style="31"/>
    <col min="2049" max="2049" width="61.7109375" style="31" customWidth="1"/>
    <col min="2050" max="2050" width="9.85546875" style="31" customWidth="1"/>
    <col min="2051" max="2051" width="9.140625" style="31"/>
    <col min="2052" max="2052" width="11.28515625" style="31" customWidth="1"/>
    <col min="2053" max="2053" width="13.42578125" style="31" customWidth="1"/>
    <col min="2054" max="2304" width="9.140625" style="31"/>
    <col min="2305" max="2305" width="61.7109375" style="31" customWidth="1"/>
    <col min="2306" max="2306" width="9.85546875" style="31" customWidth="1"/>
    <col min="2307" max="2307" width="9.140625" style="31"/>
    <col min="2308" max="2308" width="11.28515625" style="31" customWidth="1"/>
    <col min="2309" max="2309" width="13.42578125" style="31" customWidth="1"/>
    <col min="2310" max="2560" width="9.140625" style="31"/>
    <col min="2561" max="2561" width="61.7109375" style="31" customWidth="1"/>
    <col min="2562" max="2562" width="9.85546875" style="31" customWidth="1"/>
    <col min="2563" max="2563" width="9.140625" style="31"/>
    <col min="2564" max="2564" width="11.28515625" style="31" customWidth="1"/>
    <col min="2565" max="2565" width="13.42578125" style="31" customWidth="1"/>
    <col min="2566" max="2816" width="9.140625" style="31"/>
    <col min="2817" max="2817" width="61.7109375" style="31" customWidth="1"/>
    <col min="2818" max="2818" width="9.85546875" style="31" customWidth="1"/>
    <col min="2819" max="2819" width="9.140625" style="31"/>
    <col min="2820" max="2820" width="11.28515625" style="31" customWidth="1"/>
    <col min="2821" max="2821" width="13.42578125" style="31" customWidth="1"/>
    <col min="2822" max="3072" width="9.140625" style="31"/>
    <col min="3073" max="3073" width="61.7109375" style="31" customWidth="1"/>
    <col min="3074" max="3074" width="9.85546875" style="31" customWidth="1"/>
    <col min="3075" max="3075" width="9.140625" style="31"/>
    <col min="3076" max="3076" width="11.28515625" style="31" customWidth="1"/>
    <col min="3077" max="3077" width="13.42578125" style="31" customWidth="1"/>
    <col min="3078" max="3328" width="9.140625" style="31"/>
    <col min="3329" max="3329" width="61.7109375" style="31" customWidth="1"/>
    <col min="3330" max="3330" width="9.85546875" style="31" customWidth="1"/>
    <col min="3331" max="3331" width="9.140625" style="31"/>
    <col min="3332" max="3332" width="11.28515625" style="31" customWidth="1"/>
    <col min="3333" max="3333" width="13.42578125" style="31" customWidth="1"/>
    <col min="3334" max="3584" width="9.140625" style="31"/>
    <col min="3585" max="3585" width="61.7109375" style="31" customWidth="1"/>
    <col min="3586" max="3586" width="9.85546875" style="31" customWidth="1"/>
    <col min="3587" max="3587" width="9.140625" style="31"/>
    <col min="3588" max="3588" width="11.28515625" style="31" customWidth="1"/>
    <col min="3589" max="3589" width="13.42578125" style="31" customWidth="1"/>
    <col min="3590" max="3840" width="9.140625" style="31"/>
    <col min="3841" max="3841" width="61.7109375" style="31" customWidth="1"/>
    <col min="3842" max="3842" width="9.85546875" style="31" customWidth="1"/>
    <col min="3843" max="3843" width="9.140625" style="31"/>
    <col min="3844" max="3844" width="11.28515625" style="31" customWidth="1"/>
    <col min="3845" max="3845" width="13.42578125" style="31" customWidth="1"/>
    <col min="3846" max="4096" width="9.140625" style="31"/>
    <col min="4097" max="4097" width="61.7109375" style="31" customWidth="1"/>
    <col min="4098" max="4098" width="9.85546875" style="31" customWidth="1"/>
    <col min="4099" max="4099" width="9.140625" style="31"/>
    <col min="4100" max="4100" width="11.28515625" style="31" customWidth="1"/>
    <col min="4101" max="4101" width="13.42578125" style="31" customWidth="1"/>
    <col min="4102" max="4352" width="9.140625" style="31"/>
    <col min="4353" max="4353" width="61.7109375" style="31" customWidth="1"/>
    <col min="4354" max="4354" width="9.85546875" style="31" customWidth="1"/>
    <col min="4355" max="4355" width="9.140625" style="31"/>
    <col min="4356" max="4356" width="11.28515625" style="31" customWidth="1"/>
    <col min="4357" max="4357" width="13.42578125" style="31" customWidth="1"/>
    <col min="4358" max="4608" width="9.140625" style="31"/>
    <col min="4609" max="4609" width="61.7109375" style="31" customWidth="1"/>
    <col min="4610" max="4610" width="9.85546875" style="31" customWidth="1"/>
    <col min="4611" max="4611" width="9.140625" style="31"/>
    <col min="4612" max="4612" width="11.28515625" style="31" customWidth="1"/>
    <col min="4613" max="4613" width="13.42578125" style="31" customWidth="1"/>
    <col min="4614" max="4864" width="9.140625" style="31"/>
    <col min="4865" max="4865" width="61.7109375" style="31" customWidth="1"/>
    <col min="4866" max="4866" width="9.85546875" style="31" customWidth="1"/>
    <col min="4867" max="4867" width="9.140625" style="31"/>
    <col min="4868" max="4868" width="11.28515625" style="31" customWidth="1"/>
    <col min="4869" max="4869" width="13.42578125" style="31" customWidth="1"/>
    <col min="4870" max="5120" width="9.140625" style="31"/>
    <col min="5121" max="5121" width="61.7109375" style="31" customWidth="1"/>
    <col min="5122" max="5122" width="9.85546875" style="31" customWidth="1"/>
    <col min="5123" max="5123" width="9.140625" style="31"/>
    <col min="5124" max="5124" width="11.28515625" style="31" customWidth="1"/>
    <col min="5125" max="5125" width="13.42578125" style="31" customWidth="1"/>
    <col min="5126" max="5376" width="9.140625" style="31"/>
    <col min="5377" max="5377" width="61.7109375" style="31" customWidth="1"/>
    <col min="5378" max="5378" width="9.85546875" style="31" customWidth="1"/>
    <col min="5379" max="5379" width="9.140625" style="31"/>
    <col min="5380" max="5380" width="11.28515625" style="31" customWidth="1"/>
    <col min="5381" max="5381" width="13.42578125" style="31" customWidth="1"/>
    <col min="5382" max="5632" width="9.140625" style="31"/>
    <col min="5633" max="5633" width="61.7109375" style="31" customWidth="1"/>
    <col min="5634" max="5634" width="9.85546875" style="31" customWidth="1"/>
    <col min="5635" max="5635" width="9.140625" style="31"/>
    <col min="5636" max="5636" width="11.28515625" style="31" customWidth="1"/>
    <col min="5637" max="5637" width="13.42578125" style="31" customWidth="1"/>
    <col min="5638" max="5888" width="9.140625" style="31"/>
    <col min="5889" max="5889" width="61.7109375" style="31" customWidth="1"/>
    <col min="5890" max="5890" width="9.85546875" style="31" customWidth="1"/>
    <col min="5891" max="5891" width="9.140625" style="31"/>
    <col min="5892" max="5892" width="11.28515625" style="31" customWidth="1"/>
    <col min="5893" max="5893" width="13.42578125" style="31" customWidth="1"/>
    <col min="5894" max="6144" width="9.140625" style="31"/>
    <col min="6145" max="6145" width="61.7109375" style="31" customWidth="1"/>
    <col min="6146" max="6146" width="9.85546875" style="31" customWidth="1"/>
    <col min="6147" max="6147" width="9.140625" style="31"/>
    <col min="6148" max="6148" width="11.28515625" style="31" customWidth="1"/>
    <col min="6149" max="6149" width="13.42578125" style="31" customWidth="1"/>
    <col min="6150" max="6400" width="9.140625" style="31"/>
    <col min="6401" max="6401" width="61.7109375" style="31" customWidth="1"/>
    <col min="6402" max="6402" width="9.85546875" style="31" customWidth="1"/>
    <col min="6403" max="6403" width="9.140625" style="31"/>
    <col min="6404" max="6404" width="11.28515625" style="31" customWidth="1"/>
    <col min="6405" max="6405" width="13.42578125" style="31" customWidth="1"/>
    <col min="6406" max="6656" width="9.140625" style="31"/>
    <col min="6657" max="6657" width="61.7109375" style="31" customWidth="1"/>
    <col min="6658" max="6658" width="9.85546875" style="31" customWidth="1"/>
    <col min="6659" max="6659" width="9.140625" style="31"/>
    <col min="6660" max="6660" width="11.28515625" style="31" customWidth="1"/>
    <col min="6661" max="6661" width="13.42578125" style="31" customWidth="1"/>
    <col min="6662" max="6912" width="9.140625" style="31"/>
    <col min="6913" max="6913" width="61.7109375" style="31" customWidth="1"/>
    <col min="6914" max="6914" width="9.85546875" style="31" customWidth="1"/>
    <col min="6915" max="6915" width="9.140625" style="31"/>
    <col min="6916" max="6916" width="11.28515625" style="31" customWidth="1"/>
    <col min="6917" max="6917" width="13.42578125" style="31" customWidth="1"/>
    <col min="6918" max="7168" width="9.140625" style="31"/>
    <col min="7169" max="7169" width="61.7109375" style="31" customWidth="1"/>
    <col min="7170" max="7170" width="9.85546875" style="31" customWidth="1"/>
    <col min="7171" max="7171" width="9.140625" style="31"/>
    <col min="7172" max="7172" width="11.28515625" style="31" customWidth="1"/>
    <col min="7173" max="7173" width="13.42578125" style="31" customWidth="1"/>
    <col min="7174" max="7424" width="9.140625" style="31"/>
    <col min="7425" max="7425" width="61.7109375" style="31" customWidth="1"/>
    <col min="7426" max="7426" width="9.85546875" style="31" customWidth="1"/>
    <col min="7427" max="7427" width="9.140625" style="31"/>
    <col min="7428" max="7428" width="11.28515625" style="31" customWidth="1"/>
    <col min="7429" max="7429" width="13.42578125" style="31" customWidth="1"/>
    <col min="7430" max="7680" width="9.140625" style="31"/>
    <col min="7681" max="7681" width="61.7109375" style="31" customWidth="1"/>
    <col min="7682" max="7682" width="9.85546875" style="31" customWidth="1"/>
    <col min="7683" max="7683" width="9.140625" style="31"/>
    <col min="7684" max="7684" width="11.28515625" style="31" customWidth="1"/>
    <col min="7685" max="7685" width="13.42578125" style="31" customWidth="1"/>
    <col min="7686" max="7936" width="9.140625" style="31"/>
    <col min="7937" max="7937" width="61.7109375" style="31" customWidth="1"/>
    <col min="7938" max="7938" width="9.85546875" style="31" customWidth="1"/>
    <col min="7939" max="7939" width="9.140625" style="31"/>
    <col min="7940" max="7940" width="11.28515625" style="31" customWidth="1"/>
    <col min="7941" max="7941" width="13.42578125" style="31" customWidth="1"/>
    <col min="7942" max="8192" width="9.140625" style="31"/>
    <col min="8193" max="8193" width="61.7109375" style="31" customWidth="1"/>
    <col min="8194" max="8194" width="9.85546875" style="31" customWidth="1"/>
    <col min="8195" max="8195" width="9.140625" style="31"/>
    <col min="8196" max="8196" width="11.28515625" style="31" customWidth="1"/>
    <col min="8197" max="8197" width="13.42578125" style="31" customWidth="1"/>
    <col min="8198" max="8448" width="9.140625" style="31"/>
    <col min="8449" max="8449" width="61.7109375" style="31" customWidth="1"/>
    <col min="8450" max="8450" width="9.85546875" style="31" customWidth="1"/>
    <col min="8451" max="8451" width="9.140625" style="31"/>
    <col min="8452" max="8452" width="11.28515625" style="31" customWidth="1"/>
    <col min="8453" max="8453" width="13.42578125" style="31" customWidth="1"/>
    <col min="8454" max="8704" width="9.140625" style="31"/>
    <col min="8705" max="8705" width="61.7109375" style="31" customWidth="1"/>
    <col min="8706" max="8706" width="9.85546875" style="31" customWidth="1"/>
    <col min="8707" max="8707" width="9.140625" style="31"/>
    <col min="8708" max="8708" width="11.28515625" style="31" customWidth="1"/>
    <col min="8709" max="8709" width="13.42578125" style="31" customWidth="1"/>
    <col min="8710" max="8960" width="9.140625" style="31"/>
    <col min="8961" max="8961" width="61.7109375" style="31" customWidth="1"/>
    <col min="8962" max="8962" width="9.85546875" style="31" customWidth="1"/>
    <col min="8963" max="8963" width="9.140625" style="31"/>
    <col min="8964" max="8964" width="11.28515625" style="31" customWidth="1"/>
    <col min="8965" max="8965" width="13.42578125" style="31" customWidth="1"/>
    <col min="8966" max="9216" width="9.140625" style="31"/>
    <col min="9217" max="9217" width="61.7109375" style="31" customWidth="1"/>
    <col min="9218" max="9218" width="9.85546875" style="31" customWidth="1"/>
    <col min="9219" max="9219" width="9.140625" style="31"/>
    <col min="9220" max="9220" width="11.28515625" style="31" customWidth="1"/>
    <col min="9221" max="9221" width="13.42578125" style="31" customWidth="1"/>
    <col min="9222" max="9472" width="9.140625" style="31"/>
    <col min="9473" max="9473" width="61.7109375" style="31" customWidth="1"/>
    <col min="9474" max="9474" width="9.85546875" style="31" customWidth="1"/>
    <col min="9475" max="9475" width="9.140625" style="31"/>
    <col min="9476" max="9476" width="11.28515625" style="31" customWidth="1"/>
    <col min="9477" max="9477" width="13.42578125" style="31" customWidth="1"/>
    <col min="9478" max="9728" width="9.140625" style="31"/>
    <col min="9729" max="9729" width="61.7109375" style="31" customWidth="1"/>
    <col min="9730" max="9730" width="9.85546875" style="31" customWidth="1"/>
    <col min="9731" max="9731" width="9.140625" style="31"/>
    <col min="9732" max="9732" width="11.28515625" style="31" customWidth="1"/>
    <col min="9733" max="9733" width="13.42578125" style="31" customWidth="1"/>
    <col min="9734" max="9984" width="9.140625" style="31"/>
    <col min="9985" max="9985" width="61.7109375" style="31" customWidth="1"/>
    <col min="9986" max="9986" width="9.85546875" style="31" customWidth="1"/>
    <col min="9987" max="9987" width="9.140625" style="31"/>
    <col min="9988" max="9988" width="11.28515625" style="31" customWidth="1"/>
    <col min="9989" max="9989" width="13.42578125" style="31" customWidth="1"/>
    <col min="9990" max="10240" width="9.140625" style="31"/>
    <col min="10241" max="10241" width="61.7109375" style="31" customWidth="1"/>
    <col min="10242" max="10242" width="9.85546875" style="31" customWidth="1"/>
    <col min="10243" max="10243" width="9.140625" style="31"/>
    <col min="10244" max="10244" width="11.28515625" style="31" customWidth="1"/>
    <col min="10245" max="10245" width="13.42578125" style="31" customWidth="1"/>
    <col min="10246" max="10496" width="9.140625" style="31"/>
    <col min="10497" max="10497" width="61.7109375" style="31" customWidth="1"/>
    <col min="10498" max="10498" width="9.85546875" style="31" customWidth="1"/>
    <col min="10499" max="10499" width="9.140625" style="31"/>
    <col min="10500" max="10500" width="11.28515625" style="31" customWidth="1"/>
    <col min="10501" max="10501" width="13.42578125" style="31" customWidth="1"/>
    <col min="10502" max="10752" width="9.140625" style="31"/>
    <col min="10753" max="10753" width="61.7109375" style="31" customWidth="1"/>
    <col min="10754" max="10754" width="9.85546875" style="31" customWidth="1"/>
    <col min="10755" max="10755" width="9.140625" style="31"/>
    <col min="10756" max="10756" width="11.28515625" style="31" customWidth="1"/>
    <col min="10757" max="10757" width="13.42578125" style="31" customWidth="1"/>
    <col min="10758" max="11008" width="9.140625" style="31"/>
    <col min="11009" max="11009" width="61.7109375" style="31" customWidth="1"/>
    <col min="11010" max="11010" width="9.85546875" style="31" customWidth="1"/>
    <col min="11011" max="11011" width="9.140625" style="31"/>
    <col min="11012" max="11012" width="11.28515625" style="31" customWidth="1"/>
    <col min="11013" max="11013" width="13.42578125" style="31" customWidth="1"/>
    <col min="11014" max="11264" width="9.140625" style="31"/>
    <col min="11265" max="11265" width="61.7109375" style="31" customWidth="1"/>
    <col min="11266" max="11266" width="9.85546875" style="31" customWidth="1"/>
    <col min="11267" max="11267" width="9.140625" style="31"/>
    <col min="11268" max="11268" width="11.28515625" style="31" customWidth="1"/>
    <col min="11269" max="11269" width="13.42578125" style="31" customWidth="1"/>
    <col min="11270" max="11520" width="9.140625" style="31"/>
    <col min="11521" max="11521" width="61.7109375" style="31" customWidth="1"/>
    <col min="11522" max="11522" width="9.85546875" style="31" customWidth="1"/>
    <col min="11523" max="11523" width="9.140625" style="31"/>
    <col min="11524" max="11524" width="11.28515625" style="31" customWidth="1"/>
    <col min="11525" max="11525" width="13.42578125" style="31" customWidth="1"/>
    <col min="11526" max="11776" width="9.140625" style="31"/>
    <col min="11777" max="11777" width="61.7109375" style="31" customWidth="1"/>
    <col min="11778" max="11778" width="9.85546875" style="31" customWidth="1"/>
    <col min="11779" max="11779" width="9.140625" style="31"/>
    <col min="11780" max="11780" width="11.28515625" style="31" customWidth="1"/>
    <col min="11781" max="11781" width="13.42578125" style="31" customWidth="1"/>
    <col min="11782" max="12032" width="9.140625" style="31"/>
    <col min="12033" max="12033" width="61.7109375" style="31" customWidth="1"/>
    <col min="12034" max="12034" width="9.85546875" style="31" customWidth="1"/>
    <col min="12035" max="12035" width="9.140625" style="31"/>
    <col min="12036" max="12036" width="11.28515625" style="31" customWidth="1"/>
    <col min="12037" max="12037" width="13.42578125" style="31" customWidth="1"/>
    <col min="12038" max="12288" width="9.140625" style="31"/>
    <col min="12289" max="12289" width="61.7109375" style="31" customWidth="1"/>
    <col min="12290" max="12290" width="9.85546875" style="31" customWidth="1"/>
    <col min="12291" max="12291" width="9.140625" style="31"/>
    <col min="12292" max="12292" width="11.28515625" style="31" customWidth="1"/>
    <col min="12293" max="12293" width="13.42578125" style="31" customWidth="1"/>
    <col min="12294" max="12544" width="9.140625" style="31"/>
    <col min="12545" max="12545" width="61.7109375" style="31" customWidth="1"/>
    <col min="12546" max="12546" width="9.85546875" style="31" customWidth="1"/>
    <col min="12547" max="12547" width="9.140625" style="31"/>
    <col min="12548" max="12548" width="11.28515625" style="31" customWidth="1"/>
    <col min="12549" max="12549" width="13.42578125" style="31" customWidth="1"/>
    <col min="12550" max="12800" width="9.140625" style="31"/>
    <col min="12801" max="12801" width="61.7109375" style="31" customWidth="1"/>
    <col min="12802" max="12802" width="9.85546875" style="31" customWidth="1"/>
    <col min="12803" max="12803" width="9.140625" style="31"/>
    <col min="12804" max="12804" width="11.28515625" style="31" customWidth="1"/>
    <col min="12805" max="12805" width="13.42578125" style="31" customWidth="1"/>
    <col min="12806" max="13056" width="9.140625" style="31"/>
    <col min="13057" max="13057" width="61.7109375" style="31" customWidth="1"/>
    <col min="13058" max="13058" width="9.85546875" style="31" customWidth="1"/>
    <col min="13059" max="13059" width="9.140625" style="31"/>
    <col min="13060" max="13060" width="11.28515625" style="31" customWidth="1"/>
    <col min="13061" max="13061" width="13.42578125" style="31" customWidth="1"/>
    <col min="13062" max="13312" width="9.140625" style="31"/>
    <col min="13313" max="13313" width="61.7109375" style="31" customWidth="1"/>
    <col min="13314" max="13314" width="9.85546875" style="31" customWidth="1"/>
    <col min="13315" max="13315" width="9.140625" style="31"/>
    <col min="13316" max="13316" width="11.28515625" style="31" customWidth="1"/>
    <col min="13317" max="13317" width="13.42578125" style="31" customWidth="1"/>
    <col min="13318" max="13568" width="9.140625" style="31"/>
    <col min="13569" max="13569" width="61.7109375" style="31" customWidth="1"/>
    <col min="13570" max="13570" width="9.85546875" style="31" customWidth="1"/>
    <col min="13571" max="13571" width="9.140625" style="31"/>
    <col min="13572" max="13572" width="11.28515625" style="31" customWidth="1"/>
    <col min="13573" max="13573" width="13.42578125" style="31" customWidth="1"/>
    <col min="13574" max="13824" width="9.140625" style="31"/>
    <col min="13825" max="13825" width="61.7109375" style="31" customWidth="1"/>
    <col min="13826" max="13826" width="9.85546875" style="31" customWidth="1"/>
    <col min="13827" max="13827" width="9.140625" style="31"/>
    <col min="13828" max="13828" width="11.28515625" style="31" customWidth="1"/>
    <col min="13829" max="13829" width="13.42578125" style="31" customWidth="1"/>
    <col min="13830" max="14080" width="9.140625" style="31"/>
    <col min="14081" max="14081" width="61.7109375" style="31" customWidth="1"/>
    <col min="14082" max="14082" width="9.85546875" style="31" customWidth="1"/>
    <col min="14083" max="14083" width="9.140625" style="31"/>
    <col min="14084" max="14084" width="11.28515625" style="31" customWidth="1"/>
    <col min="14085" max="14085" width="13.42578125" style="31" customWidth="1"/>
    <col min="14086" max="14336" width="9.140625" style="31"/>
    <col min="14337" max="14337" width="61.7109375" style="31" customWidth="1"/>
    <col min="14338" max="14338" width="9.85546875" style="31" customWidth="1"/>
    <col min="14339" max="14339" width="9.140625" style="31"/>
    <col min="14340" max="14340" width="11.28515625" style="31" customWidth="1"/>
    <col min="14341" max="14341" width="13.42578125" style="31" customWidth="1"/>
    <col min="14342" max="14592" width="9.140625" style="31"/>
    <col min="14593" max="14593" width="61.7109375" style="31" customWidth="1"/>
    <col min="14594" max="14594" width="9.85546875" style="31" customWidth="1"/>
    <col min="14595" max="14595" width="9.140625" style="31"/>
    <col min="14596" max="14596" width="11.28515625" style="31" customWidth="1"/>
    <col min="14597" max="14597" width="13.42578125" style="31" customWidth="1"/>
    <col min="14598" max="14848" width="9.140625" style="31"/>
    <col min="14849" max="14849" width="61.7109375" style="31" customWidth="1"/>
    <col min="14850" max="14850" width="9.85546875" style="31" customWidth="1"/>
    <col min="14851" max="14851" width="9.140625" style="31"/>
    <col min="14852" max="14852" width="11.28515625" style="31" customWidth="1"/>
    <col min="14853" max="14853" width="13.42578125" style="31" customWidth="1"/>
    <col min="14854" max="15104" width="9.140625" style="31"/>
    <col min="15105" max="15105" width="61.7109375" style="31" customWidth="1"/>
    <col min="15106" max="15106" width="9.85546875" style="31" customWidth="1"/>
    <col min="15107" max="15107" width="9.140625" style="31"/>
    <col min="15108" max="15108" width="11.28515625" style="31" customWidth="1"/>
    <col min="15109" max="15109" width="13.42578125" style="31" customWidth="1"/>
    <col min="15110" max="15360" width="9.140625" style="31"/>
    <col min="15361" max="15361" width="61.7109375" style="31" customWidth="1"/>
    <col min="15362" max="15362" width="9.85546875" style="31" customWidth="1"/>
    <col min="15363" max="15363" width="9.140625" style="31"/>
    <col min="15364" max="15364" width="11.28515625" style="31" customWidth="1"/>
    <col min="15365" max="15365" width="13.42578125" style="31" customWidth="1"/>
    <col min="15366" max="15616" width="9.140625" style="31"/>
    <col min="15617" max="15617" width="61.7109375" style="31" customWidth="1"/>
    <col min="15618" max="15618" width="9.85546875" style="31" customWidth="1"/>
    <col min="15619" max="15619" width="9.140625" style="31"/>
    <col min="15620" max="15620" width="11.28515625" style="31" customWidth="1"/>
    <col min="15621" max="15621" width="13.42578125" style="31" customWidth="1"/>
    <col min="15622" max="15872" width="9.140625" style="31"/>
    <col min="15873" max="15873" width="61.7109375" style="31" customWidth="1"/>
    <col min="15874" max="15874" width="9.85546875" style="31" customWidth="1"/>
    <col min="15875" max="15875" width="9.140625" style="31"/>
    <col min="15876" max="15876" width="11.28515625" style="31" customWidth="1"/>
    <col min="15877" max="15877" width="13.42578125" style="31" customWidth="1"/>
    <col min="15878" max="16128" width="9.140625" style="31"/>
    <col min="16129" max="16129" width="61.7109375" style="31" customWidth="1"/>
    <col min="16130" max="16130" width="9.85546875" style="31" customWidth="1"/>
    <col min="16131" max="16131" width="9.140625" style="31"/>
    <col min="16132" max="16132" width="11.28515625" style="31" customWidth="1"/>
    <col min="16133" max="16133" width="13.42578125" style="31" customWidth="1"/>
    <col min="16134" max="16384" width="9.140625" style="31"/>
  </cols>
  <sheetData>
    <row r="1" spans="1:6" ht="20.100000000000001" customHeight="1" x14ac:dyDescent="0.2">
      <c r="A1" s="131" t="s">
        <v>194</v>
      </c>
      <c r="B1" s="135" t="s">
        <v>195</v>
      </c>
      <c r="C1" s="136"/>
      <c r="D1" s="136"/>
      <c r="E1" s="136"/>
      <c r="F1" s="136"/>
    </row>
    <row r="2" spans="1:6" ht="51.75" customHeight="1" thickBot="1" x14ac:dyDescent="0.25">
      <c r="A2" s="132"/>
      <c r="B2" s="75" t="s">
        <v>196</v>
      </c>
      <c r="C2" s="76" t="s">
        <v>197</v>
      </c>
      <c r="D2" s="76" t="s">
        <v>198</v>
      </c>
      <c r="E2" s="105" t="s">
        <v>199</v>
      </c>
      <c r="F2" s="104" t="s">
        <v>233</v>
      </c>
    </row>
    <row r="3" spans="1:6" ht="20.100000000000001" customHeight="1" x14ac:dyDescent="0.2">
      <c r="A3" s="77" t="s">
        <v>200</v>
      </c>
      <c r="B3" s="78">
        <v>560</v>
      </c>
      <c r="C3" s="78"/>
      <c r="D3" s="78"/>
      <c r="E3" s="93">
        <f>E6+E7+E8+E9+E10+E11+E12+E13</f>
        <v>13004410</v>
      </c>
      <c r="F3" s="93">
        <f>F6+F7+F8+F9+F10+F11+F12+F13</f>
        <v>13004410</v>
      </c>
    </row>
    <row r="4" spans="1:6" ht="20.100000000000001" customHeight="1" x14ac:dyDescent="0.25">
      <c r="A4" s="79" t="s">
        <v>201</v>
      </c>
      <c r="B4" s="80"/>
      <c r="C4" s="78"/>
      <c r="D4" s="78"/>
      <c r="E4" s="93"/>
      <c r="F4" s="69"/>
    </row>
    <row r="5" spans="1:6" ht="20.100000000000001" customHeight="1" x14ac:dyDescent="0.2">
      <c r="A5" s="79" t="s">
        <v>202</v>
      </c>
      <c r="B5" s="78"/>
      <c r="C5" s="78"/>
      <c r="D5" s="78"/>
      <c r="E5" s="93">
        <f>E6+E7+E8+E9</f>
        <v>6818710</v>
      </c>
      <c r="F5" s="93">
        <f>F6+F7+F8+F9</f>
        <v>6818710</v>
      </c>
    </row>
    <row r="6" spans="1:6" ht="20.100000000000001" customHeight="1" x14ac:dyDescent="0.2">
      <c r="A6" s="79" t="s">
        <v>203</v>
      </c>
      <c r="B6" s="78"/>
      <c r="C6" s="80"/>
      <c r="D6" s="78"/>
      <c r="E6" s="93">
        <v>2299130</v>
      </c>
      <c r="F6" s="93">
        <v>2299130</v>
      </c>
    </row>
    <row r="7" spans="1:6" ht="20.100000000000001" customHeight="1" x14ac:dyDescent="0.2">
      <c r="A7" s="79" t="s">
        <v>204</v>
      </c>
      <c r="B7" s="78"/>
      <c r="C7" s="78"/>
      <c r="D7" s="78"/>
      <c r="E7" s="93">
        <v>3616000</v>
      </c>
      <c r="F7" s="93">
        <v>3616000</v>
      </c>
    </row>
    <row r="8" spans="1:6" ht="20.100000000000001" customHeight="1" x14ac:dyDescent="0.2">
      <c r="A8" s="79" t="s">
        <v>205</v>
      </c>
      <c r="B8" s="78"/>
      <c r="C8" s="78"/>
      <c r="D8" s="78"/>
      <c r="E8" s="93">
        <v>100000</v>
      </c>
      <c r="F8" s="93">
        <v>100000</v>
      </c>
    </row>
    <row r="9" spans="1:6" ht="20.100000000000001" customHeight="1" x14ac:dyDescent="0.2">
      <c r="A9" s="79" t="s">
        <v>206</v>
      </c>
      <c r="B9" s="78"/>
      <c r="C9" s="78"/>
      <c r="D9" s="78"/>
      <c r="E9" s="93">
        <v>803580</v>
      </c>
      <c r="F9" s="93">
        <v>803580</v>
      </c>
    </row>
    <row r="10" spans="1:6" ht="20.100000000000001" customHeight="1" x14ac:dyDescent="0.2">
      <c r="A10" s="79" t="s">
        <v>207</v>
      </c>
      <c r="B10" s="78"/>
      <c r="C10" s="78"/>
      <c r="D10" s="78"/>
      <c r="E10" s="93">
        <v>0</v>
      </c>
      <c r="F10" s="93">
        <v>0</v>
      </c>
    </row>
    <row r="11" spans="1:6" ht="20.100000000000001" customHeight="1" x14ac:dyDescent="0.2">
      <c r="A11" s="79" t="s">
        <v>208</v>
      </c>
      <c r="B11" s="78"/>
      <c r="C11" s="78"/>
      <c r="D11" s="78"/>
      <c r="E11" s="93">
        <v>5000000</v>
      </c>
      <c r="F11" s="93">
        <v>5000000</v>
      </c>
    </row>
    <row r="12" spans="1:6" ht="20.100000000000001" customHeight="1" x14ac:dyDescent="0.2">
      <c r="A12" s="79" t="s">
        <v>209</v>
      </c>
      <c r="B12" s="78">
        <v>6</v>
      </c>
      <c r="C12" s="78"/>
      <c r="D12" s="78">
        <v>2550</v>
      </c>
      <c r="E12" s="93">
        <v>15300</v>
      </c>
      <c r="F12" s="93">
        <v>15300</v>
      </c>
    </row>
    <row r="13" spans="1:6" ht="20.100000000000001" customHeight="1" x14ac:dyDescent="0.2">
      <c r="A13" s="79" t="s">
        <v>210</v>
      </c>
      <c r="B13" s="78"/>
      <c r="C13" s="78"/>
      <c r="D13" s="78"/>
      <c r="E13" s="93">
        <v>1170400</v>
      </c>
      <c r="F13" s="93">
        <v>1170400</v>
      </c>
    </row>
    <row r="14" spans="1:6" ht="30.75" customHeight="1" x14ac:dyDescent="0.2">
      <c r="A14" s="81" t="s">
        <v>211</v>
      </c>
      <c r="B14" s="78"/>
      <c r="C14" s="78"/>
      <c r="D14" s="78"/>
      <c r="E14" s="93">
        <f>E15+E16+E17+E18</f>
        <v>7726920</v>
      </c>
      <c r="F14" s="93">
        <f>F15+F16+F17+F18</f>
        <v>7897667</v>
      </c>
    </row>
    <row r="15" spans="1:6" ht="20.100000000000001" customHeight="1" x14ac:dyDescent="0.2">
      <c r="A15" s="79" t="s">
        <v>212</v>
      </c>
      <c r="B15" s="78"/>
      <c r="C15" s="78"/>
      <c r="D15" s="78"/>
      <c r="E15" s="93">
        <v>4481000</v>
      </c>
      <c r="F15" s="93">
        <v>4481000</v>
      </c>
    </row>
    <row r="16" spans="1:6" ht="20.100000000000001" customHeight="1" x14ac:dyDescent="0.2">
      <c r="A16" s="79" t="s">
        <v>213</v>
      </c>
      <c r="B16" s="78"/>
      <c r="C16" s="78"/>
      <c r="D16" s="78"/>
      <c r="E16" s="93">
        <v>3100000</v>
      </c>
      <c r="F16" s="93">
        <v>3100000</v>
      </c>
    </row>
    <row r="17" spans="1:6" ht="20.100000000000001" customHeight="1" x14ac:dyDescent="0.2">
      <c r="A17" s="79" t="s">
        <v>214</v>
      </c>
      <c r="B17" s="78"/>
      <c r="C17" s="78"/>
      <c r="D17" s="78"/>
      <c r="E17" s="93">
        <v>145920</v>
      </c>
      <c r="F17" s="93">
        <v>145920</v>
      </c>
    </row>
    <row r="18" spans="1:6" ht="20.100000000000001" customHeight="1" x14ac:dyDescent="0.25">
      <c r="A18" s="79" t="s">
        <v>231</v>
      </c>
      <c r="B18" s="78"/>
      <c r="C18" s="78"/>
      <c r="D18" s="78"/>
      <c r="E18" s="93"/>
      <c r="F18" s="97">
        <v>170747</v>
      </c>
    </row>
    <row r="19" spans="1:6" ht="20.100000000000001" customHeight="1" x14ac:dyDescent="0.2">
      <c r="A19" s="81" t="s">
        <v>215</v>
      </c>
      <c r="B19" s="82"/>
      <c r="C19" s="78"/>
      <c r="D19" s="83"/>
      <c r="E19" s="93">
        <f>E20</f>
        <v>1800000</v>
      </c>
      <c r="F19" s="93">
        <f>F20</f>
        <v>1800000</v>
      </c>
    </row>
    <row r="20" spans="1:6" ht="34.5" customHeight="1" x14ac:dyDescent="0.25">
      <c r="A20" s="84" t="s">
        <v>216</v>
      </c>
      <c r="B20" s="82"/>
      <c r="C20" s="78"/>
      <c r="D20" s="83"/>
      <c r="E20" s="93">
        <v>1800000</v>
      </c>
      <c r="F20" s="97">
        <v>1800000</v>
      </c>
    </row>
    <row r="21" spans="1:6" ht="20.100000000000001" customHeight="1" x14ac:dyDescent="0.25">
      <c r="A21" s="81" t="s">
        <v>217</v>
      </c>
      <c r="B21" s="82"/>
      <c r="C21" s="78"/>
      <c r="D21" s="83"/>
      <c r="E21" s="93"/>
      <c r="F21" s="69"/>
    </row>
    <row r="22" spans="1:6" ht="20.100000000000001" customHeight="1" x14ac:dyDescent="0.25">
      <c r="A22" s="84" t="s">
        <v>218</v>
      </c>
      <c r="B22" s="82"/>
      <c r="C22" s="78"/>
      <c r="D22" s="83"/>
      <c r="E22" s="93"/>
      <c r="F22" s="69"/>
    </row>
    <row r="23" spans="1:6" ht="20.100000000000001" customHeight="1" x14ac:dyDescent="0.25">
      <c r="A23" s="84" t="s">
        <v>219</v>
      </c>
      <c r="B23" s="82"/>
      <c r="C23" s="78"/>
      <c r="D23" s="83"/>
      <c r="E23" s="93"/>
      <c r="F23" s="69"/>
    </row>
    <row r="24" spans="1:6" ht="20.100000000000001" customHeight="1" x14ac:dyDescent="0.2">
      <c r="A24" s="81" t="s">
        <v>220</v>
      </c>
      <c r="B24" s="82"/>
      <c r="C24" s="78"/>
      <c r="D24" s="83"/>
      <c r="E24" s="93">
        <f>E25+E26</f>
        <v>0</v>
      </c>
      <c r="F24" s="93">
        <f>F25+F26</f>
        <v>474040</v>
      </c>
    </row>
    <row r="25" spans="1:6" ht="20.100000000000001" customHeight="1" x14ac:dyDescent="0.25">
      <c r="A25" s="84" t="s">
        <v>230</v>
      </c>
      <c r="B25" s="82"/>
      <c r="C25" s="78"/>
      <c r="D25" s="83"/>
      <c r="E25" s="93"/>
      <c r="F25" s="97">
        <v>320040</v>
      </c>
    </row>
    <row r="26" spans="1:6" ht="20.100000000000001" customHeight="1" x14ac:dyDescent="0.25">
      <c r="A26" s="98" t="s">
        <v>232</v>
      </c>
      <c r="B26" s="99"/>
      <c r="C26" s="100"/>
      <c r="D26" s="101"/>
      <c r="E26" s="102"/>
      <c r="F26" s="97">
        <v>154000</v>
      </c>
    </row>
    <row r="27" spans="1:6" ht="20.100000000000001" customHeight="1" x14ac:dyDescent="0.2">
      <c r="A27" s="85" t="s">
        <v>221</v>
      </c>
      <c r="B27" s="86"/>
      <c r="C27" s="86"/>
      <c r="D27" s="86"/>
      <c r="E27" s="94">
        <f>E24+E21+E19+E14+E3</f>
        <v>22531330</v>
      </c>
      <c r="F27" s="94">
        <f>F24+F21+F19+F14+F3</f>
        <v>23176117</v>
      </c>
    </row>
    <row r="28" spans="1:6" x14ac:dyDescent="0.25">
      <c r="A28" s="87" t="s">
        <v>222</v>
      </c>
      <c r="B28" s="88"/>
      <c r="C28" s="88"/>
      <c r="D28" s="88"/>
      <c r="E28" s="95"/>
      <c r="F28" s="69"/>
    </row>
    <row r="29" spans="1:6" ht="14.25" x14ac:dyDescent="0.2">
      <c r="A29" s="89" t="s">
        <v>223</v>
      </c>
      <c r="B29" s="133">
        <f>SUM(E27:E28)</f>
        <v>22531330</v>
      </c>
      <c r="C29" s="133"/>
      <c r="D29" s="133"/>
      <c r="E29" s="134"/>
      <c r="F29" s="103">
        <v>23176117</v>
      </c>
    </row>
  </sheetData>
  <mergeCells count="3">
    <mergeCell ref="A1:A2"/>
    <mergeCell ref="B29:E29"/>
    <mergeCell ref="B1:F1"/>
  </mergeCells>
  <pageMargins left="0.7" right="0.7" top="1.26" bottom="0.75" header="0.43" footer="0.3"/>
  <pageSetup paperSize="9" scale="83" orientation="portrait" r:id="rId1"/>
  <headerFooter>
    <oddHeader>&amp;C&amp;"Times New Roman,Normál"5/2018. (VIII.30.) önkormányzati rendelet&amp;"Times New Roman,Félkövér"
TORNYISZENTMIKLÓS KÖZSÉGI ÖNKORMÁNYZAT 2018. ÉVI KÖLTSÉGVETÉSI TÁMOGATÁSA JOGCÍMENKÉNT
adatok ezer Ft-ban!&amp;R&amp;"Times New Roman,Normál"5. 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1F1C-FF65-483B-B9EF-8EB3DC5E768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ÖSSZETOLT</vt:lpstr>
      <vt:lpstr>Bevételek</vt:lpstr>
      <vt:lpstr>Kiadások</vt:lpstr>
      <vt:lpstr>felhalmozási</vt:lpstr>
      <vt:lpstr>állami</vt:lpstr>
      <vt:lpstr>Munka1</vt:lpstr>
      <vt:lpstr>ÖSSZETOLT!Nyomtatási_terület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Orbán</dc:creator>
  <cp:lastModifiedBy>Orbán</cp:lastModifiedBy>
  <cp:lastPrinted>2018-08-23T07:12:47Z</cp:lastPrinted>
  <dcterms:created xsi:type="dcterms:W3CDTF">2018-08-22T13:12:44Z</dcterms:created>
  <dcterms:modified xsi:type="dcterms:W3CDTF">2018-08-23T07:35:31Z</dcterms:modified>
</cp:coreProperties>
</file>