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tartalék önkorm" sheetId="1" r:id="rId1"/>
    <sheet name="hivatal tartalék" sheetId="2" r:id="rId2"/>
    <sheet name="Munka2" sheetId="3" r:id="rId3"/>
    <sheet name="Munka3" sheetId="4" r:id="rId4"/>
  </sheets>
  <definedNames>
    <definedName name="_xlnm.Print_Area" localSheetId="1">'hivatal tartalék'!$A$1:$F$15</definedName>
    <definedName name="_xlnm.Print_Area" localSheetId="0">'tartalék önkorm'!$A$1:$H$74</definedName>
  </definedNames>
  <calcPr fullCalcOnLoad="1"/>
</workbook>
</file>

<file path=xl/sharedStrings.xml><?xml version="1.0" encoding="utf-8"?>
<sst xmlns="http://schemas.openxmlformats.org/spreadsheetml/2006/main" count="93" uniqueCount="85">
  <si>
    <t>2013. év tartalékok állománya</t>
  </si>
  <si>
    <t>ÖNKORMÁNYZAT</t>
  </si>
  <si>
    <t>Eredeti előirányzat</t>
  </si>
  <si>
    <t>1.sz. mód.</t>
  </si>
  <si>
    <t>1.sz. módosítás után</t>
  </si>
  <si>
    <t>Polgármesteri keret</t>
  </si>
  <si>
    <t>Általános tartalék</t>
  </si>
  <si>
    <t>Általános tartalék összesen</t>
  </si>
  <si>
    <t>Működési tartalék-likvid hitelből</t>
  </si>
  <si>
    <t>Működési tartalék-BKK buszközlekedés má.j1-dec.31.</t>
  </si>
  <si>
    <t>Működési tartalék-tervezési többlet</t>
  </si>
  <si>
    <t xml:space="preserve">          NATÜ Kft-nek</t>
  </si>
  <si>
    <t xml:space="preserve">          Fészekhintára</t>
  </si>
  <si>
    <t xml:space="preserve">          Főépítész új szerződésére</t>
  </si>
  <si>
    <t xml:space="preserve">           Amerikai Iskola bérleti díjra</t>
  </si>
  <si>
    <t>Bérkompenzáció előleg-decemberben visszavonják</t>
  </si>
  <si>
    <t>Állami finanszírozási számlapénz</t>
  </si>
  <si>
    <t>Óvodaberuházás óvadéki számlája</t>
  </si>
  <si>
    <t>gépjármű (épitmény többlet)</t>
  </si>
  <si>
    <t>Működési tartalék összesen</t>
  </si>
  <si>
    <t>Kecskehát fejlesztés lekötött összege</t>
  </si>
  <si>
    <t>Vagyonalapon lekötött összeg</t>
  </si>
  <si>
    <t>Inkubátorház pályázati támogatás</t>
  </si>
  <si>
    <t>Közműfejlesztés</t>
  </si>
  <si>
    <t xml:space="preserve">      ebből kútfúrásra</t>
  </si>
  <si>
    <t>OEP számlapénz védőnői épületre</t>
  </si>
  <si>
    <t>KMOP 3-3-3-11 Napelemes és biomassza projekt számlapénz</t>
  </si>
  <si>
    <t>HUSK/1101/1.1.1/0361</t>
  </si>
  <si>
    <t>Iskolai és utánpótlás sport infrastrukt.</t>
  </si>
  <si>
    <t>KEOP-7.1.0/11-2012-0045 Szennyvíz-derogáció</t>
  </si>
  <si>
    <t>Derogáció önrész pályázat bevétele</t>
  </si>
  <si>
    <t>Ingatlaneladás csökkentéséből</t>
  </si>
  <si>
    <t>ingatlan eladás miatti csökkenés</t>
  </si>
  <si>
    <t>Fejlesztési tartalék összesen</t>
  </si>
  <si>
    <t>ÖNKORMÁNYZAT TARTALÉKAI ÖSSZESEN</t>
  </si>
  <si>
    <t>2.sz.  Módosítás</t>
  </si>
  <si>
    <t>árvízkárosultak részére</t>
  </si>
  <si>
    <t>óvoda beruházás önrész kiegészítésére</t>
  </si>
  <si>
    <t>Jegyzői keret</t>
  </si>
  <si>
    <t>POLGÁRMESTERI HIVATAL</t>
  </si>
  <si>
    <t>3.sz. Módosítás</t>
  </si>
  <si>
    <t>kamatbevétel maradvány</t>
  </si>
  <si>
    <t>adósságkonszolidáció bev.különbség</t>
  </si>
  <si>
    <t>bűnügyi kártérítés</t>
  </si>
  <si>
    <t>védőnői ép.beruházási összeg</t>
  </si>
  <si>
    <t>3.sz.  Módosítás</t>
  </si>
  <si>
    <t>4.sz. Módosítás</t>
  </si>
  <si>
    <t>adóbevételek  növekménye</t>
  </si>
  <si>
    <t>beszámítás (kp támogatás)</t>
  </si>
  <si>
    <t>intézményi bevételek (kamat, díjbevétel)</t>
  </si>
  <si>
    <t>Római Katolikus Templom tetőjavításra</t>
  </si>
  <si>
    <t>Ezüst Kor Szociális Int. Támogatás</t>
  </si>
  <si>
    <t>Óvoda bér kirendezésre (2012)</t>
  </si>
  <si>
    <t>Öregiskola bér kirendezésre (2012)</t>
  </si>
  <si>
    <t>Hivatal bér kirendezésre (2012)</t>
  </si>
  <si>
    <t>Önkormányzat bér kirendezésre (2012)</t>
  </si>
  <si>
    <t>egyéb adók díjak előirányzat kirendezése</t>
  </si>
  <si>
    <t>szoc. Gyerm.és felnőtt étk. Kirendezése</t>
  </si>
  <si>
    <t>védőnői ép.beruházási összeg áfa</t>
  </si>
  <si>
    <t>bölcsőde beruházás</t>
  </si>
  <si>
    <t>számlázott szellemi termékekre</t>
  </si>
  <si>
    <t>fejlesztési hiteltörlesztésre adóságkonsz.</t>
  </si>
  <si>
    <t>felhalmozási kamatkiadásra</t>
  </si>
  <si>
    <t>iskola épületében vizesblokk kiépítésére</t>
  </si>
  <si>
    <t>hókotrásra kiadás</t>
  </si>
  <si>
    <t>Tisza I.tér Református  imaház épületre</t>
  </si>
  <si>
    <t>5.sz. Módosítás</t>
  </si>
  <si>
    <t>Vis maior  helyreállítás támogatás visszarendezése</t>
  </si>
  <si>
    <t>dologi kiadások kirendezése</t>
  </si>
  <si>
    <t>társ és szocpol.támogatás rendezése</t>
  </si>
  <si>
    <t>önkormányzat bevételek miatti rendezés</t>
  </si>
  <si>
    <t>étkeztetés pb.szoc támogatás</t>
  </si>
  <si>
    <t>szerkezetátalakítási nov/dec</t>
  </si>
  <si>
    <t>óvodapedagógusok pótlólagos bértámogatása</t>
  </si>
  <si>
    <t>óvoda működési támogatás csökkentése miatt</t>
  </si>
  <si>
    <t>hivatal működési támogatás csökkentése miatt</t>
  </si>
  <si>
    <t>öregiskola működési támogatás csökkentése miatt</t>
  </si>
  <si>
    <t>Költségvetési támogatás felhalmozási része</t>
  </si>
  <si>
    <t>költségvetési támogatás működési része</t>
  </si>
  <si>
    <t xml:space="preserve">fejlesztési hiteltörlesztésből </t>
  </si>
  <si>
    <t>felújításból meg nem valósulás miatti kirendezés</t>
  </si>
  <si>
    <t>5.sz. rm</t>
  </si>
  <si>
    <t>4 sz. rm</t>
  </si>
  <si>
    <t>felújításból meg nem valósulás miatti kirendezése</t>
  </si>
  <si>
    <t>4.sz rm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</si>
</sst>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46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164" fontId="2" fillId="0" borderId="11" xfId="46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164" fontId="1" fillId="0" borderId="13" xfId="46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164" fontId="2" fillId="33" borderId="15" xfId="46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164" fontId="1" fillId="0" borderId="13" xfId="46" applyNumberFormat="1" applyFont="1" applyBorder="1" applyAlignment="1">
      <alignment/>
    </xf>
    <xf numFmtId="164" fontId="1" fillId="0" borderId="16" xfId="46" applyNumberFormat="1" applyFont="1" applyBorder="1" applyAlignment="1">
      <alignment/>
    </xf>
    <xf numFmtId="0" fontId="1" fillId="0" borderId="17" xfId="0" applyFont="1" applyBorder="1" applyAlignment="1">
      <alignment/>
    </xf>
    <xf numFmtId="164" fontId="1" fillId="0" borderId="18" xfId="46" applyNumberFormat="1" applyFont="1" applyBorder="1" applyAlignment="1">
      <alignment/>
    </xf>
    <xf numFmtId="164" fontId="1" fillId="0" borderId="19" xfId="46" applyNumberFormat="1" applyFont="1" applyBorder="1" applyAlignment="1">
      <alignment/>
    </xf>
    <xf numFmtId="164" fontId="1" fillId="0" borderId="20" xfId="46" applyNumberFormat="1" applyFont="1" applyBorder="1" applyAlignment="1">
      <alignment/>
    </xf>
    <xf numFmtId="164" fontId="2" fillId="0" borderId="11" xfId="46" applyNumberFormat="1" applyFont="1" applyBorder="1" applyAlignment="1">
      <alignment wrapText="1"/>
    </xf>
    <xf numFmtId="0" fontId="1" fillId="0" borderId="21" xfId="0" applyFont="1" applyFill="1" applyBorder="1" applyAlignment="1">
      <alignment/>
    </xf>
    <xf numFmtId="164" fontId="1" fillId="0" borderId="16" xfId="46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164" fontId="1" fillId="0" borderId="23" xfId="46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" fillId="0" borderId="18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164" fontId="2" fillId="33" borderId="28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9" xfId="0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0" fontId="2" fillId="34" borderId="30" xfId="0" applyFont="1" applyFill="1" applyBorder="1" applyAlignment="1">
      <alignment/>
    </xf>
    <xf numFmtId="164" fontId="2" fillId="34" borderId="31" xfId="46" applyNumberFormat="1" applyFont="1" applyFill="1" applyBorder="1" applyAlignment="1">
      <alignment/>
    </xf>
    <xf numFmtId="164" fontId="2" fillId="34" borderId="32" xfId="46" applyNumberFormat="1" applyFont="1" applyFill="1" applyBorder="1" applyAlignment="1">
      <alignment/>
    </xf>
    <xf numFmtId="164" fontId="2" fillId="34" borderId="33" xfId="0" applyNumberFormat="1" applyFont="1" applyFill="1" applyBorder="1" applyAlignment="1">
      <alignment/>
    </xf>
    <xf numFmtId="164" fontId="5" fillId="34" borderId="34" xfId="0" applyNumberFormat="1" applyFont="1" applyFill="1" applyBorder="1" applyAlignment="1">
      <alignment/>
    </xf>
    <xf numFmtId="164" fontId="2" fillId="0" borderId="0" xfId="46" applyNumberFormat="1" applyFont="1" applyAlignment="1">
      <alignment/>
    </xf>
    <xf numFmtId="0" fontId="2" fillId="33" borderId="30" xfId="0" applyFont="1" applyFill="1" applyBorder="1" applyAlignment="1">
      <alignment/>
    </xf>
    <xf numFmtId="164" fontId="2" fillId="33" borderId="31" xfId="46" applyNumberFormat="1" applyFont="1" applyFill="1" applyBorder="1" applyAlignment="1">
      <alignment/>
    </xf>
    <xf numFmtId="3" fontId="1" fillId="0" borderId="13" xfId="0" applyNumberFormat="1" applyFont="1" applyBorder="1" applyAlignment="1">
      <alignment horizontal="center"/>
    </xf>
    <xf numFmtId="164" fontId="1" fillId="0" borderId="35" xfId="46" applyNumberFormat="1" applyFont="1" applyBorder="1" applyAlignment="1">
      <alignment/>
    </xf>
    <xf numFmtId="0" fontId="0" fillId="0" borderId="12" xfId="0" applyBorder="1" applyAlignment="1">
      <alignment vertical="center" wrapText="1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5" fillId="33" borderId="38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64" fontId="5" fillId="33" borderId="41" xfId="0" applyNumberFormat="1" applyFont="1" applyFill="1" applyBorder="1" applyAlignment="1">
      <alignment/>
    </xf>
    <xf numFmtId="3" fontId="0" fillId="0" borderId="42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43" xfId="0" applyBorder="1" applyAlignment="1">
      <alignment/>
    </xf>
    <xf numFmtId="164" fontId="5" fillId="33" borderId="15" xfId="0" applyNumberFormat="1" applyFont="1" applyFill="1" applyBorder="1" applyAlignment="1">
      <alignment/>
    </xf>
    <xf numFmtId="0" fontId="0" fillId="0" borderId="20" xfId="0" applyBorder="1" applyAlignment="1">
      <alignment/>
    </xf>
    <xf numFmtId="3" fontId="0" fillId="0" borderId="43" xfId="0" applyNumberFormat="1" applyBorder="1" applyAlignment="1">
      <alignment horizontal="center"/>
    </xf>
    <xf numFmtId="0" fontId="0" fillId="0" borderId="42" xfId="0" applyBorder="1" applyAlignment="1">
      <alignment/>
    </xf>
    <xf numFmtId="3" fontId="0" fillId="0" borderId="39" xfId="0" applyNumberFormat="1" applyBorder="1" applyAlignment="1">
      <alignment/>
    </xf>
    <xf numFmtId="164" fontId="5" fillId="33" borderId="44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164" fontId="5" fillId="33" borderId="3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0" fillId="0" borderId="39" xfId="0" applyBorder="1" applyAlignment="1">
      <alignment horizontal="center"/>
    </xf>
    <xf numFmtId="164" fontId="1" fillId="35" borderId="18" xfId="46" applyNumberFormat="1" applyFont="1" applyFill="1" applyBorder="1" applyAlignment="1">
      <alignment/>
    </xf>
    <xf numFmtId="164" fontId="5" fillId="34" borderId="44" xfId="0" applyNumberFormat="1" applyFont="1" applyFill="1" applyBorder="1" applyAlignment="1">
      <alignment/>
    </xf>
    <xf numFmtId="0" fontId="5" fillId="0" borderId="46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164" fontId="5" fillId="33" borderId="48" xfId="0" applyNumberFormat="1" applyFont="1" applyFill="1" applyBorder="1" applyAlignment="1">
      <alignment/>
    </xf>
    <xf numFmtId="3" fontId="0" fillId="0" borderId="4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49" xfId="0" applyBorder="1" applyAlignment="1">
      <alignment/>
    </xf>
    <xf numFmtId="3" fontId="0" fillId="0" borderId="19" xfId="0" applyNumberFormat="1" applyBorder="1" applyAlignment="1">
      <alignment/>
    </xf>
    <xf numFmtId="164" fontId="5" fillId="33" borderId="50" xfId="0" applyNumberFormat="1" applyFont="1" applyFill="1" applyBorder="1" applyAlignment="1">
      <alignment/>
    </xf>
    <xf numFmtId="164" fontId="5" fillId="34" borderId="31" xfId="0" applyNumberFormat="1" applyFont="1" applyFill="1" applyBorder="1" applyAlignment="1">
      <alignment/>
    </xf>
    <xf numFmtId="164" fontId="2" fillId="33" borderId="32" xfId="46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3" fontId="0" fillId="35" borderId="0" xfId="0" applyNumberFormat="1" applyFill="1" applyAlignment="1">
      <alignment/>
    </xf>
    <xf numFmtId="3" fontId="0" fillId="37" borderId="0" xfId="0" applyNumberFormat="1" applyFill="1" applyAlignment="1">
      <alignment/>
    </xf>
    <xf numFmtId="0" fontId="0" fillId="38" borderId="39" xfId="0" applyFill="1" applyBorder="1" applyAlignment="1">
      <alignment horizontal="center"/>
    </xf>
    <xf numFmtId="3" fontId="0" fillId="38" borderId="40" xfId="0" applyNumberFormat="1" applyFill="1" applyBorder="1" applyAlignment="1">
      <alignment horizontal="center"/>
    </xf>
    <xf numFmtId="3" fontId="0" fillId="38" borderId="39" xfId="0" applyNumberFormat="1" applyFill="1" applyBorder="1" applyAlignment="1">
      <alignment horizontal="center"/>
    </xf>
    <xf numFmtId="3" fontId="0" fillId="38" borderId="36" xfId="0" applyNumberFormat="1" applyFill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5" fillId="0" borderId="0" xfId="0" applyNumberFormat="1" applyFont="1" applyAlignment="1">
      <alignment/>
    </xf>
    <xf numFmtId="164" fontId="3" fillId="38" borderId="20" xfId="46" applyNumberFormat="1" applyFont="1" applyFill="1" applyBorder="1" applyAlignment="1">
      <alignment/>
    </xf>
    <xf numFmtId="164" fontId="1" fillId="38" borderId="13" xfId="46" applyNumberFormat="1" applyFont="1" applyFill="1" applyBorder="1" applyAlignment="1">
      <alignment/>
    </xf>
    <xf numFmtId="164" fontId="1" fillId="38" borderId="16" xfId="46" applyNumberFormat="1" applyFont="1" applyFill="1" applyBorder="1" applyAlignment="1">
      <alignment/>
    </xf>
    <xf numFmtId="164" fontId="1" fillId="38" borderId="49" xfId="46" applyNumberFormat="1" applyFont="1" applyFill="1" applyBorder="1" applyAlignment="1">
      <alignment/>
    </xf>
    <xf numFmtId="0" fontId="1" fillId="38" borderId="23" xfId="0" applyFont="1" applyFill="1" applyBorder="1" applyAlignment="1">
      <alignment/>
    </xf>
    <xf numFmtId="164" fontId="1" fillId="38" borderId="19" xfId="46" applyNumberFormat="1" applyFont="1" applyFill="1" applyBorder="1" applyAlignment="1">
      <alignment/>
    </xf>
    <xf numFmtId="0" fontId="1" fillId="38" borderId="18" xfId="0" applyFont="1" applyFill="1" applyBorder="1" applyAlignment="1">
      <alignment/>
    </xf>
    <xf numFmtId="164" fontId="1" fillId="38" borderId="20" xfId="46" applyNumberFormat="1" applyFont="1" applyFill="1" applyBorder="1" applyAlignment="1">
      <alignment/>
    </xf>
    <xf numFmtId="3" fontId="1" fillId="0" borderId="23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75"/>
  <sheetViews>
    <sheetView zoomScalePageLayoutView="0" workbookViewId="0" topLeftCell="A37">
      <selection activeCell="J62" sqref="J62"/>
    </sheetView>
  </sheetViews>
  <sheetFormatPr defaultColWidth="9.140625" defaultRowHeight="12.75"/>
  <cols>
    <col min="1" max="1" width="54.421875" style="0" customWidth="1"/>
    <col min="2" max="2" width="12.421875" style="0" customWidth="1"/>
    <col min="3" max="3" width="12.57421875" style="0" customWidth="1"/>
    <col min="4" max="4" width="11.8515625" style="0" hidden="1" customWidth="1"/>
    <col min="5" max="5" width="12.00390625" style="0" customWidth="1"/>
    <col min="6" max="6" width="11.140625" style="0" customWidth="1"/>
    <col min="7" max="8" width="13.00390625" style="0" customWidth="1"/>
    <col min="9" max="10" width="10.00390625" style="0" bestFit="1" customWidth="1"/>
  </cols>
  <sheetData>
    <row r="1" spans="1:6" ht="15">
      <c r="A1" s="1" t="s">
        <v>0</v>
      </c>
      <c r="B1" s="38" t="s">
        <v>1</v>
      </c>
      <c r="C1" s="2"/>
      <c r="D1" s="2"/>
      <c r="E1" s="2"/>
      <c r="F1" s="1"/>
    </row>
    <row r="2" spans="1:6" ht="15.75" thickBot="1">
      <c r="A2" s="3"/>
      <c r="B2" s="2"/>
      <c r="C2" s="2"/>
      <c r="D2" s="2"/>
      <c r="E2" s="2"/>
      <c r="F2" s="1"/>
    </row>
    <row r="3" spans="1:8" ht="31.5" customHeight="1">
      <c r="A3" s="4"/>
      <c r="B3" s="17" t="s">
        <v>2</v>
      </c>
      <c r="C3" s="5" t="s">
        <v>3</v>
      </c>
      <c r="D3" s="17" t="s">
        <v>4</v>
      </c>
      <c r="E3" s="25" t="s">
        <v>35</v>
      </c>
      <c r="F3" s="66" t="s">
        <v>40</v>
      </c>
      <c r="G3" s="71" t="s">
        <v>46</v>
      </c>
      <c r="H3" s="67" t="s">
        <v>66</v>
      </c>
    </row>
    <row r="4" spans="1:8" ht="15">
      <c r="A4" s="6" t="s">
        <v>5</v>
      </c>
      <c r="B4" s="7">
        <v>1000</v>
      </c>
      <c r="C4" s="7"/>
      <c r="D4" s="7">
        <f>+B4+C4</f>
        <v>1000</v>
      </c>
      <c r="E4" s="26"/>
      <c r="F4" s="54"/>
      <c r="G4" s="72"/>
      <c r="H4" s="49"/>
    </row>
    <row r="5" spans="1:8" ht="15">
      <c r="A5" s="6" t="s">
        <v>6</v>
      </c>
      <c r="B5" s="7">
        <v>3000</v>
      </c>
      <c r="C5" s="7">
        <v>-660</v>
      </c>
      <c r="D5" s="7">
        <f>+B5+C5</f>
        <v>2340</v>
      </c>
      <c r="E5" s="26"/>
      <c r="F5" s="54"/>
      <c r="G5" s="72"/>
      <c r="H5" s="49"/>
    </row>
    <row r="6" spans="1:8" ht="15.75" thickBot="1">
      <c r="A6" s="18" t="s">
        <v>36</v>
      </c>
      <c r="B6" s="19"/>
      <c r="C6" s="19"/>
      <c r="D6" s="19"/>
      <c r="E6" s="27">
        <v>-737</v>
      </c>
      <c r="F6" s="55"/>
      <c r="G6" s="73"/>
      <c r="H6" s="50"/>
    </row>
    <row r="7" spans="1:8" ht="15.75" thickBot="1">
      <c r="A7" s="8" t="s">
        <v>7</v>
      </c>
      <c r="B7" s="9">
        <f>SUM(B4:B5)</f>
        <v>4000</v>
      </c>
      <c r="C7" s="9">
        <f>SUM(C4:C5)</f>
        <v>-660</v>
      </c>
      <c r="D7" s="9">
        <f>+B7+C7</f>
        <v>3340</v>
      </c>
      <c r="E7" s="28">
        <f>D7+E6</f>
        <v>2603</v>
      </c>
      <c r="F7" s="56">
        <f>E7</f>
        <v>2603</v>
      </c>
      <c r="G7" s="74">
        <f>F7</f>
        <v>2603</v>
      </c>
      <c r="H7" s="51">
        <f>G7</f>
        <v>2603</v>
      </c>
    </row>
    <row r="8" spans="1:8" ht="15">
      <c r="A8" s="22" t="s">
        <v>8</v>
      </c>
      <c r="B8" s="96">
        <v>10000</v>
      </c>
      <c r="C8" s="96">
        <v>20000</v>
      </c>
      <c r="D8" s="16">
        <f>+B8+C8</f>
        <v>30000</v>
      </c>
      <c r="E8" s="29"/>
      <c r="F8" s="57"/>
      <c r="G8" s="75">
        <v>-30000</v>
      </c>
      <c r="H8" s="52"/>
    </row>
    <row r="9" spans="1:8" ht="15">
      <c r="A9" s="10" t="s">
        <v>9</v>
      </c>
      <c r="B9" s="97">
        <v>17277</v>
      </c>
      <c r="C9" s="97">
        <v>-17277</v>
      </c>
      <c r="D9" s="11">
        <f>+B9+C9</f>
        <v>0</v>
      </c>
      <c r="E9" s="30"/>
      <c r="F9" s="54"/>
      <c r="G9" s="76"/>
      <c r="H9" s="68"/>
    </row>
    <row r="10" spans="1:8" ht="15">
      <c r="A10" s="10" t="s">
        <v>10</v>
      </c>
      <c r="B10" s="97">
        <v>3521</v>
      </c>
      <c r="C10" s="97"/>
      <c r="D10" s="11">
        <f>+B10+SUM(C10:C14)</f>
        <v>0</v>
      </c>
      <c r="E10" s="30"/>
      <c r="F10" s="54"/>
      <c r="G10" s="76"/>
      <c r="H10" s="87"/>
    </row>
    <row r="11" spans="1:8" ht="15">
      <c r="A11" s="10" t="s">
        <v>11</v>
      </c>
      <c r="B11" s="97"/>
      <c r="C11" s="97">
        <v>-1700</v>
      </c>
      <c r="D11" s="11"/>
      <c r="E11" s="30"/>
      <c r="F11" s="54"/>
      <c r="G11" s="76"/>
      <c r="H11" s="87"/>
    </row>
    <row r="12" spans="1:8" ht="15">
      <c r="A12" s="10" t="s">
        <v>12</v>
      </c>
      <c r="B12" s="97"/>
      <c r="C12" s="97">
        <v>-407</v>
      </c>
      <c r="D12" s="11"/>
      <c r="E12" s="30"/>
      <c r="F12" s="54"/>
      <c r="G12" s="76"/>
      <c r="H12" s="87"/>
    </row>
    <row r="13" spans="1:8" ht="15">
      <c r="A13" s="10" t="s">
        <v>13</v>
      </c>
      <c r="B13" s="97"/>
      <c r="C13" s="97">
        <v>-1314</v>
      </c>
      <c r="D13" s="11"/>
      <c r="E13" s="30"/>
      <c r="F13" s="54"/>
      <c r="G13" s="76"/>
      <c r="H13" s="87"/>
    </row>
    <row r="14" spans="1:8" ht="15">
      <c r="A14" s="10" t="s">
        <v>14</v>
      </c>
      <c r="B14" s="97"/>
      <c r="C14" s="97">
        <v>-100</v>
      </c>
      <c r="D14" s="11"/>
      <c r="E14" s="30"/>
      <c r="F14" s="54"/>
      <c r="G14" s="76"/>
      <c r="H14" s="87"/>
    </row>
    <row r="15" spans="1:8" ht="15">
      <c r="A15" s="10" t="s">
        <v>15</v>
      </c>
      <c r="B15" s="97"/>
      <c r="C15" s="97">
        <v>246</v>
      </c>
      <c r="D15" s="11">
        <f>+C15</f>
        <v>246</v>
      </c>
      <c r="E15" s="30"/>
      <c r="F15" s="54"/>
      <c r="G15" s="76"/>
      <c r="H15" s="87">
        <v>-246</v>
      </c>
    </row>
    <row r="16" spans="1:8" ht="15">
      <c r="A16" s="10" t="s">
        <v>16</v>
      </c>
      <c r="B16" s="97"/>
      <c r="C16" s="97">
        <v>19</v>
      </c>
      <c r="D16" s="11">
        <f>+B16+C16</f>
        <v>19</v>
      </c>
      <c r="E16" s="30"/>
      <c r="F16" s="54"/>
      <c r="G16" s="76"/>
      <c r="H16" s="87"/>
    </row>
    <row r="17" spans="1:8" ht="15">
      <c r="A17" s="10" t="s">
        <v>17</v>
      </c>
      <c r="B17" s="97"/>
      <c r="C17" s="97">
        <v>490</v>
      </c>
      <c r="D17" s="11">
        <f>+B17+C17</f>
        <v>490</v>
      </c>
      <c r="E17" s="30"/>
      <c r="F17" s="54"/>
      <c r="G17" s="76"/>
      <c r="H17" s="87"/>
    </row>
    <row r="18" spans="1:8" ht="15">
      <c r="A18" s="10" t="s">
        <v>18</v>
      </c>
      <c r="B18" s="97"/>
      <c r="C18" s="97">
        <v>2400</v>
      </c>
      <c r="D18" s="11">
        <v>2400</v>
      </c>
      <c r="E18" s="30"/>
      <c r="F18" s="54"/>
      <c r="G18" s="76"/>
      <c r="H18" s="87"/>
    </row>
    <row r="19" spans="1:8" ht="15">
      <c r="A19" s="23" t="s">
        <v>41</v>
      </c>
      <c r="B19" s="98"/>
      <c r="C19" s="98"/>
      <c r="D19" s="12"/>
      <c r="E19" s="31"/>
      <c r="F19" s="58">
        <v>2915</v>
      </c>
      <c r="G19" s="77"/>
      <c r="H19" s="88"/>
    </row>
    <row r="20" spans="1:9" ht="15">
      <c r="A20" s="10" t="s">
        <v>43</v>
      </c>
      <c r="B20" s="97"/>
      <c r="C20" s="97"/>
      <c r="D20" s="11"/>
      <c r="E20" s="41"/>
      <c r="F20" s="48">
        <v>15300</v>
      </c>
      <c r="G20" s="78"/>
      <c r="H20" s="89"/>
      <c r="I20" s="65"/>
    </row>
    <row r="21" spans="1:8" ht="15">
      <c r="A21" s="10" t="s">
        <v>47</v>
      </c>
      <c r="B21" s="97"/>
      <c r="C21" s="97"/>
      <c r="D21" s="11"/>
      <c r="E21" s="41"/>
      <c r="F21" s="48"/>
      <c r="G21" s="78">
        <v>59000</v>
      </c>
      <c r="H21" s="89"/>
    </row>
    <row r="22" spans="1:8" ht="15">
      <c r="A22" s="10" t="s">
        <v>48</v>
      </c>
      <c r="B22" s="97"/>
      <c r="C22" s="97"/>
      <c r="D22" s="11"/>
      <c r="E22" s="41"/>
      <c r="F22" s="48"/>
      <c r="G22" s="48">
        <v>1311</v>
      </c>
      <c r="H22" s="89"/>
    </row>
    <row r="23" spans="1:9" ht="15">
      <c r="A23" s="10" t="s">
        <v>49</v>
      </c>
      <c r="B23" s="97"/>
      <c r="C23" s="97"/>
      <c r="D23" s="11"/>
      <c r="E23" s="41"/>
      <c r="F23" s="48"/>
      <c r="G23" s="48">
        <v>11000</v>
      </c>
      <c r="H23" s="89"/>
      <c r="I23" s="65"/>
    </row>
    <row r="24" spans="1:8" ht="15">
      <c r="A24" s="10" t="s">
        <v>50</v>
      </c>
      <c r="B24" s="97"/>
      <c r="C24" s="97"/>
      <c r="D24" s="11"/>
      <c r="E24" s="41"/>
      <c r="F24" s="48"/>
      <c r="G24" s="48">
        <v>-2000</v>
      </c>
      <c r="H24" s="89"/>
    </row>
    <row r="25" spans="1:10" ht="15">
      <c r="A25" s="10" t="s">
        <v>51</v>
      </c>
      <c r="B25" s="97"/>
      <c r="C25" s="97"/>
      <c r="D25" s="11"/>
      <c r="E25" s="41"/>
      <c r="F25" s="48"/>
      <c r="G25" s="48">
        <v>-4000</v>
      </c>
      <c r="H25" s="89"/>
      <c r="J25" s="84"/>
    </row>
    <row r="26" spans="1:8" ht="15">
      <c r="A26" s="10" t="s">
        <v>52</v>
      </c>
      <c r="B26" s="97"/>
      <c r="C26" s="97"/>
      <c r="D26" s="11"/>
      <c r="E26" s="41"/>
      <c r="F26" s="48"/>
      <c r="G26" s="48">
        <v>-12000</v>
      </c>
      <c r="H26" s="89"/>
    </row>
    <row r="27" spans="1:10" ht="15">
      <c r="A27" s="10" t="s">
        <v>53</v>
      </c>
      <c r="B27" s="97"/>
      <c r="C27" s="97"/>
      <c r="D27" s="11"/>
      <c r="E27" s="41"/>
      <c r="F27" s="48"/>
      <c r="G27" s="48">
        <v>-1000</v>
      </c>
      <c r="H27" s="89"/>
      <c r="J27" s="85"/>
    </row>
    <row r="28" spans="1:8" ht="15">
      <c r="A28" s="10" t="s">
        <v>54</v>
      </c>
      <c r="B28" s="97"/>
      <c r="C28" s="97"/>
      <c r="D28" s="11"/>
      <c r="E28" s="41"/>
      <c r="F28" s="48"/>
      <c r="G28" s="48">
        <v>-10000</v>
      </c>
      <c r="H28" s="89"/>
    </row>
    <row r="29" spans="1:10" ht="15">
      <c r="A29" s="10" t="s">
        <v>55</v>
      </c>
      <c r="B29" s="97"/>
      <c r="C29" s="97"/>
      <c r="D29" s="11"/>
      <c r="E29" s="41"/>
      <c r="F29" s="48"/>
      <c r="G29" s="48">
        <v>-8500</v>
      </c>
      <c r="H29" s="89"/>
      <c r="J29" s="86"/>
    </row>
    <row r="30" spans="1:8" ht="15">
      <c r="A30" s="10" t="s">
        <v>56</v>
      </c>
      <c r="B30" s="97"/>
      <c r="C30" s="97"/>
      <c r="D30" s="11"/>
      <c r="E30" s="41"/>
      <c r="F30" s="48"/>
      <c r="G30" s="48">
        <v>-1000</v>
      </c>
      <c r="H30" s="89"/>
    </row>
    <row r="31" spans="1:10" ht="15">
      <c r="A31" s="10" t="s">
        <v>57</v>
      </c>
      <c r="B31" s="97"/>
      <c r="C31" s="97"/>
      <c r="D31" s="11"/>
      <c r="E31" s="41"/>
      <c r="F31" s="48"/>
      <c r="G31" s="48">
        <v>-4000</v>
      </c>
      <c r="H31" s="89"/>
      <c r="J31" s="64"/>
    </row>
    <row r="32" spans="1:10" ht="15">
      <c r="A32" s="10" t="s">
        <v>64</v>
      </c>
      <c r="B32" s="97"/>
      <c r="C32" s="97"/>
      <c r="D32" s="11"/>
      <c r="E32" s="41"/>
      <c r="F32" s="48"/>
      <c r="G32" s="48">
        <v>-5000</v>
      </c>
      <c r="H32" s="90"/>
      <c r="I32" t="s">
        <v>82</v>
      </c>
      <c r="J32" t="s">
        <v>81</v>
      </c>
    </row>
    <row r="33" spans="1:8" ht="15">
      <c r="A33" s="10" t="s">
        <v>68</v>
      </c>
      <c r="B33" s="97"/>
      <c r="C33" s="97"/>
      <c r="D33" s="11"/>
      <c r="E33" s="41"/>
      <c r="F33" s="48"/>
      <c r="G33" s="48"/>
      <c r="H33" s="90">
        <v>37200</v>
      </c>
    </row>
    <row r="34" spans="1:10" ht="15">
      <c r="A34" s="10" t="s">
        <v>69</v>
      </c>
      <c r="B34" s="97"/>
      <c r="C34" s="97"/>
      <c r="D34" s="11"/>
      <c r="E34" s="41"/>
      <c r="F34" s="48"/>
      <c r="G34" s="48"/>
      <c r="H34" s="90">
        <v>8045</v>
      </c>
      <c r="I34" s="64">
        <v>45181</v>
      </c>
      <c r="J34" s="64">
        <v>30364</v>
      </c>
    </row>
    <row r="35" spans="1:8" ht="15">
      <c r="A35" s="10" t="s">
        <v>70</v>
      </c>
      <c r="B35" s="97"/>
      <c r="C35" s="97"/>
      <c r="D35" s="11"/>
      <c r="E35" s="41"/>
      <c r="F35" s="48"/>
      <c r="G35" s="48"/>
      <c r="H35" s="90">
        <v>-2737</v>
      </c>
    </row>
    <row r="36" spans="1:8" ht="15">
      <c r="A36" s="10" t="s">
        <v>71</v>
      </c>
      <c r="B36" s="97"/>
      <c r="C36" s="97"/>
      <c r="D36" s="11"/>
      <c r="E36" s="41"/>
      <c r="F36" s="48"/>
      <c r="G36" s="48"/>
      <c r="H36" s="90">
        <v>-1400</v>
      </c>
    </row>
    <row r="37" spans="1:8" ht="15">
      <c r="A37" s="10" t="s">
        <v>72</v>
      </c>
      <c r="B37" s="97"/>
      <c r="C37" s="97"/>
      <c r="D37" s="11"/>
      <c r="E37" s="41"/>
      <c r="F37" s="48"/>
      <c r="G37" s="48"/>
      <c r="H37" s="90">
        <v>2622</v>
      </c>
    </row>
    <row r="38" spans="1:8" ht="15">
      <c r="A38" s="10" t="s">
        <v>73</v>
      </c>
      <c r="B38" s="11"/>
      <c r="C38" s="11"/>
      <c r="D38" s="11"/>
      <c r="E38" s="41"/>
      <c r="F38" s="48"/>
      <c r="G38" s="48"/>
      <c r="H38" s="90">
        <v>6314</v>
      </c>
    </row>
    <row r="39" spans="1:8" ht="15">
      <c r="A39" s="10" t="s">
        <v>74</v>
      </c>
      <c r="B39" s="11"/>
      <c r="C39" s="11"/>
      <c r="D39" s="11"/>
      <c r="E39" s="41"/>
      <c r="F39" s="48"/>
      <c r="G39" s="48"/>
      <c r="H39" s="90">
        <v>5000</v>
      </c>
    </row>
    <row r="40" spans="1:8" ht="15">
      <c r="A40" s="10" t="s">
        <v>75</v>
      </c>
      <c r="B40" s="11"/>
      <c r="C40" s="11"/>
      <c r="D40" s="11"/>
      <c r="E40" s="41"/>
      <c r="F40" s="48"/>
      <c r="G40" s="48"/>
      <c r="H40" s="90">
        <v>13062</v>
      </c>
    </row>
    <row r="41" spans="1:8" ht="15">
      <c r="A41" s="10" t="s">
        <v>76</v>
      </c>
      <c r="B41" s="11"/>
      <c r="C41" s="11"/>
      <c r="D41" s="11"/>
      <c r="E41" s="41"/>
      <c r="F41" s="48"/>
      <c r="G41" s="48"/>
      <c r="H41" s="90">
        <v>2504</v>
      </c>
    </row>
    <row r="42" spans="1:10" ht="15">
      <c r="A42" s="10" t="s">
        <v>78</v>
      </c>
      <c r="B42" s="11"/>
      <c r="C42" s="11"/>
      <c r="D42" s="11"/>
      <c r="E42" s="41"/>
      <c r="F42" s="48"/>
      <c r="G42" s="48"/>
      <c r="H42" s="90">
        <v>-242</v>
      </c>
      <c r="J42" s="64"/>
    </row>
    <row r="43" spans="1:10" ht="15">
      <c r="A43" s="10" t="s">
        <v>80</v>
      </c>
      <c r="B43" s="11"/>
      <c r="C43" s="11"/>
      <c r="D43" s="11"/>
      <c r="E43" s="41"/>
      <c r="F43" s="48"/>
      <c r="G43" s="48"/>
      <c r="H43" s="90">
        <v>-39758</v>
      </c>
      <c r="J43" s="64"/>
    </row>
    <row r="44" spans="1:10" ht="15.75" thickBot="1">
      <c r="A44" s="39" t="s">
        <v>19</v>
      </c>
      <c r="B44" s="40">
        <f>SUM(B8:B17)</f>
        <v>30798</v>
      </c>
      <c r="C44" s="40">
        <f>SUM(C8:C18)</f>
        <v>2357</v>
      </c>
      <c r="D44" s="40">
        <f>SUM(D8:D18)</f>
        <v>33155</v>
      </c>
      <c r="E44" s="83">
        <f>D44</f>
        <v>33155</v>
      </c>
      <c r="F44" s="63">
        <f>F19+F20+E44</f>
        <v>51370</v>
      </c>
      <c r="G44" s="81">
        <v>45181</v>
      </c>
      <c r="H44" s="61">
        <v>75545</v>
      </c>
      <c r="I44" s="65"/>
      <c r="J44" s="65"/>
    </row>
    <row r="45" spans="1:10" ht="15">
      <c r="A45" s="20" t="s">
        <v>20</v>
      </c>
      <c r="B45" s="21">
        <v>65000</v>
      </c>
      <c r="C45" s="97">
        <f>297-2730</f>
        <v>-2433</v>
      </c>
      <c r="D45" s="99">
        <f>+B45+C45</f>
        <v>62567</v>
      </c>
      <c r="E45" s="100"/>
      <c r="F45" s="57"/>
      <c r="G45" s="79"/>
      <c r="H45" s="59"/>
      <c r="J45" s="95"/>
    </row>
    <row r="46" spans="1:8" ht="15">
      <c r="A46" s="13" t="s">
        <v>21</v>
      </c>
      <c r="B46" s="14">
        <v>20000</v>
      </c>
      <c r="C46" s="97">
        <f>169+2730</f>
        <v>2899</v>
      </c>
      <c r="D46" s="101">
        <f>+B46+C46</f>
        <v>22899</v>
      </c>
      <c r="E46" s="102"/>
      <c r="F46" s="62"/>
      <c r="G46" s="80"/>
      <c r="H46" s="60"/>
    </row>
    <row r="47" spans="1:8" ht="15">
      <c r="A47" s="13" t="s">
        <v>22</v>
      </c>
      <c r="B47" s="69">
        <v>22020</v>
      </c>
      <c r="C47" s="97"/>
      <c r="D47" s="101">
        <f>+B47+C47</f>
        <v>22020</v>
      </c>
      <c r="E47" s="102"/>
      <c r="F47" s="48"/>
      <c r="G47" s="78"/>
      <c r="H47" s="53"/>
    </row>
    <row r="48" spans="1:8" ht="15">
      <c r="A48" s="13" t="s">
        <v>23</v>
      </c>
      <c r="B48" s="14"/>
      <c r="C48" s="97">
        <v>69162</v>
      </c>
      <c r="D48" s="101">
        <f>+C48+C49</f>
        <v>30073</v>
      </c>
      <c r="E48" s="102"/>
      <c r="F48" s="48"/>
      <c r="G48" s="78"/>
      <c r="H48" s="53"/>
    </row>
    <row r="49" spans="1:8" ht="15">
      <c r="A49" s="13" t="s">
        <v>24</v>
      </c>
      <c r="B49" s="14"/>
      <c r="C49" s="97">
        <v>-39089</v>
      </c>
      <c r="D49" s="101"/>
      <c r="E49" s="102"/>
      <c r="F49" s="48">
        <v>39089</v>
      </c>
      <c r="G49" s="78"/>
      <c r="H49" s="53"/>
    </row>
    <row r="50" spans="1:8" ht="15">
      <c r="A50" s="13" t="s">
        <v>25</v>
      </c>
      <c r="B50" s="14"/>
      <c r="C50" s="97">
        <v>2197</v>
      </c>
      <c r="D50" s="101">
        <f aca="true" t="shared" si="0" ref="D50:D56">+B50+C50</f>
        <v>2197</v>
      </c>
      <c r="E50" s="102"/>
      <c r="F50" s="48"/>
      <c r="G50" s="78"/>
      <c r="H50" s="53"/>
    </row>
    <row r="51" spans="1:8" ht="15">
      <c r="A51" s="13" t="s">
        <v>26</v>
      </c>
      <c r="B51" s="14"/>
      <c r="C51" s="97">
        <v>799</v>
      </c>
      <c r="D51" s="101">
        <f t="shared" si="0"/>
        <v>799</v>
      </c>
      <c r="E51" s="102"/>
      <c r="F51" s="48"/>
      <c r="G51" s="78"/>
      <c r="H51" s="53"/>
    </row>
    <row r="52" spans="1:8" ht="15">
      <c r="A52" s="10" t="s">
        <v>27</v>
      </c>
      <c r="B52" s="42"/>
      <c r="C52" s="97">
        <v>8942</v>
      </c>
      <c r="D52" s="101">
        <f t="shared" si="0"/>
        <v>8942</v>
      </c>
      <c r="E52" s="102"/>
      <c r="F52" s="48"/>
      <c r="G52" s="78">
        <v>76200</v>
      </c>
      <c r="H52" s="53"/>
    </row>
    <row r="53" spans="1:8" ht="15">
      <c r="A53" s="43" t="s">
        <v>28</v>
      </c>
      <c r="B53" s="42"/>
      <c r="C53" s="97">
        <v>711</v>
      </c>
      <c r="D53" s="101">
        <f t="shared" si="0"/>
        <v>711</v>
      </c>
      <c r="E53" s="102"/>
      <c r="F53" s="48"/>
      <c r="G53" s="78"/>
      <c r="H53" s="53"/>
    </row>
    <row r="54" spans="1:8" ht="15">
      <c r="A54" s="43" t="s">
        <v>29</v>
      </c>
      <c r="B54" s="42"/>
      <c r="C54" s="97">
        <v>1810</v>
      </c>
      <c r="D54" s="101">
        <f t="shared" si="0"/>
        <v>1810</v>
      </c>
      <c r="E54" s="102"/>
      <c r="F54" s="48"/>
      <c r="G54" s="78"/>
      <c r="H54" s="53"/>
    </row>
    <row r="55" spans="1:8" ht="15">
      <c r="A55" s="43" t="s">
        <v>30</v>
      </c>
      <c r="B55" s="15"/>
      <c r="C55" s="103">
        <v>4791</v>
      </c>
      <c r="D55" s="97">
        <f t="shared" si="0"/>
        <v>4791</v>
      </c>
      <c r="E55" s="102"/>
      <c r="F55" s="48"/>
      <c r="G55" s="78"/>
      <c r="H55" s="53"/>
    </row>
    <row r="56" spans="1:8" ht="15">
      <c r="A56" s="13" t="s">
        <v>31</v>
      </c>
      <c r="B56" s="11"/>
      <c r="C56" s="11"/>
      <c r="D56" s="11">
        <f t="shared" si="0"/>
        <v>0</v>
      </c>
      <c r="E56" s="30"/>
      <c r="F56" s="48"/>
      <c r="G56" s="78">
        <v>-64000</v>
      </c>
      <c r="H56" s="53"/>
    </row>
    <row r="57" spans="1:8" ht="15">
      <c r="A57" s="13" t="s">
        <v>32</v>
      </c>
      <c r="B57" s="11"/>
      <c r="C57" s="11">
        <v>-112796</v>
      </c>
      <c r="D57" s="11">
        <v>-112796</v>
      </c>
      <c r="E57" s="30"/>
      <c r="F57" s="48"/>
      <c r="G57" s="78"/>
      <c r="H57" s="53"/>
    </row>
    <row r="58" spans="1:8" ht="15">
      <c r="A58" s="13" t="s">
        <v>37</v>
      </c>
      <c r="B58" s="11"/>
      <c r="C58" s="11"/>
      <c r="D58" s="11"/>
      <c r="E58" s="32">
        <v>-30000</v>
      </c>
      <c r="F58" s="48"/>
      <c r="G58" s="78">
        <v>30000</v>
      </c>
      <c r="H58" s="53"/>
    </row>
    <row r="59" spans="1:8" ht="15">
      <c r="A59" s="10" t="s">
        <v>42</v>
      </c>
      <c r="B59" s="11"/>
      <c r="C59" s="11"/>
      <c r="D59" s="11"/>
      <c r="E59" s="41"/>
      <c r="F59" s="48">
        <v>29000</v>
      </c>
      <c r="G59" s="78"/>
      <c r="H59" s="53"/>
    </row>
    <row r="60" spans="1:8" ht="15">
      <c r="A60" s="10" t="s">
        <v>44</v>
      </c>
      <c r="B60" s="11"/>
      <c r="C60" s="11"/>
      <c r="D60" s="11"/>
      <c r="E60" s="41"/>
      <c r="F60" s="48">
        <v>25000</v>
      </c>
      <c r="G60" s="78"/>
      <c r="H60" s="53"/>
    </row>
    <row r="61" spans="1:8" ht="15">
      <c r="A61" s="10" t="s">
        <v>58</v>
      </c>
      <c r="B61" s="11"/>
      <c r="C61" s="11"/>
      <c r="D61" s="11"/>
      <c r="E61" s="41"/>
      <c r="F61" s="48"/>
      <c r="G61" s="48">
        <v>6750</v>
      </c>
      <c r="H61" s="53"/>
    </row>
    <row r="62" spans="1:8" ht="15">
      <c r="A62" s="10" t="s">
        <v>37</v>
      </c>
      <c r="B62" s="11"/>
      <c r="C62" s="11"/>
      <c r="D62" s="11"/>
      <c r="E62" s="41"/>
      <c r="F62" s="48"/>
      <c r="G62" s="48"/>
      <c r="H62" s="53"/>
    </row>
    <row r="63" spans="1:8" ht="15">
      <c r="A63" s="10" t="s">
        <v>59</v>
      </c>
      <c r="B63" s="11"/>
      <c r="C63" s="11"/>
      <c r="D63" s="11"/>
      <c r="E63" s="41"/>
      <c r="F63" s="48"/>
      <c r="G63" s="48">
        <v>177800</v>
      </c>
      <c r="H63" s="53"/>
    </row>
    <row r="64" spans="1:8" ht="15">
      <c r="A64" s="10" t="s">
        <v>61</v>
      </c>
      <c r="B64" s="11"/>
      <c r="C64" s="11"/>
      <c r="D64" s="11"/>
      <c r="E64" s="41"/>
      <c r="F64" s="48"/>
      <c r="G64" s="48">
        <v>-37000</v>
      </c>
      <c r="H64" s="53"/>
    </row>
    <row r="65" spans="1:8" ht="15">
      <c r="A65" s="10" t="s">
        <v>60</v>
      </c>
      <c r="B65" s="11"/>
      <c r="C65" s="11"/>
      <c r="D65" s="11"/>
      <c r="E65" s="41"/>
      <c r="F65" s="48"/>
      <c r="G65" s="48">
        <v>-25400</v>
      </c>
      <c r="H65" s="53"/>
    </row>
    <row r="66" spans="1:8" ht="15">
      <c r="A66" s="10" t="s">
        <v>62</v>
      </c>
      <c r="B66" s="11"/>
      <c r="C66" s="11"/>
      <c r="D66" s="11"/>
      <c r="E66" s="41"/>
      <c r="F66" s="48"/>
      <c r="G66" s="48">
        <v>-2000</v>
      </c>
      <c r="H66" s="53"/>
    </row>
    <row r="67" spans="1:8" ht="15">
      <c r="A67" s="10" t="s">
        <v>63</v>
      </c>
      <c r="B67" s="11"/>
      <c r="C67" s="11"/>
      <c r="D67" s="11"/>
      <c r="E67" s="41"/>
      <c r="F67" s="48"/>
      <c r="G67" s="48">
        <v>-3000</v>
      </c>
      <c r="H67" s="53"/>
    </row>
    <row r="68" spans="1:8" ht="15">
      <c r="A68" s="10" t="s">
        <v>65</v>
      </c>
      <c r="B68" s="11"/>
      <c r="C68" s="11"/>
      <c r="D68" s="11"/>
      <c r="E68" s="41"/>
      <c r="F68" s="48"/>
      <c r="G68" s="48">
        <v>-2000</v>
      </c>
      <c r="H68" s="53"/>
    </row>
    <row r="69" spans="1:10" ht="15">
      <c r="A69" s="10" t="s">
        <v>67</v>
      </c>
      <c r="B69" s="11"/>
      <c r="C69" s="11"/>
      <c r="D69" s="11"/>
      <c r="E69" s="41"/>
      <c r="F69" s="48"/>
      <c r="G69" s="48"/>
      <c r="H69" s="53">
        <v>-15386</v>
      </c>
      <c r="I69" s="64" t="s">
        <v>84</v>
      </c>
      <c r="J69" t="s">
        <v>81</v>
      </c>
    </row>
    <row r="70" spans="1:8" ht="15">
      <c r="A70" s="23" t="s">
        <v>77</v>
      </c>
      <c r="B70" s="11"/>
      <c r="C70" s="11"/>
      <c r="D70" s="11"/>
      <c r="E70" s="32"/>
      <c r="F70" s="48"/>
      <c r="G70" s="78"/>
      <c r="H70" s="44">
        <v>-11599</v>
      </c>
    </row>
    <row r="71" spans="1:10" ht="15">
      <c r="A71" s="10" t="s">
        <v>79</v>
      </c>
      <c r="B71" s="16"/>
      <c r="C71" s="16"/>
      <c r="D71" s="16"/>
      <c r="E71" s="104"/>
      <c r="F71" s="105"/>
      <c r="G71" s="75"/>
      <c r="H71" s="44">
        <v>515</v>
      </c>
      <c r="I71" s="64">
        <v>264452</v>
      </c>
      <c r="J71">
        <v>-40206</v>
      </c>
    </row>
    <row r="72" spans="1:8" ht="15.75" thickBot="1">
      <c r="A72" s="23" t="s">
        <v>83</v>
      </c>
      <c r="B72" s="12"/>
      <c r="C72" s="12"/>
      <c r="D72" s="12"/>
      <c r="E72" s="91"/>
      <c r="F72" s="92"/>
      <c r="G72" s="93"/>
      <c r="H72" s="94">
        <v>-13736</v>
      </c>
    </row>
    <row r="73" spans="1:9" ht="15.75" thickBot="1">
      <c r="A73" s="8" t="s">
        <v>33</v>
      </c>
      <c r="B73" s="9">
        <f>SUM(B45:B58)</f>
        <v>107020</v>
      </c>
      <c r="C73" s="9">
        <f>SUM(C45:C58)</f>
        <v>-63007</v>
      </c>
      <c r="D73" s="9">
        <f>SUM(D45:D58)</f>
        <v>44013</v>
      </c>
      <c r="E73" s="28">
        <f>D73+E58</f>
        <v>14013</v>
      </c>
      <c r="F73" s="56">
        <f>F49+F59+F60+E73</f>
        <v>107102</v>
      </c>
      <c r="G73" s="74">
        <v>264452</v>
      </c>
      <c r="H73" s="51">
        <v>224246</v>
      </c>
      <c r="I73" s="64"/>
    </row>
    <row r="74" spans="1:8" ht="15.75" thickBot="1">
      <c r="A74" s="33" t="s">
        <v>34</v>
      </c>
      <c r="B74" s="34">
        <f>+B7+B44+B73</f>
        <v>141818</v>
      </c>
      <c r="C74" s="34">
        <f>+C7+C44+C73</f>
        <v>-61310</v>
      </c>
      <c r="D74" s="35">
        <f>+B74+C74</f>
        <v>80508</v>
      </c>
      <c r="E74" s="36">
        <f>E7+E44+E73</f>
        <v>49771</v>
      </c>
      <c r="F74" s="37">
        <f>F7+F44+F73</f>
        <v>161075</v>
      </c>
      <c r="G74" s="82">
        <f>G7+G44+G73</f>
        <v>312236</v>
      </c>
      <c r="H74" s="70">
        <f>H7+H44+H73</f>
        <v>302394</v>
      </c>
    </row>
    <row r="75" spans="1:6" ht="15">
      <c r="A75" s="1"/>
      <c r="B75" s="2"/>
      <c r="C75" s="2"/>
      <c r="D75" s="2"/>
      <c r="E75" s="2"/>
      <c r="F75" s="1"/>
    </row>
  </sheetData>
  <sheetProtection/>
  <printOptions horizontalCentered="1"/>
  <pageMargins left="0.5511811023622047" right="0.5511811023622047" top="0.984251968503937" bottom="0.984251968503937" header="0.5118110236220472" footer="0.5118110236220472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3:F10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54.421875" style="0" customWidth="1"/>
    <col min="2" max="2" width="15.8515625" style="0" customWidth="1"/>
    <col min="3" max="3" width="11.421875" style="0" customWidth="1"/>
    <col min="4" max="4" width="13.8515625" style="0" hidden="1" customWidth="1"/>
    <col min="5" max="5" width="12.421875" style="0" customWidth="1"/>
    <col min="6" max="6" width="10.421875" style="0" customWidth="1"/>
  </cols>
  <sheetData>
    <row r="3" spans="1:5" ht="15">
      <c r="A3" s="1" t="s">
        <v>0</v>
      </c>
      <c r="B3" s="2"/>
      <c r="C3" s="2"/>
      <c r="D3" s="2"/>
      <c r="E3" s="1"/>
    </row>
    <row r="4" spans="1:5" ht="15.75" thickBot="1">
      <c r="A4" s="3" t="s">
        <v>39</v>
      </c>
      <c r="B4" s="2"/>
      <c r="C4" s="2"/>
      <c r="D4" s="2"/>
      <c r="E4" s="1"/>
    </row>
    <row r="5" spans="1:6" ht="45">
      <c r="A5" s="4"/>
      <c r="B5" s="17" t="s">
        <v>2</v>
      </c>
      <c r="C5" s="5" t="s">
        <v>3</v>
      </c>
      <c r="D5" s="17" t="s">
        <v>4</v>
      </c>
      <c r="E5" s="25" t="s">
        <v>35</v>
      </c>
      <c r="F5" s="24" t="s">
        <v>45</v>
      </c>
    </row>
    <row r="6" spans="1:6" ht="15">
      <c r="A6" s="6" t="s">
        <v>38</v>
      </c>
      <c r="B6" s="7">
        <v>1000</v>
      </c>
      <c r="C6" s="7">
        <v>1000</v>
      </c>
      <c r="D6" s="7">
        <f>+B6+C6</f>
        <v>2000</v>
      </c>
      <c r="E6" s="46">
        <v>1000</v>
      </c>
      <c r="F6" s="44">
        <v>1000</v>
      </c>
    </row>
    <row r="7" spans="1:6" ht="15">
      <c r="A7" s="6"/>
      <c r="B7" s="7"/>
      <c r="C7" s="7"/>
      <c r="D7" s="7">
        <f>+B7+C7</f>
        <v>0</v>
      </c>
      <c r="E7" s="26"/>
      <c r="F7" s="44"/>
    </row>
    <row r="8" spans="1:6" ht="15.75" thickBot="1">
      <c r="A8" s="18"/>
      <c r="B8" s="19"/>
      <c r="C8" s="19"/>
      <c r="D8" s="19"/>
      <c r="E8" s="27"/>
      <c r="F8" s="45"/>
    </row>
    <row r="9" spans="1:6" ht="15.75" thickBot="1">
      <c r="A9" s="8" t="s">
        <v>7</v>
      </c>
      <c r="B9" s="9">
        <f>SUM(B6:B7)</f>
        <v>1000</v>
      </c>
      <c r="C9" s="9">
        <f>SUM(C6:C7)</f>
        <v>1000</v>
      </c>
      <c r="D9" s="9">
        <f>+B9+C9</f>
        <v>2000</v>
      </c>
      <c r="E9" s="28">
        <f>SUM(E6:E8)</f>
        <v>1000</v>
      </c>
      <c r="F9" s="47">
        <f>SUM(F6:F8)</f>
        <v>1000</v>
      </c>
    </row>
    <row r="10" spans="1:5" ht="15">
      <c r="A10" s="1"/>
      <c r="B10" s="2"/>
      <c r="C10" s="2"/>
      <c r="D10" s="2"/>
      <c r="E10" s="1"/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kamaraszita</dc:creator>
  <cp:keywords/>
  <dc:description/>
  <cp:lastModifiedBy>titkarsag titkarsag</cp:lastModifiedBy>
  <cp:lastPrinted>2014-03-06T10:36:23Z</cp:lastPrinted>
  <dcterms:created xsi:type="dcterms:W3CDTF">2013-07-16T10:22:08Z</dcterms:created>
  <dcterms:modified xsi:type="dcterms:W3CDTF">2014-03-06T10:37:01Z</dcterms:modified>
  <cp:category/>
  <cp:version/>
  <cp:contentType/>
  <cp:contentStatus/>
</cp:coreProperties>
</file>