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240" yWindow="420" windowWidth="23715" windowHeight="9495"/>
  </bookViews>
  <sheets>
    <sheet name="1. mell.Önk.összesítő" sheetId="1" r:id="rId1"/>
    <sheet name="2.mell.Bev." sheetId="2" r:id="rId2"/>
    <sheet name="3. mell.Kiad" sheetId="3" r:id="rId3"/>
    <sheet name="4.mell.LÉTSZÁM" sheetId="4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B13" i="4"/>
  <c r="C13"/>
  <c r="D13"/>
  <c r="E13"/>
  <c r="B17"/>
  <c r="B18" s="1"/>
  <c r="C17"/>
  <c r="D17"/>
  <c r="E17"/>
  <c r="D18"/>
  <c r="B3" i="3"/>
  <c r="B16" s="1"/>
  <c r="C3"/>
  <c r="C16" s="1"/>
  <c r="F3"/>
  <c r="F16" s="1"/>
  <c r="G3"/>
  <c r="G16" s="1"/>
  <c r="J3"/>
  <c r="J16" s="1"/>
  <c r="N4"/>
  <c r="O4"/>
  <c r="P4"/>
  <c r="Q4"/>
  <c r="N5"/>
  <c r="O5"/>
  <c r="P5"/>
  <c r="Q5"/>
  <c r="N6"/>
  <c r="O6"/>
  <c r="P6"/>
  <c r="Q6"/>
  <c r="B7"/>
  <c r="N7" s="1"/>
  <c r="C7"/>
  <c r="D7"/>
  <c r="D3" s="1"/>
  <c r="E7"/>
  <c r="E3" s="1"/>
  <c r="F7"/>
  <c r="G7"/>
  <c r="H7"/>
  <c r="H3" s="1"/>
  <c r="H16" s="1"/>
  <c r="I7"/>
  <c r="I3" s="1"/>
  <c r="I16" s="1"/>
  <c r="J7"/>
  <c r="O7"/>
  <c r="P7"/>
  <c r="N8"/>
  <c r="O8"/>
  <c r="P8"/>
  <c r="Q8"/>
  <c r="N9"/>
  <c r="O9"/>
  <c r="P9"/>
  <c r="Q9"/>
  <c r="N10"/>
  <c r="O10"/>
  <c r="P10"/>
  <c r="Q10"/>
  <c r="N11"/>
  <c r="O11"/>
  <c r="P11"/>
  <c r="Q11"/>
  <c r="B12"/>
  <c r="C12"/>
  <c r="E12"/>
  <c r="Q12" s="1"/>
  <c r="F12"/>
  <c r="N12" s="1"/>
  <c r="G12"/>
  <c r="H12"/>
  <c r="I12"/>
  <c r="J12"/>
  <c r="O12"/>
  <c r="P12"/>
  <c r="N13"/>
  <c r="O13"/>
  <c r="P13"/>
  <c r="Q13"/>
  <c r="N14"/>
  <c r="O14"/>
  <c r="P14"/>
  <c r="Q14"/>
  <c r="N15"/>
  <c r="O15"/>
  <c r="P15"/>
  <c r="Q15"/>
  <c r="F17"/>
  <c r="G17"/>
  <c r="H17"/>
  <c r="O17"/>
  <c r="P17"/>
  <c r="Q17"/>
  <c r="B18"/>
  <c r="B17" s="1"/>
  <c r="N17" s="1"/>
  <c r="J18"/>
  <c r="J17" s="1"/>
  <c r="O18"/>
  <c r="P18"/>
  <c r="Q18"/>
  <c r="N19"/>
  <c r="O19"/>
  <c r="P19"/>
  <c r="Q19"/>
  <c r="N20"/>
  <c r="O20"/>
  <c r="P20"/>
  <c r="Q20"/>
  <c r="B21"/>
  <c r="F21"/>
  <c r="J21"/>
  <c r="N21" s="1"/>
  <c r="O21"/>
  <c r="P21"/>
  <c r="Q21"/>
  <c r="N22"/>
  <c r="O22"/>
  <c r="P22"/>
  <c r="Q22"/>
  <c r="N23"/>
  <c r="O23"/>
  <c r="P23"/>
  <c r="Q23"/>
  <c r="P24"/>
  <c r="N25"/>
  <c r="O25"/>
  <c r="P25"/>
  <c r="Q25"/>
  <c r="N26"/>
  <c r="O26"/>
  <c r="P26"/>
  <c r="Q26"/>
  <c r="N27"/>
  <c r="O27"/>
  <c r="P27"/>
  <c r="Q27"/>
  <c r="N28"/>
  <c r="O28"/>
  <c r="P28"/>
  <c r="Q28"/>
  <c r="N29"/>
  <c r="O29"/>
  <c r="P29"/>
  <c r="Q29"/>
  <c r="N30"/>
  <c r="O30"/>
  <c r="P30"/>
  <c r="Q30"/>
  <c r="B31"/>
  <c r="C31"/>
  <c r="D31"/>
  <c r="P31" s="1"/>
  <c r="E31"/>
  <c r="Q31" s="1"/>
  <c r="F31"/>
  <c r="J31"/>
  <c r="N31"/>
  <c r="O31"/>
  <c r="N33"/>
  <c r="O33"/>
  <c r="P33"/>
  <c r="Q33"/>
  <c r="B34"/>
  <c r="N34" s="1"/>
  <c r="C34"/>
  <c r="E34"/>
  <c r="F34"/>
  <c r="J34"/>
  <c r="O34"/>
  <c r="P34"/>
  <c r="Q34"/>
  <c r="B38"/>
  <c r="C38"/>
  <c r="D38"/>
  <c r="P38" s="1"/>
  <c r="E38"/>
  <c r="Q38" s="1"/>
  <c r="F38"/>
  <c r="J38"/>
  <c r="N38"/>
  <c r="O38"/>
  <c r="N39"/>
  <c r="O39"/>
  <c r="P39"/>
  <c r="Q39"/>
  <c r="N40"/>
  <c r="O40"/>
  <c r="P40"/>
  <c r="Q40"/>
  <c r="N41"/>
  <c r="O41"/>
  <c r="P41"/>
  <c r="Q41"/>
  <c r="N42"/>
  <c r="O42"/>
  <c r="P42"/>
  <c r="Q42"/>
  <c r="B43"/>
  <c r="N43" s="1"/>
  <c r="F43"/>
  <c r="F47" s="1"/>
  <c r="J43"/>
  <c r="O43"/>
  <c r="P43"/>
  <c r="Q43"/>
  <c r="N44"/>
  <c r="O44"/>
  <c r="P44"/>
  <c r="Q44"/>
  <c r="N45"/>
  <c r="O45"/>
  <c r="P45"/>
  <c r="Q45"/>
  <c r="N46"/>
  <c r="O46"/>
  <c r="P46"/>
  <c r="Q46"/>
  <c r="C47"/>
  <c r="O47" s="1"/>
  <c r="J47"/>
  <c r="N48"/>
  <c r="O48"/>
  <c r="P48"/>
  <c r="Q48"/>
  <c r="N49"/>
  <c r="O49"/>
  <c r="P49"/>
  <c r="K59" i="2"/>
  <c r="D55"/>
  <c r="P55" s="1"/>
  <c r="Q54"/>
  <c r="P54"/>
  <c r="O54"/>
  <c r="N54"/>
  <c r="Q53"/>
  <c r="P53"/>
  <c r="O53"/>
  <c r="N53"/>
  <c r="Q52"/>
  <c r="P52"/>
  <c r="O52"/>
  <c r="N52"/>
  <c r="Q51"/>
  <c r="P51"/>
  <c r="O51"/>
  <c r="N51"/>
  <c r="Q50"/>
  <c r="P50"/>
  <c r="O50"/>
  <c r="J50"/>
  <c r="F50"/>
  <c r="F49" s="1"/>
  <c r="B50"/>
  <c r="N50" s="1"/>
  <c r="Q49"/>
  <c r="P49"/>
  <c r="O49"/>
  <c r="J49"/>
  <c r="B49"/>
  <c r="N49" s="1"/>
  <c r="Q48"/>
  <c r="P48"/>
  <c r="N48"/>
  <c r="J48"/>
  <c r="F48"/>
  <c r="E48"/>
  <c r="C48"/>
  <c r="O48" s="1"/>
  <c r="B48"/>
  <c r="Q47"/>
  <c r="P47"/>
  <c r="O47"/>
  <c r="N47"/>
  <c r="Q46"/>
  <c r="P46"/>
  <c r="O46"/>
  <c r="N46"/>
  <c r="Q45"/>
  <c r="P45"/>
  <c r="O45"/>
  <c r="J45"/>
  <c r="F45"/>
  <c r="B45"/>
  <c r="N45" s="1"/>
  <c r="Q44"/>
  <c r="P44"/>
  <c r="O44"/>
  <c r="N44"/>
  <c r="Q43"/>
  <c r="P43"/>
  <c r="O43"/>
  <c r="N43"/>
  <c r="Q42"/>
  <c r="P42"/>
  <c r="O42"/>
  <c r="N42"/>
  <c r="Q41"/>
  <c r="P41"/>
  <c r="O41"/>
  <c r="N41"/>
  <c r="J41"/>
  <c r="F41"/>
  <c r="B41"/>
  <c r="Q40"/>
  <c r="P40"/>
  <c r="O40"/>
  <c r="N40"/>
  <c r="Q39"/>
  <c r="P39"/>
  <c r="J39"/>
  <c r="J55" s="1"/>
  <c r="F39"/>
  <c r="F55" s="1"/>
  <c r="E39"/>
  <c r="E55" s="1"/>
  <c r="Q55" s="1"/>
  <c r="D39"/>
  <c r="C39"/>
  <c r="O39" s="1"/>
  <c r="P32"/>
  <c r="O32"/>
  <c r="N32"/>
  <c r="J32"/>
  <c r="F32"/>
  <c r="E32"/>
  <c r="Q32" s="1"/>
  <c r="C32"/>
  <c r="B32"/>
  <c r="Q31"/>
  <c r="P31"/>
  <c r="O31"/>
  <c r="N31"/>
  <c r="I30"/>
  <c r="I59" s="1"/>
  <c r="H30"/>
  <c r="H59" s="1"/>
  <c r="Q29"/>
  <c r="P29"/>
  <c r="O29"/>
  <c r="N29"/>
  <c r="Q28"/>
  <c r="P28"/>
  <c r="O28"/>
  <c r="N28"/>
  <c r="Q27"/>
  <c r="P27"/>
  <c r="J27"/>
  <c r="G27"/>
  <c r="G30" s="1"/>
  <c r="G59" s="1"/>
  <c r="F27"/>
  <c r="D27"/>
  <c r="C27"/>
  <c r="O27" s="1"/>
  <c r="B27"/>
  <c r="N27" s="1"/>
  <c r="Q26"/>
  <c r="P26"/>
  <c r="O26"/>
  <c r="N26"/>
  <c r="O25"/>
  <c r="N25"/>
  <c r="J25"/>
  <c r="F25"/>
  <c r="E25"/>
  <c r="Q25" s="1"/>
  <c r="D25"/>
  <c r="P25" s="1"/>
  <c r="C25"/>
  <c r="B25"/>
  <c r="Q24"/>
  <c r="P24"/>
  <c r="O24"/>
  <c r="Q23"/>
  <c r="P23"/>
  <c r="O23"/>
  <c r="N23"/>
  <c r="Q22"/>
  <c r="P22"/>
  <c r="O22"/>
  <c r="N22"/>
  <c r="Q21"/>
  <c r="P21"/>
  <c r="O21"/>
  <c r="N21"/>
  <c r="Q20"/>
  <c r="P20"/>
  <c r="O20"/>
  <c r="N20"/>
  <c r="Q19"/>
  <c r="P19"/>
  <c r="O19"/>
  <c r="N19"/>
  <c r="P18"/>
  <c r="O18"/>
  <c r="J18"/>
  <c r="F18"/>
  <c r="E18"/>
  <c r="Q18" s="1"/>
  <c r="D18"/>
  <c r="C18"/>
  <c r="B18"/>
  <c r="N18" s="1"/>
  <c r="Q17"/>
  <c r="P17"/>
  <c r="O17"/>
  <c r="N17"/>
  <c r="Q16"/>
  <c r="P16"/>
  <c r="O16"/>
  <c r="N16"/>
  <c r="Q15"/>
  <c r="P15"/>
  <c r="O15"/>
  <c r="N15"/>
  <c r="Q14"/>
  <c r="P14"/>
  <c r="O14"/>
  <c r="N14"/>
  <c r="Q13"/>
  <c r="P13"/>
  <c r="O13"/>
  <c r="N13"/>
  <c r="Q12"/>
  <c r="P12"/>
  <c r="O12"/>
  <c r="N12"/>
  <c r="Q11"/>
  <c r="P11"/>
  <c r="O11"/>
  <c r="N11"/>
  <c r="J10"/>
  <c r="D10"/>
  <c r="P10" s="1"/>
  <c r="C10"/>
  <c r="O10" s="1"/>
  <c r="Q9"/>
  <c r="P9"/>
  <c r="O9"/>
  <c r="N9"/>
  <c r="P8"/>
  <c r="O8"/>
  <c r="J8"/>
  <c r="F8"/>
  <c r="F10" s="1"/>
  <c r="F3" s="1"/>
  <c r="F30" s="1"/>
  <c r="F59" s="1"/>
  <c r="E8"/>
  <c r="E10" s="1"/>
  <c r="D8"/>
  <c r="C8"/>
  <c r="B8"/>
  <c r="B10" s="1"/>
  <c r="Q7"/>
  <c r="P7"/>
  <c r="O7"/>
  <c r="N7"/>
  <c r="Q6"/>
  <c r="P6"/>
  <c r="O6"/>
  <c r="N6"/>
  <c r="Q5"/>
  <c r="P5"/>
  <c r="O5"/>
  <c r="N5"/>
  <c r="Q4"/>
  <c r="P4"/>
  <c r="O4"/>
  <c r="N4"/>
  <c r="J3"/>
  <c r="J30" s="1"/>
  <c r="D3"/>
  <c r="P3" s="1"/>
  <c r="C3"/>
  <c r="C30" s="1"/>
  <c r="C68" i="1"/>
  <c r="B68"/>
  <c r="D58"/>
  <c r="C58"/>
  <c r="B58"/>
  <c r="M48"/>
  <c r="L48"/>
  <c r="K48"/>
  <c r="J48"/>
  <c r="I47"/>
  <c r="I49" s="1"/>
  <c r="H47"/>
  <c r="H49" s="1"/>
  <c r="M46"/>
  <c r="L46"/>
  <c r="K46"/>
  <c r="J46"/>
  <c r="M45"/>
  <c r="L45"/>
  <c r="K45"/>
  <c r="J45"/>
  <c r="M44"/>
  <c r="L44"/>
  <c r="K44"/>
  <c r="J44"/>
  <c r="L43"/>
  <c r="M42"/>
  <c r="L42"/>
  <c r="K42"/>
  <c r="J42"/>
  <c r="E41"/>
  <c r="E40" s="1"/>
  <c r="D41"/>
  <c r="D40" s="1"/>
  <c r="C41"/>
  <c r="K41" s="1"/>
  <c r="B41"/>
  <c r="B40" s="1"/>
  <c r="F40"/>
  <c r="C40"/>
  <c r="K40" s="1"/>
  <c r="M39"/>
  <c r="L39"/>
  <c r="K39"/>
  <c r="J39"/>
  <c r="M38"/>
  <c r="L38"/>
  <c r="K38"/>
  <c r="J38"/>
  <c r="M37"/>
  <c r="L37"/>
  <c r="K37"/>
  <c r="J37"/>
  <c r="F37"/>
  <c r="B37"/>
  <c r="F36"/>
  <c r="I35"/>
  <c r="H35"/>
  <c r="F35"/>
  <c r="F47" s="1"/>
  <c r="F49" s="1"/>
  <c r="E34"/>
  <c r="M34" s="1"/>
  <c r="D34"/>
  <c r="L34" s="1"/>
  <c r="C34"/>
  <c r="K34" s="1"/>
  <c r="B34"/>
  <c r="J34" s="1"/>
  <c r="E33"/>
  <c r="E31" s="1"/>
  <c r="D33"/>
  <c r="D31" s="1"/>
  <c r="C33"/>
  <c r="K33" s="1"/>
  <c r="B33"/>
  <c r="B31" s="1"/>
  <c r="E32"/>
  <c r="M32" s="1"/>
  <c r="D32"/>
  <c r="L32" s="1"/>
  <c r="C32"/>
  <c r="K32" s="1"/>
  <c r="B32"/>
  <c r="J32" s="1"/>
  <c r="F31"/>
  <c r="C31"/>
  <c r="C35" s="1"/>
  <c r="E30"/>
  <c r="M30" s="1"/>
  <c r="D30"/>
  <c r="L30" s="1"/>
  <c r="C30"/>
  <c r="K30" s="1"/>
  <c r="B30"/>
  <c r="J30" s="1"/>
  <c r="E29"/>
  <c r="M29" s="1"/>
  <c r="D29"/>
  <c r="L29" s="1"/>
  <c r="C29"/>
  <c r="K29" s="1"/>
  <c r="B29"/>
  <c r="J29" s="1"/>
  <c r="I28"/>
  <c r="H28"/>
  <c r="G28"/>
  <c r="F28"/>
  <c r="E28"/>
  <c r="M28" s="1"/>
  <c r="D28"/>
  <c r="L28" s="1"/>
  <c r="C28"/>
  <c r="K28" s="1"/>
  <c r="B28"/>
  <c r="J28" s="1"/>
  <c r="M27"/>
  <c r="L27"/>
  <c r="K27"/>
  <c r="J27"/>
  <c r="I26"/>
  <c r="H26"/>
  <c r="G26"/>
  <c r="F26"/>
  <c r="E26"/>
  <c r="M26" s="1"/>
  <c r="D26"/>
  <c r="L26" s="1"/>
  <c r="C26"/>
  <c r="K26" s="1"/>
  <c r="B26"/>
  <c r="J26" s="1"/>
  <c r="I25"/>
  <c r="H25"/>
  <c r="G25"/>
  <c r="F25"/>
  <c r="E25"/>
  <c r="M25" s="1"/>
  <c r="D25"/>
  <c r="L25" s="1"/>
  <c r="C25"/>
  <c r="K25" s="1"/>
  <c r="B25"/>
  <c r="J25" s="1"/>
  <c r="I24"/>
  <c r="H24"/>
  <c r="G24"/>
  <c r="G35" s="1"/>
  <c r="G47" s="1"/>
  <c r="G49" s="1"/>
  <c r="F24"/>
  <c r="E24"/>
  <c r="M24" s="1"/>
  <c r="D24"/>
  <c r="L24" s="1"/>
  <c r="C24"/>
  <c r="K24" s="1"/>
  <c r="B24"/>
  <c r="J24" s="1"/>
  <c r="M19"/>
  <c r="L19"/>
  <c r="K19"/>
  <c r="J19"/>
  <c r="M18"/>
  <c r="L18"/>
  <c r="K18"/>
  <c r="J18"/>
  <c r="L17"/>
  <c r="K17"/>
  <c r="I17"/>
  <c r="I20" s="1"/>
  <c r="G17"/>
  <c r="F17"/>
  <c r="M16"/>
  <c r="L16"/>
  <c r="K16"/>
  <c r="J16"/>
  <c r="I15"/>
  <c r="H15"/>
  <c r="H20" s="1"/>
  <c r="L14"/>
  <c r="K14"/>
  <c r="J14"/>
  <c r="E14"/>
  <c r="E12" s="1"/>
  <c r="M12" s="1"/>
  <c r="L13"/>
  <c r="K13"/>
  <c r="E13"/>
  <c r="M13" s="1"/>
  <c r="C13"/>
  <c r="B13"/>
  <c r="J13" s="1"/>
  <c r="L12"/>
  <c r="F12"/>
  <c r="F10" s="1"/>
  <c r="F15" s="1"/>
  <c r="D12"/>
  <c r="C12"/>
  <c r="K12" s="1"/>
  <c r="E11"/>
  <c r="D11"/>
  <c r="L11" s="1"/>
  <c r="C11"/>
  <c r="C10" s="1"/>
  <c r="K10" s="1"/>
  <c r="B11"/>
  <c r="D10"/>
  <c r="L10" s="1"/>
  <c r="L9"/>
  <c r="I9"/>
  <c r="G9"/>
  <c r="G15" s="1"/>
  <c r="G20" s="1"/>
  <c r="F9"/>
  <c r="E9"/>
  <c r="M9" s="1"/>
  <c r="D9"/>
  <c r="C9"/>
  <c r="K9" s="1"/>
  <c r="B9"/>
  <c r="J9" s="1"/>
  <c r="E8"/>
  <c r="M8" s="1"/>
  <c r="D8"/>
  <c r="L8" s="1"/>
  <c r="C8"/>
  <c r="B8"/>
  <c r="J8" s="1"/>
  <c r="L7"/>
  <c r="K7"/>
  <c r="J7"/>
  <c r="E7"/>
  <c r="M7" s="1"/>
  <c r="M6"/>
  <c r="L6"/>
  <c r="K6"/>
  <c r="J6"/>
  <c r="L5"/>
  <c r="K5"/>
  <c r="E5"/>
  <c r="M5" s="1"/>
  <c r="B5"/>
  <c r="J5" s="1"/>
  <c r="I4"/>
  <c r="H4"/>
  <c r="F4"/>
  <c r="E4"/>
  <c r="M4" s="1"/>
  <c r="D4"/>
  <c r="L4" s="1"/>
  <c r="B4"/>
  <c r="J4" s="1"/>
  <c r="I32" i="3" l="1"/>
  <c r="I51" s="1"/>
  <c r="I50"/>
  <c r="E16"/>
  <c r="Q3"/>
  <c r="J32"/>
  <c r="J51" s="1"/>
  <c r="J50"/>
  <c r="N16"/>
  <c r="B32"/>
  <c r="B50"/>
  <c r="N50" s="1"/>
  <c r="C32"/>
  <c r="C50"/>
  <c r="O16"/>
  <c r="F32"/>
  <c r="F51" s="1"/>
  <c r="F50"/>
  <c r="H32"/>
  <c r="H51" s="1"/>
  <c r="H50"/>
  <c r="P3"/>
  <c r="D16"/>
  <c r="G32"/>
  <c r="G51" s="1"/>
  <c r="G50"/>
  <c r="D47"/>
  <c r="P47" s="1"/>
  <c r="Q7"/>
  <c r="N3"/>
  <c r="E47"/>
  <c r="Q47" s="1"/>
  <c r="N18"/>
  <c r="O3"/>
  <c r="B47"/>
  <c r="N47" s="1"/>
  <c r="B3" i="2"/>
  <c r="N10"/>
  <c r="Q10"/>
  <c r="E3"/>
  <c r="J59"/>
  <c r="O30"/>
  <c r="D30"/>
  <c r="B39"/>
  <c r="C55"/>
  <c r="O55" s="1"/>
  <c r="Q8"/>
  <c r="N8"/>
  <c r="B35" i="1"/>
  <c r="J31"/>
  <c r="J40"/>
  <c r="B36"/>
  <c r="J36" s="1"/>
  <c r="E35"/>
  <c r="M31"/>
  <c r="M40"/>
  <c r="E36"/>
  <c r="M36" s="1"/>
  <c r="K35"/>
  <c r="D35"/>
  <c r="L31"/>
  <c r="L40"/>
  <c r="D36"/>
  <c r="L36" s="1"/>
  <c r="C15"/>
  <c r="B10"/>
  <c r="J10" s="1"/>
  <c r="E10"/>
  <c r="F20"/>
  <c r="K8"/>
  <c r="K11"/>
  <c r="J33"/>
  <c r="J41"/>
  <c r="J11"/>
  <c r="B12"/>
  <c r="J12" s="1"/>
  <c r="M14"/>
  <c r="J17"/>
  <c r="M33"/>
  <c r="M41"/>
  <c r="M11"/>
  <c r="D15"/>
  <c r="M17"/>
  <c r="L33"/>
  <c r="L41"/>
  <c r="C4"/>
  <c r="G4"/>
  <c r="K31"/>
  <c r="C36"/>
  <c r="K36" s="1"/>
  <c r="N32" i="3" l="1"/>
  <c r="B51"/>
  <c r="N51" s="1"/>
  <c r="D32"/>
  <c r="D50"/>
  <c r="P50" s="1"/>
  <c r="P16"/>
  <c r="O32"/>
  <c r="C51"/>
  <c r="O51" s="1"/>
  <c r="E32"/>
  <c r="E50"/>
  <c r="Q50" s="1"/>
  <c r="Q16"/>
  <c r="O50"/>
  <c r="D59" i="2"/>
  <c r="P30"/>
  <c r="P59" s="1"/>
  <c r="Q3"/>
  <c r="E30"/>
  <c r="B55"/>
  <c r="N55" s="1"/>
  <c r="N39"/>
  <c r="N3"/>
  <c r="B30"/>
  <c r="C59"/>
  <c r="O3"/>
  <c r="O59"/>
  <c r="M10" i="1"/>
  <c r="E15"/>
  <c r="M35"/>
  <c r="E47"/>
  <c r="B47"/>
  <c r="J35"/>
  <c r="D20"/>
  <c r="L20" s="1"/>
  <c r="L15"/>
  <c r="K15"/>
  <c r="C20"/>
  <c r="K20" s="1"/>
  <c r="L35"/>
  <c r="D47"/>
  <c r="B15"/>
  <c r="C47"/>
  <c r="K4"/>
  <c r="Q32" i="3" l="1"/>
  <c r="E51"/>
  <c r="Q51" s="1"/>
  <c r="P32"/>
  <c r="D51"/>
  <c r="P51" s="1"/>
  <c r="N30" i="2"/>
  <c r="N59" s="1"/>
  <c r="B59"/>
  <c r="Q30"/>
  <c r="Q59" s="1"/>
  <c r="E59"/>
  <c r="D49" i="1"/>
  <c r="L49" s="1"/>
  <c r="L47"/>
  <c r="E49"/>
  <c r="M49" s="1"/>
  <c r="M47"/>
  <c r="B20"/>
  <c r="J20" s="1"/>
  <c r="J15"/>
  <c r="B49"/>
  <c r="J49" s="1"/>
  <c r="J47"/>
  <c r="C49"/>
  <c r="K49" s="1"/>
  <c r="K47"/>
  <c r="E20"/>
  <c r="M20" s="1"/>
  <c r="M15"/>
</calcChain>
</file>

<file path=xl/comments1.xml><?xml version="1.0" encoding="utf-8"?>
<comments xmlns="http://schemas.openxmlformats.org/spreadsheetml/2006/main">
  <authors>
    <author>Jegyzo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238"/>
          </rPr>
          <t>Jegyzo: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<sst xmlns="http://schemas.openxmlformats.org/spreadsheetml/2006/main" count="279" uniqueCount="188">
  <si>
    <t>ÖNKORMÁNYZAT BEVÉTELI ÖSSZESÍTŐ 2015. ÉV</t>
  </si>
  <si>
    <t>Bevételi jogcímek</t>
  </si>
  <si>
    <t>Önkormányzat</t>
  </si>
  <si>
    <t xml:space="preserve">Önkormányzat módosított </t>
  </si>
  <si>
    <t>Önkormányzat módosított ei beszámolóhoz</t>
  </si>
  <si>
    <t>Teljesítés</t>
  </si>
  <si>
    <t>Dadi Nefelejcs Óvoda</t>
  </si>
  <si>
    <t xml:space="preserve"> Óvoda módosított ei</t>
  </si>
  <si>
    <t xml:space="preserve"> Óvoda módosított ei beszámolóhoz</t>
  </si>
  <si>
    <t>Bevételek összesen</t>
  </si>
  <si>
    <t xml:space="preserve">Bevételek összesen módosított ei </t>
  </si>
  <si>
    <t>Bevételek összesen módosított ei beszámolóhoz</t>
  </si>
  <si>
    <t>Működési Bevételek összesen</t>
  </si>
  <si>
    <t>Önkormányzatok működési támogatásai</t>
  </si>
  <si>
    <t>Működési célú támogatások államháztartáson belülről</t>
  </si>
  <si>
    <t>Felhalmozási célú támogatások államháztartáson belülről</t>
  </si>
  <si>
    <t>Közhatalmi bevételek</t>
  </si>
  <si>
    <t>Egyéb működési bevételek</t>
  </si>
  <si>
    <t>Átvett  bevételek összesen</t>
  </si>
  <si>
    <t>Felhalmozási célú bevételek</t>
  </si>
  <si>
    <t>Átvett pénzeszközök összesen</t>
  </si>
  <si>
    <t xml:space="preserve">     ebből működési célú átvett pénzeszköz</t>
  </si>
  <si>
    <t xml:space="preserve">      ebből felhalmozási célú átvett pénzeszköz</t>
  </si>
  <si>
    <t>KÖLTSÉGVETÉSI BEVÉTELEK ÖSSZESEN:</t>
  </si>
  <si>
    <t>Előző évek előirányzatmaradványának, pénzmaradványának és vállalkozási maradványának igénybevétele</t>
  </si>
  <si>
    <t>Irányító szervi támogatás folyósítása</t>
  </si>
  <si>
    <t>Finanszírozási célú pénzügyi műveletek bevételei</t>
  </si>
  <si>
    <t>Nyújtott támogatás miatti Korrekció</t>
  </si>
  <si>
    <t>BEVÉTELEK MINDÖSSZESEN:</t>
  </si>
  <si>
    <t>ÖNKORMÁNYZAT KIADÁS ÖSSZESÍTŐ 2015. ÉV</t>
  </si>
  <si>
    <t>Kiadási jogcímek</t>
  </si>
  <si>
    <t>Önkormányzat módosított ei</t>
  </si>
  <si>
    <t>Dadi Nefelejcs Óvoda módosított ei</t>
  </si>
  <si>
    <t>Kiadások összesen</t>
  </si>
  <si>
    <t>Kiadások összesen módosított ei</t>
  </si>
  <si>
    <t>Kiadások összesen módosított ei beszámolóhoz</t>
  </si>
  <si>
    <t>Működési Kiadások összesen</t>
  </si>
  <si>
    <t>Személyi juttatások</t>
  </si>
  <si>
    <t>Munkaadót terhelő járulékok</t>
  </si>
  <si>
    <t xml:space="preserve">Szociális hozzájárulási adó </t>
  </si>
  <si>
    <t>Dologi kiadások</t>
  </si>
  <si>
    <t>Ellátottak pénzbeni juttatásai</t>
  </si>
  <si>
    <t>Egyéb működési célú kiadások</t>
  </si>
  <si>
    <t>Felhalmozási kiadások összesen</t>
  </si>
  <si>
    <t xml:space="preserve">      ebből beruházás</t>
  </si>
  <si>
    <t xml:space="preserve">      ebből felújítás</t>
  </si>
  <si>
    <t xml:space="preserve">     ebből egyéb felhalmozási kaidások</t>
  </si>
  <si>
    <t>KÖLTSÉGVETÉSI KIADÁSOK ÖSSZESEN:</t>
  </si>
  <si>
    <t>Pénzforgalom nélküli kiadások összesen</t>
  </si>
  <si>
    <t>ebből évközi többletigények pótlására szolgáló</t>
  </si>
  <si>
    <t>általános tartalék</t>
  </si>
  <si>
    <t>céltartalék</t>
  </si>
  <si>
    <t>ebből elmaradt bevételek pótlására szolgáló</t>
  </si>
  <si>
    <t>Államháztartáson belüli megelőlegezések visszafizetése</t>
  </si>
  <si>
    <t>Finanszírozási célú pénzügyi műveletek kiadásai</t>
  </si>
  <si>
    <t xml:space="preserve">       Működési célú </t>
  </si>
  <si>
    <t xml:space="preserve">       Felhalmozási célú </t>
  </si>
  <si>
    <t>KIADÁSOK MINDÖSSZESEN:</t>
  </si>
  <si>
    <t>Nyújtott támogatás miatti korrekció:</t>
  </si>
  <si>
    <t>ÖNKORMÁNYZAT KIADÁSAI MINDÖSSZESEN:</t>
  </si>
  <si>
    <t>KÖLTÉSGVETÉSI EGYENLEG 2015.</t>
  </si>
  <si>
    <t>Költségvetési többlet</t>
  </si>
  <si>
    <t>eFt</t>
  </si>
  <si>
    <t>Működési többlet</t>
  </si>
  <si>
    <t>Felhalmozási többlet</t>
  </si>
  <si>
    <t>Költségvetési hiány</t>
  </si>
  <si>
    <t>e Ft</t>
  </si>
  <si>
    <t>Működési hiány</t>
  </si>
  <si>
    <t>Felhalmozási hiány</t>
  </si>
  <si>
    <t>Hiány összesen:</t>
  </si>
  <si>
    <t>HIÁNY FINANSZÍROZÁSA 2014.</t>
  </si>
  <si>
    <t>KÖLTSÉGVETÉSI HIÁNY BELSŐ FINANSZÍROZÁSÁRA SZOLGÁLÓ PÉNZFORGALOM NÉLKÜLI BEVÉTELEK</t>
  </si>
  <si>
    <t>Előző évek előirányzat maradványának, pénzmaradványának és vállalkozási maradványának igénybevétele</t>
  </si>
  <si>
    <t>KÖLTSÉGVETÉSI HIÁNY BELSŐ FINANSZÍROZÁSÁT MEGHALADÓ ÖSSZEGÉNEK KÜLSŐ FINANSZÍROZÁSÁRA SZOLGÁLÓ BEVÉTELEK</t>
  </si>
  <si>
    <t>Értékpapírok értékesítésének bevétele</t>
  </si>
  <si>
    <t>Hitelek felvétele és kötvénykibocsátás bevételei</t>
  </si>
  <si>
    <t xml:space="preserve">  1. Működési célú hitel felvétele és kötvénykibocsátás működési célra</t>
  </si>
  <si>
    <t xml:space="preserve">      Likviditási célú hitel (folyószámlahitel) </t>
  </si>
  <si>
    <t xml:space="preserve">  2. Felhalmozási célú hitel felvétele és kötvénykibocsátás felhalmozási célra</t>
  </si>
  <si>
    <t xml:space="preserve">Finanszírozási bevételek összesen: </t>
  </si>
  <si>
    <t>ÖNKORMÁNYZAT Dad</t>
  </si>
  <si>
    <t>2015. évi bevételi előirányzat</t>
  </si>
  <si>
    <t>Kötelező feladatok</t>
  </si>
  <si>
    <t>Kötelező feladatok módosított ei</t>
  </si>
  <si>
    <t>Köt. feladatok módosított ei beszámolóhoz</t>
  </si>
  <si>
    <t>Önként vállalt feladatok</t>
  </si>
  <si>
    <t xml:space="preserve">Önként vállalt feladatok módosított ei </t>
  </si>
  <si>
    <t xml:space="preserve">Állami (államigaz-gatási) feladatok </t>
  </si>
  <si>
    <t>Állami (államigaz-gatási) feladatok  módosított ei</t>
  </si>
  <si>
    <t>Összesen</t>
  </si>
  <si>
    <t>Összesen módosított ei</t>
  </si>
  <si>
    <t>Összesen mód. ei beszámolóhoz</t>
  </si>
  <si>
    <t>I. Működési bevételek előirányzat-csoport</t>
  </si>
  <si>
    <t xml:space="preserve">   Helyi önkormányzatok működésének általános támogatása</t>
  </si>
  <si>
    <t xml:space="preserve">   Települési önkormányzatok egyes köznevelési feladatainak támogatása (óvoda)</t>
  </si>
  <si>
    <t xml:space="preserve">   Települési önkormányzatok szociális és gyermekjóléti  feladatainak támogatása</t>
  </si>
  <si>
    <t xml:space="preserve">   Települési önkormányzatok kulturális feladatainak támogatása</t>
  </si>
  <si>
    <t xml:space="preserve">  Önkormányzatok működési támogatásai </t>
  </si>
  <si>
    <t xml:space="preserve">   Egyéb működési célú támogatások bevételei államháztartáson belülről </t>
  </si>
  <si>
    <t xml:space="preserve">  Működési célú támogatások államháztartáson belülről </t>
  </si>
  <si>
    <t xml:space="preserve">  Felhalmozási célú támogatások államháztartáson belülről </t>
  </si>
  <si>
    <t>Helyi adók</t>
  </si>
  <si>
    <t xml:space="preserve">   Értékesítési és forgalmi adók  (iparűzési adó)</t>
  </si>
  <si>
    <t xml:space="preserve">   Kommunális adó</t>
  </si>
  <si>
    <t xml:space="preserve">   Gépjárműadók</t>
  </si>
  <si>
    <t xml:space="preserve">   Talajterhelési díj</t>
  </si>
  <si>
    <t>Egyéb közhat. Bevétel</t>
  </si>
  <si>
    <t xml:space="preserve">Közhatalmi bevételek </t>
  </si>
  <si>
    <t>Tulajdonosi bevételek  bérbeadás</t>
  </si>
  <si>
    <t>Ellátási díjak</t>
  </si>
  <si>
    <t>Kamatbevétel</t>
  </si>
  <si>
    <t>Jogosítvány</t>
  </si>
  <si>
    <t>Továbbszáml. Szolg. (Óvoda villany)</t>
  </si>
  <si>
    <t xml:space="preserve">Egyéb működési bevételek </t>
  </si>
  <si>
    <t>II. Felhalmozási bevételek előirányzat-csoport</t>
  </si>
  <si>
    <t>III. Átvett pénzeszközök</t>
  </si>
  <si>
    <t>Működési célú átvett pénzeszközök</t>
  </si>
  <si>
    <t>Felhalmozási célú átvett pénzeszközök</t>
  </si>
  <si>
    <t>Önkormányzati költségvetési bevételek összesen</t>
  </si>
  <si>
    <t>Intézményeknek nyújtott támogatás miatti korrekció:</t>
  </si>
  <si>
    <t>Korrekciók összesen:</t>
  </si>
  <si>
    <t>Dadi Nefelejcs Óvoda Bevételei</t>
  </si>
  <si>
    <t xml:space="preserve">Önkormányzatok működési támogatásai </t>
  </si>
  <si>
    <t xml:space="preserve">Működési célú támogatások államháztartáson belülről 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</si>
  <si>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</si>
  <si>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</si>
  <si>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</si>
  <si>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>Kiszámlázott általános forgalmi adó visszatérülése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</si>
  <si>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</si>
  <si>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</si>
  <si>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</si>
  <si>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Előző évi működési célú pénzmaradvány igénybevétele</t>
  </si>
  <si>
    <t>Irányító szervi támogatás</t>
  </si>
  <si>
    <t>Óvoda költségvetési bevételei összesen:</t>
  </si>
  <si>
    <t>Önkormányzat tárgyévi költségvetési bevételei egységesen összesen:</t>
  </si>
  <si>
    <t>- 2 -</t>
  </si>
  <si>
    <t>Önkormányzat tárgyévi kiadásai egységesen összesen:</t>
  </si>
  <si>
    <t>Önkormányzat tárgyévi KÖLTSÉGVETÉSI kiadásai</t>
  </si>
  <si>
    <t>Bokodi Közös Önkormányzati Hivatal támogatása</t>
  </si>
  <si>
    <t>Intézményi költségvetési kiadások összesen:</t>
  </si>
  <si>
    <t>3. Egyéb felhalmozási kiadások</t>
  </si>
  <si>
    <t>2. Felújítási kiadások (ÁFÁ-val)</t>
  </si>
  <si>
    <t>1. Beruházási kiadások (ÁFÁ-val)</t>
  </si>
  <si>
    <t>II. Felhalmozási kiadások előirányzat-csoport</t>
  </si>
  <si>
    <t>4. Egyéb működési célú kiadások</t>
  </si>
  <si>
    <t>3. Dologi kiadások</t>
  </si>
  <si>
    <t>2. Munkaadókat terhelő járulékok és szociális hozzájárulási adó</t>
  </si>
  <si>
    <t>1. Személyi juttatások</t>
  </si>
  <si>
    <t>I. Működési kiadások előirányzat-csoport</t>
  </si>
  <si>
    <t>Összesen módosított ei beszámolóhoz</t>
  </si>
  <si>
    <t>Állami feladatok  mód. ei</t>
  </si>
  <si>
    <t>Állami (államigazgatási) feladatok  módosított ei</t>
  </si>
  <si>
    <t xml:space="preserve">Állami (államigazgatási) feladatok </t>
  </si>
  <si>
    <t>Önként vállalt feladatok mód. ei beszámolóhoz</t>
  </si>
  <si>
    <t>Önként vállalt feladatok módosított ei</t>
  </si>
  <si>
    <t>Dadi Nefelejcs Óvoda Kiadásai</t>
  </si>
  <si>
    <t>2015. évi kiadási előirányzat</t>
  </si>
  <si>
    <t>Megnevezés</t>
  </si>
  <si>
    <t>Önkormányzati kiadás összesen:</t>
  </si>
  <si>
    <t>Finanszírozási kiadás összesen:</t>
  </si>
  <si>
    <t xml:space="preserve">      Hosszú lejáratú hitelek visszafizetése (törlesztése) pénzügyi   vállalkozásnak </t>
  </si>
  <si>
    <t>Felhalmozási célú finanszírozási kiadás:</t>
  </si>
  <si>
    <t xml:space="preserve">      Likviditási célú hitel (folyószámlahitel) törlesztése</t>
  </si>
  <si>
    <t>Működési célú finanszírozási kiadás:</t>
  </si>
  <si>
    <t>Irányító szervi támogatások folyósítása</t>
  </si>
  <si>
    <t>Finanszírozási kiadások:</t>
  </si>
  <si>
    <t>Államházt.belüli megelőleg visszafizetése</t>
  </si>
  <si>
    <t>Pénzforgalom nélküli kiadások</t>
  </si>
  <si>
    <t>Önkormányzat költségvetési kiadásai összesen:</t>
  </si>
  <si>
    <t>Ellátottak pénzbeli juttatásai</t>
  </si>
  <si>
    <t>Működési célú pénzeszközátadás ÁH-n kívülre</t>
  </si>
  <si>
    <t>Támogatásértékű működési kiadások</t>
  </si>
  <si>
    <t xml:space="preserve"> Irányító szerv alá tartozó költségvetési szervnek folyósított működési támogatás</t>
  </si>
  <si>
    <t>Teljestés</t>
  </si>
  <si>
    <t xml:space="preserve">ÖNKORMÁNYZAT DAD </t>
  </si>
  <si>
    <t>Önkormányzat  létszám egységesen összesen:</t>
  </si>
  <si>
    <t>Önkormányzat  létszám  összesen:</t>
  </si>
  <si>
    <t xml:space="preserve"> Önkormányzat összesen</t>
  </si>
  <si>
    <t>Háziorvosi szolgálat</t>
  </si>
  <si>
    <t>Házi segítségnyújtás</t>
  </si>
  <si>
    <t>Szociális étkeztetés</t>
  </si>
  <si>
    <t>IKSZT</t>
  </si>
  <si>
    <t>Zöldterület-kezelés</t>
  </si>
  <si>
    <t>rész munkidőben foglalkoztatottak</t>
  </si>
  <si>
    <t>teljes munkaidőben foglalkoztatottak</t>
  </si>
  <si>
    <t>Közfoglalkoztatottak létszáma</t>
  </si>
  <si>
    <t>Engedélyezett létszám</t>
  </si>
  <si>
    <t>A helyi önkormányzat és az általa  irányított költségvetési szervek 2015. évi  létszáma</t>
  </si>
</sst>
</file>

<file path=xl/styles.xml><?xml version="1.0" encoding="utf-8"?>
<styleSheet xmlns="http://schemas.openxmlformats.org/spreadsheetml/2006/main">
  <numFmts count="2">
    <numFmt numFmtId="164" formatCode="_-* #,##0.00\ _F_t_-;\-* #,##0.00\ _F_t_-;_-* \-??\ _F_t_-;_-@_-"/>
    <numFmt numFmtId="165" formatCode="_-* #,##0\ _F_t_-;\-* #,##0\ _F_t_-;_-* \-??\ _F_t_-;_-@_-"/>
  </numFmts>
  <fonts count="2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b/>
      <u/>
      <sz val="10"/>
      <name val="Arial"/>
      <family val="2"/>
      <charset val="238"/>
    </font>
    <font>
      <b/>
      <i/>
      <u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6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8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164" fontId="3" fillId="0" borderId="0" applyFill="0" applyBorder="0" applyAlignment="0" applyProtection="0"/>
    <xf numFmtId="9" fontId="3" fillId="0" borderId="0" applyFill="0" applyBorder="0" applyAlignment="0" applyProtection="0"/>
    <xf numFmtId="0" fontId="1" fillId="0" borderId="0"/>
    <xf numFmtId="0" fontId="7" fillId="0" borderId="0"/>
    <xf numFmtId="164" fontId="3" fillId="0" borderId="0" applyFill="0" applyBorder="0" applyAlignment="0" applyProtection="0"/>
    <xf numFmtId="0" fontId="1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1" fillId="0" borderId="0"/>
    <xf numFmtId="0" fontId="7" fillId="0" borderId="0"/>
    <xf numFmtId="9" fontId="8" fillId="0" borderId="0" applyFont="0" applyFill="0" applyBorder="0" applyAlignment="0" applyProtection="0"/>
  </cellStyleXfs>
  <cellXfs count="422">
    <xf numFmtId="0" fontId="0" fillId="0" borderId="0" xfId="0"/>
    <xf numFmtId="0" fontId="2" fillId="0" borderId="0" xfId="3" applyFont="1" applyBorder="1" applyAlignment="1">
      <alignment horizontal="center"/>
    </xf>
    <xf numFmtId="0" fontId="0" fillId="0" borderId="0" xfId="3" applyFont="1" applyFill="1" applyAlignment="1"/>
    <xf numFmtId="0" fontId="3" fillId="0" borderId="0" xfId="3" applyFont="1" applyFill="1"/>
    <xf numFmtId="0" fontId="0" fillId="0" borderId="0" xfId="3" applyFont="1"/>
    <xf numFmtId="0" fontId="2" fillId="0" borderId="1" xfId="3" applyFont="1" applyBorder="1" applyAlignment="1">
      <alignment horizontal="center" vertical="center" wrapText="1"/>
    </xf>
    <xf numFmtId="0" fontId="2" fillId="0" borderId="2" xfId="3" applyFont="1" applyFill="1" applyBorder="1" applyAlignment="1">
      <alignment vertical="center" wrapText="1"/>
    </xf>
    <xf numFmtId="0" fontId="2" fillId="0" borderId="3" xfId="3" applyFont="1" applyFill="1" applyBorder="1" applyAlignment="1">
      <alignment vertical="center" wrapText="1"/>
    </xf>
    <xf numFmtId="0" fontId="4" fillId="2" borderId="3" xfId="3" applyFont="1" applyFill="1" applyBorder="1" applyAlignment="1">
      <alignment vertical="center" wrapText="1"/>
    </xf>
    <xf numFmtId="0" fontId="2" fillId="0" borderId="4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 wrapText="1"/>
    </xf>
    <xf numFmtId="0" fontId="2" fillId="0" borderId="5" xfId="3" applyFont="1" applyFill="1" applyBorder="1" applyAlignment="1">
      <alignment vertical="center" wrapText="1"/>
    </xf>
    <xf numFmtId="0" fontId="2" fillId="0" borderId="6" xfId="3" applyFont="1" applyFill="1" applyBorder="1" applyAlignment="1">
      <alignment vertical="center" wrapText="1"/>
    </xf>
    <xf numFmtId="0" fontId="4" fillId="2" borderId="6" xfId="3" applyFont="1" applyFill="1" applyBorder="1" applyAlignment="1">
      <alignment vertical="center" wrapText="1"/>
    </xf>
    <xf numFmtId="0" fontId="2" fillId="0" borderId="7" xfId="3" applyFont="1" applyFill="1" applyBorder="1" applyAlignment="1">
      <alignment horizontal="center"/>
    </xf>
    <xf numFmtId="0" fontId="2" fillId="0" borderId="8" xfId="3" applyFont="1" applyBorder="1" applyAlignment="1">
      <alignment horizontal="center" vertical="center" wrapText="1"/>
    </xf>
    <xf numFmtId="0" fontId="2" fillId="0" borderId="9" xfId="3" applyFont="1" applyFill="1" applyBorder="1" applyAlignment="1">
      <alignment vertical="center" wrapText="1"/>
    </xf>
    <xf numFmtId="0" fontId="2" fillId="0" borderId="10" xfId="3" applyFont="1" applyFill="1" applyBorder="1" applyAlignment="1">
      <alignment vertical="center" wrapText="1"/>
    </xf>
    <xf numFmtId="0" fontId="4" fillId="2" borderId="10" xfId="3" applyFont="1" applyFill="1" applyBorder="1" applyAlignment="1">
      <alignment vertical="center" wrapText="1"/>
    </xf>
    <xf numFmtId="0" fontId="2" fillId="0" borderId="11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vertical="center" wrapText="1"/>
    </xf>
    <xf numFmtId="0" fontId="5" fillId="2" borderId="10" xfId="3" applyFont="1" applyFill="1" applyBorder="1" applyAlignment="1">
      <alignment vertical="center" wrapText="1"/>
    </xf>
    <xf numFmtId="0" fontId="2" fillId="0" borderId="12" xfId="3" applyFont="1" applyFill="1" applyBorder="1" applyAlignment="1">
      <alignment vertical="center" wrapText="1"/>
    </xf>
    <xf numFmtId="0" fontId="2" fillId="0" borderId="13" xfId="3" applyFont="1" applyFill="1" applyBorder="1" applyAlignment="1">
      <alignment vertical="center" wrapText="1"/>
    </xf>
    <xf numFmtId="0" fontId="4" fillId="2" borderId="14" xfId="3" applyFont="1" applyFill="1" applyBorder="1" applyAlignment="1">
      <alignment vertical="center" wrapText="1"/>
    </xf>
    <xf numFmtId="0" fontId="2" fillId="0" borderId="15" xfId="3" applyFont="1" applyFill="1" applyBorder="1" applyAlignment="1">
      <alignment horizontal="center"/>
    </xf>
    <xf numFmtId="0" fontId="2" fillId="0" borderId="16" xfId="3" applyFont="1" applyBorder="1" applyAlignment="1">
      <alignment horizontal="left" vertical="center" wrapText="1"/>
    </xf>
    <xf numFmtId="3" fontId="2" fillId="0" borderId="17" xfId="3" applyNumberFormat="1" applyFont="1" applyFill="1" applyBorder="1" applyAlignment="1">
      <alignment vertical="center" wrapText="1"/>
    </xf>
    <xf numFmtId="3" fontId="2" fillId="2" borderId="17" xfId="3" applyNumberFormat="1" applyFont="1" applyFill="1" applyBorder="1" applyAlignment="1">
      <alignment vertical="center" wrapText="1"/>
    </xf>
    <xf numFmtId="3" fontId="3" fillId="0" borderId="18" xfId="3" applyNumberFormat="1" applyFont="1" applyFill="1" applyBorder="1" applyAlignment="1"/>
    <xf numFmtId="3" fontId="3" fillId="2" borderId="19" xfId="3" applyNumberFormat="1" applyFont="1" applyFill="1" applyBorder="1" applyAlignment="1"/>
    <xf numFmtId="3" fontId="3" fillId="0" borderId="20" xfId="3" applyNumberFormat="1" applyFont="1" applyFill="1" applyBorder="1"/>
    <xf numFmtId="0" fontId="0" fillId="0" borderId="21" xfId="3" applyFont="1" applyBorder="1"/>
    <xf numFmtId="3" fontId="0" fillId="0" borderId="18" xfId="3" applyNumberFormat="1" applyFont="1" applyFill="1" applyBorder="1" applyAlignment="1"/>
    <xf numFmtId="3" fontId="3" fillId="2" borderId="18" xfId="3" applyNumberFormat="1" applyFont="1" applyFill="1" applyBorder="1" applyAlignment="1"/>
    <xf numFmtId="3" fontId="2" fillId="0" borderId="18" xfId="3" applyNumberFormat="1" applyFont="1" applyFill="1" applyBorder="1" applyAlignment="1">
      <alignment vertical="center" wrapText="1"/>
    </xf>
    <xf numFmtId="3" fontId="3" fillId="0" borderId="22" xfId="3" applyNumberFormat="1" applyFont="1" applyFill="1" applyBorder="1"/>
    <xf numFmtId="0" fontId="3" fillId="0" borderId="21" xfId="3" applyFont="1" applyBorder="1"/>
    <xf numFmtId="0" fontId="2" fillId="0" borderId="21" xfId="3" applyFont="1" applyBorder="1" applyAlignment="1">
      <alignment vertical="center" wrapText="1"/>
    </xf>
    <xf numFmtId="3" fontId="2" fillId="2" borderId="18" xfId="3" applyNumberFormat="1" applyFont="1" applyFill="1" applyBorder="1" applyAlignment="1">
      <alignment vertical="center" wrapText="1"/>
    </xf>
    <xf numFmtId="0" fontId="3" fillId="0" borderId="21" xfId="3" applyFont="1" applyFill="1" applyBorder="1"/>
    <xf numFmtId="0" fontId="6" fillId="0" borderId="21" xfId="3" applyFont="1" applyFill="1" applyBorder="1"/>
    <xf numFmtId="3" fontId="6" fillId="0" borderId="18" xfId="3" applyNumberFormat="1" applyFont="1" applyFill="1" applyBorder="1" applyAlignment="1"/>
    <xf numFmtId="3" fontId="6" fillId="2" borderId="18" xfId="3" applyNumberFormat="1" applyFont="1" applyFill="1" applyBorder="1" applyAlignment="1"/>
    <xf numFmtId="0" fontId="3" fillId="0" borderId="23" xfId="3" applyFont="1" applyFill="1" applyBorder="1"/>
    <xf numFmtId="3" fontId="0" fillId="0" borderId="24" xfId="3" applyNumberFormat="1" applyFont="1" applyFill="1" applyBorder="1" applyAlignment="1"/>
    <xf numFmtId="3" fontId="3" fillId="0" borderId="24" xfId="3" applyNumberFormat="1" applyFont="1" applyFill="1" applyBorder="1" applyAlignment="1"/>
    <xf numFmtId="3" fontId="3" fillId="2" borderId="24" xfId="3" applyNumberFormat="1" applyFont="1" applyFill="1" applyBorder="1" applyAlignment="1"/>
    <xf numFmtId="3" fontId="2" fillId="0" borderId="24" xfId="3" applyNumberFormat="1" applyFont="1" applyFill="1" applyBorder="1" applyAlignment="1">
      <alignment vertical="center" wrapText="1"/>
    </xf>
    <xf numFmtId="3" fontId="3" fillId="2" borderId="0" xfId="3" applyNumberFormat="1" applyFont="1" applyFill="1" applyBorder="1" applyAlignment="1"/>
    <xf numFmtId="3" fontId="3" fillId="0" borderId="25" xfId="3" applyNumberFormat="1" applyFont="1" applyFill="1" applyBorder="1"/>
    <xf numFmtId="0" fontId="2" fillId="0" borderId="26" xfId="3" applyFont="1" applyFill="1" applyBorder="1" applyAlignment="1">
      <alignment vertical="center"/>
    </xf>
    <xf numFmtId="3" fontId="2" fillId="0" borderId="27" xfId="3" applyNumberFormat="1" applyFont="1" applyFill="1" applyBorder="1" applyAlignment="1">
      <alignment vertical="center"/>
    </xf>
    <xf numFmtId="3" fontId="2" fillId="0" borderId="28" xfId="3" applyNumberFormat="1" applyFont="1" applyFill="1" applyBorder="1" applyAlignment="1">
      <alignment vertical="center"/>
    </xf>
    <xf numFmtId="3" fontId="2" fillId="2" borderId="28" xfId="3" applyNumberFormat="1" applyFont="1" applyFill="1" applyBorder="1" applyAlignment="1">
      <alignment vertical="center"/>
    </xf>
    <xf numFmtId="3" fontId="2" fillId="0" borderId="28" xfId="3" applyNumberFormat="1" applyFont="1" applyFill="1" applyBorder="1" applyAlignment="1">
      <alignment vertical="center" wrapText="1"/>
    </xf>
    <xf numFmtId="3" fontId="2" fillId="0" borderId="29" xfId="3" applyNumberFormat="1" applyFont="1" applyFill="1" applyBorder="1" applyAlignment="1"/>
    <xf numFmtId="3" fontId="3" fillId="2" borderId="30" xfId="3" applyNumberFormat="1" applyFont="1" applyFill="1" applyBorder="1" applyAlignment="1"/>
    <xf numFmtId="3" fontId="2" fillId="0" borderId="31" xfId="3" applyNumberFormat="1" applyFont="1" applyFill="1" applyBorder="1"/>
    <xf numFmtId="0" fontId="0" fillId="0" borderId="0" xfId="3" applyFont="1" applyAlignment="1">
      <alignment vertical="center"/>
    </xf>
    <xf numFmtId="0" fontId="3" fillId="0" borderId="32" xfId="3" applyFont="1" applyBorder="1" applyAlignment="1">
      <alignment wrapText="1"/>
    </xf>
    <xf numFmtId="3" fontId="0" fillId="0" borderId="17" xfId="3" applyNumberFormat="1" applyFont="1" applyFill="1" applyBorder="1" applyAlignment="1"/>
    <xf numFmtId="3" fontId="3" fillId="0" borderId="17" xfId="3" applyNumberFormat="1" applyFont="1" applyFill="1" applyBorder="1" applyAlignment="1"/>
    <xf numFmtId="3" fontId="3" fillId="2" borderId="17" xfId="3" applyNumberFormat="1" applyFont="1" applyFill="1" applyBorder="1" applyAlignment="1"/>
    <xf numFmtId="3" fontId="3" fillId="2" borderId="33" xfId="3" applyNumberFormat="1" applyFont="1" applyFill="1" applyBorder="1" applyAlignment="1"/>
    <xf numFmtId="3" fontId="3" fillId="0" borderId="34" xfId="3" applyNumberFormat="1" applyFont="1" applyFill="1" applyBorder="1"/>
    <xf numFmtId="0" fontId="3" fillId="0" borderId="21" xfId="3" applyFont="1" applyBorder="1" applyAlignment="1">
      <alignment wrapText="1"/>
    </xf>
    <xf numFmtId="0" fontId="0" fillId="0" borderId="18" xfId="3" applyFont="1" applyFill="1" applyBorder="1" applyAlignment="1"/>
    <xf numFmtId="0" fontId="3" fillId="0" borderId="18" xfId="3" applyFont="1" applyFill="1" applyBorder="1" applyAlignment="1"/>
    <xf numFmtId="0" fontId="3" fillId="2" borderId="18" xfId="3" applyFont="1" applyFill="1" applyBorder="1" applyAlignment="1"/>
    <xf numFmtId="0" fontId="2" fillId="0" borderId="23" xfId="3" applyFont="1" applyBorder="1" applyAlignment="1">
      <alignment vertical="center"/>
    </xf>
    <xf numFmtId="0" fontId="2" fillId="0" borderId="18" xfId="3" applyFont="1" applyBorder="1" applyAlignment="1">
      <alignment horizontal="right" vertical="center"/>
    </xf>
    <xf numFmtId="3" fontId="2" fillId="0" borderId="18" xfId="3" applyNumberFormat="1" applyFont="1" applyFill="1" applyBorder="1" applyAlignment="1">
      <alignment vertical="center"/>
    </xf>
    <xf numFmtId="3" fontId="2" fillId="2" borderId="18" xfId="3" applyNumberFormat="1" applyFont="1" applyFill="1" applyBorder="1" applyAlignment="1">
      <alignment vertical="center"/>
    </xf>
    <xf numFmtId="3" fontId="3" fillId="0" borderId="35" xfId="3" applyNumberFormat="1" applyFont="1" applyFill="1" applyBorder="1"/>
    <xf numFmtId="0" fontId="3" fillId="0" borderId="0" xfId="3" applyFont="1" applyFill="1" applyAlignment="1"/>
    <xf numFmtId="0" fontId="2" fillId="0" borderId="36" xfId="3" applyFont="1" applyBorder="1" applyAlignment="1">
      <alignment horizontal="center"/>
    </xf>
    <xf numFmtId="0" fontId="2" fillId="0" borderId="8" xfId="3" applyFont="1" applyBorder="1" applyAlignment="1">
      <alignment horizontal="center" vertical="center" wrapText="1"/>
    </xf>
    <xf numFmtId="3" fontId="2" fillId="0" borderId="27" xfId="3" applyNumberFormat="1" applyFont="1" applyFill="1" applyBorder="1" applyAlignment="1">
      <alignment vertical="center" wrapText="1"/>
    </xf>
    <xf numFmtId="3" fontId="5" fillId="2" borderId="28" xfId="3" applyNumberFormat="1" applyFont="1" applyFill="1" applyBorder="1" applyAlignment="1">
      <alignment vertical="center" wrapText="1"/>
    </xf>
    <xf numFmtId="3" fontId="2" fillId="2" borderId="28" xfId="3" applyNumberFormat="1" applyFont="1" applyFill="1" applyBorder="1" applyAlignment="1">
      <alignment vertical="center" wrapText="1"/>
    </xf>
    <xf numFmtId="3" fontId="2" fillId="2" borderId="37" xfId="3" applyNumberFormat="1" applyFont="1" applyFill="1" applyBorder="1" applyAlignment="1">
      <alignment vertical="center" wrapText="1"/>
    </xf>
    <xf numFmtId="0" fontId="2" fillId="0" borderId="31" xfId="3" applyFont="1" applyFill="1" applyBorder="1"/>
    <xf numFmtId="0" fontId="2" fillId="0" borderId="38" xfId="3" applyFont="1" applyBorder="1" applyAlignment="1">
      <alignment horizontal="left" vertical="center" wrapText="1"/>
    </xf>
    <xf numFmtId="3" fontId="2" fillId="0" borderId="16" xfId="3" applyNumberFormat="1" applyFont="1" applyFill="1" applyBorder="1" applyAlignment="1">
      <alignment vertical="center" wrapText="1"/>
    </xf>
    <xf numFmtId="3" fontId="2" fillId="0" borderId="39" xfId="3" applyNumberFormat="1" applyFont="1" applyFill="1" applyBorder="1" applyAlignment="1">
      <alignment vertical="center" wrapText="1"/>
    </xf>
    <xf numFmtId="3" fontId="2" fillId="2" borderId="39" xfId="3" applyNumberFormat="1" applyFont="1" applyFill="1" applyBorder="1" applyAlignment="1">
      <alignment vertical="center" wrapText="1"/>
    </xf>
    <xf numFmtId="3" fontId="2" fillId="0" borderId="39" xfId="1" applyNumberFormat="1" applyFont="1" applyFill="1" applyBorder="1" applyAlignment="1" applyProtection="1">
      <alignment vertical="center" wrapText="1"/>
    </xf>
    <xf numFmtId="3" fontId="3" fillId="0" borderId="39" xfId="3" applyNumberFormat="1" applyFont="1" applyFill="1" applyBorder="1" applyAlignment="1"/>
    <xf numFmtId="3" fontId="3" fillId="2" borderId="6" xfId="3" applyNumberFormat="1" applyFont="1" applyFill="1" applyBorder="1" applyAlignment="1"/>
    <xf numFmtId="0" fontId="3" fillId="0" borderId="38" xfId="3" applyFont="1" applyBorder="1" applyAlignment="1">
      <alignment vertical="center" wrapText="1"/>
    </xf>
    <xf numFmtId="3" fontId="0" fillId="0" borderId="21" xfId="1" applyNumberFormat="1" applyFont="1" applyFill="1" applyBorder="1" applyAlignment="1" applyProtection="1">
      <alignment vertical="center" wrapText="1"/>
    </xf>
    <xf numFmtId="3" fontId="3" fillId="0" borderId="18" xfId="1" applyNumberFormat="1" applyFont="1" applyFill="1" applyBorder="1" applyAlignment="1" applyProtection="1">
      <alignment vertical="center" wrapText="1"/>
    </xf>
    <xf numFmtId="3" fontId="3" fillId="2" borderId="18" xfId="1" applyNumberFormat="1" applyFont="1" applyFill="1" applyBorder="1" applyAlignment="1" applyProtection="1">
      <alignment vertical="center" wrapText="1"/>
    </xf>
    <xf numFmtId="3" fontId="0" fillId="0" borderId="18" xfId="1" applyNumberFormat="1" applyFont="1" applyFill="1" applyBorder="1" applyAlignment="1" applyProtection="1">
      <alignment vertical="center" wrapText="1"/>
    </xf>
    <xf numFmtId="3" fontId="2" fillId="0" borderId="18" xfId="1" applyNumberFormat="1" applyFont="1" applyFill="1" applyBorder="1" applyAlignment="1" applyProtection="1">
      <alignment vertical="center" wrapText="1"/>
    </xf>
    <xf numFmtId="3" fontId="3" fillId="2" borderId="38" xfId="3" applyNumberFormat="1" applyFont="1" applyFill="1" applyBorder="1" applyAlignment="1"/>
    <xf numFmtId="0" fontId="2" fillId="0" borderId="38" xfId="3" applyFont="1" applyBorder="1" applyAlignment="1">
      <alignment vertical="center" wrapText="1"/>
    </xf>
    <xf numFmtId="3" fontId="2" fillId="0" borderId="21" xfId="1" applyNumberFormat="1" applyFont="1" applyFill="1" applyBorder="1" applyAlignment="1" applyProtection="1">
      <alignment vertical="center" wrapText="1"/>
    </xf>
    <xf numFmtId="3" fontId="2" fillId="2" borderId="18" xfId="1" applyNumberFormat="1" applyFont="1" applyFill="1" applyBorder="1" applyAlignment="1" applyProtection="1">
      <alignment vertical="center" wrapText="1"/>
    </xf>
    <xf numFmtId="0" fontId="3" fillId="0" borderId="38" xfId="3" applyFont="1" applyFill="1" applyBorder="1" applyAlignment="1">
      <alignment vertical="center" wrapText="1"/>
    </xf>
    <xf numFmtId="0" fontId="0" fillId="0" borderId="13" xfId="3" applyFont="1" applyFill="1" applyBorder="1" applyAlignment="1">
      <alignment wrapText="1"/>
    </xf>
    <xf numFmtId="3" fontId="0" fillId="0" borderId="23" xfId="1" applyNumberFormat="1" applyFont="1" applyFill="1" applyBorder="1" applyAlignment="1" applyProtection="1">
      <alignment vertical="center" wrapText="1"/>
    </xf>
    <xf numFmtId="3" fontId="3" fillId="0" borderId="24" xfId="1" applyNumberFormat="1" applyFont="1" applyFill="1" applyBorder="1" applyAlignment="1" applyProtection="1">
      <alignment vertical="center" wrapText="1"/>
    </xf>
    <xf numFmtId="3" fontId="3" fillId="2" borderId="24" xfId="1" applyNumberFormat="1" applyFont="1" applyFill="1" applyBorder="1" applyAlignment="1" applyProtection="1">
      <alignment vertical="center" wrapText="1"/>
    </xf>
    <xf numFmtId="3" fontId="0" fillId="0" borderId="24" xfId="1" applyNumberFormat="1" applyFont="1" applyFill="1" applyBorder="1" applyAlignment="1" applyProtection="1">
      <alignment vertical="center" wrapText="1"/>
    </xf>
    <xf numFmtId="3" fontId="2" fillId="0" borderId="24" xfId="1" applyNumberFormat="1" applyFont="1" applyFill="1" applyBorder="1" applyAlignment="1" applyProtection="1">
      <alignment vertical="center" wrapText="1"/>
    </xf>
    <xf numFmtId="3" fontId="3" fillId="2" borderId="13" xfId="3" applyNumberFormat="1" applyFont="1" applyFill="1" applyBorder="1" applyAlignment="1"/>
    <xf numFmtId="3" fontId="2" fillId="0" borderId="28" xfId="1" applyNumberFormat="1" applyFont="1" applyFill="1" applyBorder="1" applyAlignment="1" applyProtection="1">
      <alignment vertical="center" wrapText="1"/>
    </xf>
    <xf numFmtId="3" fontId="2" fillId="0" borderId="28" xfId="3" applyNumberFormat="1" applyFont="1" applyFill="1" applyBorder="1" applyAlignment="1"/>
    <xf numFmtId="3" fontId="3" fillId="2" borderId="37" xfId="3" applyNumberFormat="1" applyFont="1" applyFill="1" applyBorder="1" applyAlignment="1"/>
    <xf numFmtId="0" fontId="2" fillId="0" borderId="40" xfId="3" applyFont="1" applyFill="1" applyBorder="1"/>
    <xf numFmtId="3" fontId="2" fillId="0" borderId="32" xfId="1" applyNumberFormat="1" applyFont="1" applyFill="1" applyBorder="1" applyAlignment="1" applyProtection="1">
      <alignment vertical="center" wrapText="1"/>
    </xf>
    <xf numFmtId="3" fontId="2" fillId="0" borderId="17" xfId="1" applyNumberFormat="1" applyFont="1" applyFill="1" applyBorder="1" applyAlignment="1" applyProtection="1">
      <alignment vertical="center" wrapText="1"/>
    </xf>
    <xf numFmtId="3" fontId="2" fillId="2" borderId="17" xfId="1" applyNumberFormat="1" applyFont="1" applyFill="1" applyBorder="1" applyAlignment="1" applyProtection="1">
      <alignment vertical="center" wrapText="1"/>
    </xf>
    <xf numFmtId="3" fontId="3" fillId="2" borderId="40" xfId="3" applyNumberFormat="1" applyFont="1" applyFill="1" applyBorder="1" applyAlignment="1"/>
    <xf numFmtId="0" fontId="0" fillId="0" borderId="38" xfId="3" applyFont="1" applyFill="1" applyBorder="1"/>
    <xf numFmtId="0" fontId="0" fillId="0" borderId="38" xfId="3" applyFont="1" applyFill="1" applyBorder="1" applyAlignment="1">
      <alignment horizontal="right"/>
    </xf>
    <xf numFmtId="0" fontId="3" fillId="0" borderId="38" xfId="3" applyFont="1" applyBorder="1"/>
    <xf numFmtId="3" fontId="0" fillId="0" borderId="21" xfId="3" applyNumberFormat="1" applyFont="1" applyFill="1" applyBorder="1" applyAlignment="1"/>
    <xf numFmtId="0" fontId="3" fillId="0" borderId="38" xfId="3" applyFont="1" applyFill="1" applyBorder="1"/>
    <xf numFmtId="0" fontId="3" fillId="0" borderId="13" xfId="3" applyFont="1" applyBorder="1"/>
    <xf numFmtId="3" fontId="0" fillId="0" borderId="23" xfId="3" applyNumberFormat="1" applyFont="1" applyFill="1" applyBorder="1" applyAlignment="1"/>
    <xf numFmtId="0" fontId="2" fillId="0" borderId="26" xfId="3" applyFont="1" applyBorder="1" applyAlignment="1">
      <alignment horizontal="right" vertical="center"/>
    </xf>
    <xf numFmtId="3" fontId="3" fillId="0" borderId="37" xfId="3" applyNumberFormat="1" applyFont="1" applyFill="1" applyBorder="1" applyAlignment="1"/>
    <xf numFmtId="3" fontId="3" fillId="2" borderId="41" xfId="3" applyNumberFormat="1" applyFont="1" applyFill="1" applyBorder="1" applyAlignment="1"/>
    <xf numFmtId="3" fontId="3" fillId="0" borderId="31" xfId="3" applyNumberFormat="1" applyFont="1" applyFill="1" applyBorder="1"/>
    <xf numFmtId="0" fontId="2" fillId="0" borderId="0" xfId="3" applyFont="1" applyBorder="1" applyAlignment="1">
      <alignment vertical="center" wrapText="1"/>
    </xf>
    <xf numFmtId="3" fontId="2" fillId="0" borderId="0" xfId="1" applyNumberFormat="1" applyFont="1" applyFill="1" applyBorder="1" applyAlignment="1" applyProtection="1">
      <alignment vertical="center" wrapText="1"/>
    </xf>
    <xf numFmtId="3" fontId="2" fillId="0" borderId="0" xfId="3" applyNumberFormat="1" applyFont="1" applyFill="1" applyBorder="1" applyAlignment="1">
      <alignment vertical="center" wrapText="1"/>
    </xf>
    <xf numFmtId="0" fontId="2" fillId="0" borderId="0" xfId="3" applyFont="1" applyFill="1" applyBorder="1" applyAlignment="1"/>
    <xf numFmtId="0" fontId="2" fillId="0" borderId="26" xfId="3" applyFont="1" applyBorder="1" applyAlignment="1"/>
    <xf numFmtId="0" fontId="2" fillId="0" borderId="41" xfId="3" applyFont="1" applyFill="1" applyBorder="1" applyAlignment="1"/>
    <xf numFmtId="0" fontId="2" fillId="0" borderId="31" xfId="3" applyFont="1" applyFill="1" applyBorder="1" applyAlignment="1">
      <alignment horizontal="right"/>
    </xf>
    <xf numFmtId="165" fontId="2" fillId="0" borderId="0" xfId="1" applyNumberFormat="1" applyFont="1" applyFill="1" applyBorder="1" applyAlignment="1" applyProtection="1"/>
    <xf numFmtId="0" fontId="0" fillId="0" borderId="42" xfId="3" applyFont="1" applyBorder="1"/>
    <xf numFmtId="3" fontId="0" fillId="0" borderId="43" xfId="3" applyNumberFormat="1" applyFont="1" applyFill="1" applyBorder="1" applyAlignment="1"/>
    <xf numFmtId="3" fontId="0" fillId="0" borderId="34" xfId="3" applyNumberFormat="1" applyFont="1" applyFill="1" applyBorder="1" applyAlignment="1"/>
    <xf numFmtId="3" fontId="3" fillId="0" borderId="0" xfId="3" applyNumberFormat="1" applyFont="1" applyFill="1" applyBorder="1" applyAlignment="1"/>
    <xf numFmtId="0" fontId="0" fillId="0" borderId="44" xfId="3" applyFont="1" applyBorder="1"/>
    <xf numFmtId="3" fontId="0" fillId="0" borderId="45" xfId="3" applyNumberFormat="1" applyFont="1" applyFill="1" applyBorder="1" applyAlignment="1"/>
    <xf numFmtId="3" fontId="0" fillId="0" borderId="25" xfId="3" applyNumberFormat="1" applyFont="1" applyFill="1" applyBorder="1" applyAlignment="1"/>
    <xf numFmtId="0" fontId="2" fillId="0" borderId="26" xfId="3" applyFont="1" applyBorder="1"/>
    <xf numFmtId="165" fontId="2" fillId="0" borderId="30" xfId="1" applyNumberFormat="1" applyFont="1" applyFill="1" applyBorder="1" applyAlignment="1" applyProtection="1"/>
    <xf numFmtId="165" fontId="2" fillId="0" borderId="7" xfId="1" applyNumberFormat="1" applyFont="1" applyFill="1" applyBorder="1" applyAlignment="1" applyProtection="1">
      <alignment horizontal="right"/>
    </xf>
    <xf numFmtId="0" fontId="0" fillId="0" borderId="46" xfId="3" applyFont="1" applyBorder="1"/>
    <xf numFmtId="3" fontId="2" fillId="0" borderId="47" xfId="3" applyNumberFormat="1" applyFont="1" applyFill="1" applyBorder="1" applyAlignment="1"/>
    <xf numFmtId="3" fontId="2" fillId="0" borderId="20" xfId="3" applyNumberFormat="1" applyFont="1" applyFill="1" applyBorder="1" applyAlignment="1"/>
    <xf numFmtId="3" fontId="2" fillId="0" borderId="0" xfId="3" applyNumberFormat="1" applyFont="1" applyFill="1" applyBorder="1" applyAlignment="1">
      <alignment horizontal="right"/>
    </xf>
    <xf numFmtId="4" fontId="0" fillId="0" borderId="0" xfId="3" applyNumberFormat="1" applyFont="1" applyFill="1" applyBorder="1" applyAlignment="1"/>
    <xf numFmtId="4" fontId="3" fillId="0" borderId="0" xfId="3" applyNumberFormat="1" applyFont="1" applyFill="1" applyBorder="1" applyAlignment="1"/>
    <xf numFmtId="0" fontId="0" fillId="0" borderId="48" xfId="3" applyFont="1" applyBorder="1"/>
    <xf numFmtId="3" fontId="2" fillId="0" borderId="49" xfId="3" applyNumberFormat="1" applyFont="1" applyFill="1" applyBorder="1" applyAlignment="1"/>
    <xf numFmtId="3" fontId="2" fillId="0" borderId="35" xfId="3" applyNumberFormat="1" applyFont="1" applyFill="1" applyBorder="1" applyAlignment="1"/>
    <xf numFmtId="3" fontId="2" fillId="0" borderId="0" xfId="3" applyNumberFormat="1" applyFont="1" applyFill="1" applyBorder="1" applyAlignment="1"/>
    <xf numFmtId="9" fontId="0" fillId="0" borderId="0" xfId="3" applyNumberFormat="1" applyFont="1" applyFill="1" applyBorder="1" applyAlignment="1"/>
    <xf numFmtId="9" fontId="3" fillId="0" borderId="0" xfId="3" applyNumberFormat="1" applyFont="1" applyFill="1" applyBorder="1" applyAlignment="1"/>
    <xf numFmtId="0" fontId="2" fillId="0" borderId="1" xfId="3" applyFont="1" applyBorder="1"/>
    <xf numFmtId="3" fontId="2" fillId="0" borderId="50" xfId="3" applyNumberFormat="1" applyFont="1" applyFill="1" applyBorder="1" applyAlignment="1"/>
    <xf numFmtId="3" fontId="2" fillId="0" borderId="15" xfId="3" applyNumberFormat="1" applyFont="1" applyFill="1" applyBorder="1" applyAlignment="1"/>
    <xf numFmtId="9" fontId="2" fillId="0" borderId="0" xfId="3" applyNumberFormat="1" applyFont="1" applyFill="1" applyBorder="1" applyAlignment="1"/>
    <xf numFmtId="0" fontId="2" fillId="0" borderId="51" xfId="3" applyFont="1" applyBorder="1" applyAlignment="1">
      <alignment horizontal="center"/>
    </xf>
    <xf numFmtId="0" fontId="2" fillId="0" borderId="34" xfId="3" applyFont="1" applyFill="1" applyBorder="1" applyAlignment="1"/>
    <xf numFmtId="0" fontId="2" fillId="0" borderId="52" xfId="3" applyFont="1" applyBorder="1" applyAlignment="1">
      <alignment wrapText="1"/>
    </xf>
    <xf numFmtId="165" fontId="2" fillId="0" borderId="53" xfId="1" applyNumberFormat="1" applyFont="1" applyFill="1" applyBorder="1" applyAlignment="1" applyProtection="1">
      <alignment vertical="center"/>
    </xf>
    <xf numFmtId="165" fontId="2" fillId="0" borderId="25" xfId="1" applyNumberFormat="1" applyFont="1" applyFill="1" applyBorder="1" applyAlignment="1" applyProtection="1">
      <alignment vertical="center"/>
    </xf>
    <xf numFmtId="165" fontId="2" fillId="0" borderId="0" xfId="1" applyNumberFormat="1" applyFont="1" applyFill="1" applyBorder="1" applyAlignment="1" applyProtection="1">
      <alignment vertical="center"/>
    </xf>
    <xf numFmtId="0" fontId="0" fillId="0" borderId="54" xfId="3" applyFont="1" applyBorder="1" applyAlignment="1">
      <alignment wrapText="1"/>
    </xf>
    <xf numFmtId="165" fontId="0" fillId="0" borderId="55" xfId="1" applyNumberFormat="1" applyFont="1" applyFill="1" applyBorder="1" applyAlignment="1" applyProtection="1"/>
    <xf numFmtId="165" fontId="0" fillId="0" borderId="7" xfId="1" applyNumberFormat="1" applyFont="1" applyFill="1" applyBorder="1" applyAlignment="1" applyProtection="1"/>
    <xf numFmtId="165" fontId="3" fillId="0" borderId="0" xfId="1" applyNumberFormat="1" applyFont="1" applyFill="1" applyBorder="1" applyAlignment="1" applyProtection="1"/>
    <xf numFmtId="0" fontId="2" fillId="0" borderId="56" xfId="3" applyFont="1" applyBorder="1" applyAlignment="1">
      <alignment wrapText="1"/>
    </xf>
    <xf numFmtId="165" fontId="0" fillId="0" borderId="57" xfId="1" applyNumberFormat="1" applyFont="1" applyFill="1" applyBorder="1" applyAlignment="1" applyProtection="1"/>
    <xf numFmtId="165" fontId="0" fillId="0" borderId="31" xfId="1" applyNumberFormat="1" applyFont="1" applyFill="1" applyBorder="1" applyAlignment="1" applyProtection="1"/>
    <xf numFmtId="165" fontId="0" fillId="0" borderId="43" xfId="1" applyNumberFormat="1" applyFont="1" applyFill="1" applyBorder="1" applyAlignment="1" applyProtection="1"/>
    <xf numFmtId="165" fontId="0" fillId="0" borderId="34" xfId="1" applyNumberFormat="1" applyFont="1" applyFill="1" applyBorder="1" applyAlignment="1" applyProtection="1"/>
    <xf numFmtId="0" fontId="0" fillId="0" borderId="58" xfId="3" applyFont="1" applyBorder="1"/>
    <xf numFmtId="3" fontId="0" fillId="0" borderId="59" xfId="3" applyNumberFormat="1" applyFont="1" applyFill="1" applyBorder="1" applyAlignment="1"/>
    <xf numFmtId="3" fontId="0" fillId="0" borderId="22" xfId="3" applyNumberFormat="1" applyFont="1" applyFill="1" applyBorder="1" applyAlignment="1"/>
    <xf numFmtId="9" fontId="0" fillId="0" borderId="0" xfId="2" applyFont="1" applyFill="1" applyBorder="1" applyAlignment="1" applyProtection="1"/>
    <xf numFmtId="9" fontId="3" fillId="0" borderId="0" xfId="2" applyFont="1" applyFill="1" applyBorder="1" applyAlignment="1" applyProtection="1"/>
    <xf numFmtId="0" fontId="0" fillId="0" borderId="58" xfId="4" applyFont="1" applyBorder="1" applyAlignment="1">
      <alignment vertical="center" wrapText="1"/>
    </xf>
    <xf numFmtId="165" fontId="0" fillId="0" borderId="45" xfId="1" applyNumberFormat="1" applyFont="1" applyFill="1" applyBorder="1" applyAlignment="1" applyProtection="1"/>
    <xf numFmtId="165" fontId="0" fillId="0" borderId="25" xfId="1" applyNumberFormat="1" applyFont="1" applyFill="1" applyBorder="1" applyAlignment="1" applyProtection="1"/>
    <xf numFmtId="0" fontId="2" fillId="0" borderId="56" xfId="3" applyFont="1" applyBorder="1"/>
    <xf numFmtId="3" fontId="2" fillId="0" borderId="57" xfId="3" applyNumberFormat="1" applyFont="1" applyFill="1" applyBorder="1" applyAlignment="1"/>
    <xf numFmtId="3" fontId="2" fillId="0" borderId="31" xfId="3" applyNumberFormat="1" applyFont="1" applyFill="1" applyBorder="1" applyAlignment="1"/>
    <xf numFmtId="9" fontId="2" fillId="0" borderId="0" xfId="2" applyFont="1" applyFill="1" applyBorder="1" applyAlignment="1" applyProtection="1"/>
    <xf numFmtId="0" fontId="2" fillId="0" borderId="60" xfId="3" applyFont="1" applyFill="1" applyBorder="1" applyAlignment="1">
      <alignment horizontal="center" vertical="center" wrapText="1"/>
    </xf>
    <xf numFmtId="165" fontId="2" fillId="0" borderId="50" xfId="1" applyNumberFormat="1" applyFont="1" applyFill="1" applyBorder="1" applyAlignment="1" applyProtection="1">
      <alignment horizontal="right" vertical="center" wrapText="1"/>
    </xf>
    <xf numFmtId="165" fontId="2" fillId="0" borderId="61" xfId="1" applyNumberFormat="1" applyFont="1" applyFill="1" applyBorder="1" applyAlignment="1" applyProtection="1">
      <alignment horizontal="right" vertical="center" wrapText="1"/>
    </xf>
    <xf numFmtId="165" fontId="2" fillId="0" borderId="0" xfId="1" applyNumberFormat="1" applyFont="1" applyFill="1" applyBorder="1" applyAlignment="1" applyProtection="1">
      <alignment horizontal="right" vertical="center" wrapText="1"/>
    </xf>
    <xf numFmtId="0" fontId="2" fillId="0" borderId="62" xfId="3" applyFont="1" applyFill="1" applyBorder="1" applyAlignment="1">
      <alignment horizontal="center" vertical="center" wrapText="1"/>
    </xf>
    <xf numFmtId="165" fontId="2" fillId="0" borderId="31" xfId="1" applyNumberFormat="1" applyFont="1" applyFill="1" applyBorder="1" applyAlignment="1" applyProtection="1">
      <alignment horizontal="right" vertical="center" wrapText="1"/>
    </xf>
    <xf numFmtId="165" fontId="4" fillId="0" borderId="31" xfId="1" applyNumberFormat="1" applyFont="1" applyFill="1" applyBorder="1" applyAlignment="1" applyProtection="1">
      <alignment horizontal="right" vertical="center" wrapText="1"/>
    </xf>
    <xf numFmtId="165" fontId="2" fillId="0" borderId="26" xfId="1" applyNumberFormat="1" applyFont="1" applyFill="1" applyBorder="1" applyAlignment="1" applyProtection="1">
      <alignment horizontal="right" vertical="center" wrapText="1"/>
    </xf>
    <xf numFmtId="165" fontId="4" fillId="0" borderId="26" xfId="1" applyNumberFormat="1" applyFont="1" applyFill="1" applyBorder="1" applyAlignment="1" applyProtection="1">
      <alignment horizontal="right" vertical="center" wrapText="1"/>
    </xf>
    <xf numFmtId="3" fontId="10" fillId="0" borderId="63" xfId="3" applyNumberFormat="1" applyFont="1" applyFill="1" applyBorder="1" applyAlignment="1">
      <alignment wrapText="1"/>
    </xf>
    <xf numFmtId="3" fontId="2" fillId="0" borderId="64" xfId="3" applyNumberFormat="1" applyFont="1" applyFill="1" applyBorder="1" applyAlignment="1">
      <alignment horizontal="right" vertical="center"/>
    </xf>
    <xf numFmtId="3" fontId="2" fillId="0" borderId="65" xfId="3" applyNumberFormat="1" applyFont="1" applyFill="1" applyBorder="1" applyAlignment="1">
      <alignment horizontal="right" vertical="center"/>
    </xf>
    <xf numFmtId="3" fontId="2" fillId="0" borderId="30" xfId="3" applyNumberFormat="1" applyFont="1" applyFill="1" applyBorder="1" applyAlignment="1">
      <alignment horizontal="right" vertical="center"/>
    </xf>
    <xf numFmtId="3" fontId="3" fillId="0" borderId="66" xfId="3" applyNumberFormat="1" applyFont="1" applyFill="1" applyBorder="1" applyAlignment="1">
      <alignment horizontal="right" vertical="center"/>
    </xf>
    <xf numFmtId="3" fontId="3" fillId="0" borderId="20" xfId="3" applyNumberFormat="1" applyFont="1" applyFill="1" applyBorder="1" applyAlignment="1">
      <alignment vertical="center" wrapText="1"/>
    </xf>
    <xf numFmtId="0" fontId="3" fillId="0" borderId="67" xfId="9" applyFont="1" applyFill="1" applyBorder="1" applyAlignment="1">
      <alignment vertical="center" wrapText="1"/>
    </xf>
    <xf numFmtId="3" fontId="3" fillId="0" borderId="38" xfId="9" applyNumberFormat="1" applyFont="1" applyFill="1" applyBorder="1" applyAlignment="1">
      <alignment horizontal="right" vertical="center"/>
    </xf>
    <xf numFmtId="3" fontId="3" fillId="0" borderId="68" xfId="3" applyNumberFormat="1" applyFont="1" applyFill="1" applyBorder="1" applyAlignment="1">
      <alignment horizontal="right" vertical="center"/>
    </xf>
    <xf numFmtId="3" fontId="3" fillId="0" borderId="22" xfId="3" applyNumberFormat="1" applyFont="1" applyFill="1" applyBorder="1" applyAlignment="1">
      <alignment vertical="center" wrapText="1"/>
    </xf>
    <xf numFmtId="0" fontId="3" fillId="0" borderId="0" xfId="3" applyFont="1" applyFill="1" applyAlignment="1">
      <alignment vertical="center" wrapText="1"/>
    </xf>
    <xf numFmtId="0" fontId="2" fillId="0" borderId="0" xfId="3" applyFont="1" applyFill="1" applyAlignment="1">
      <alignment wrapText="1"/>
    </xf>
    <xf numFmtId="0" fontId="2" fillId="0" borderId="67" xfId="9" applyFont="1" applyFill="1" applyBorder="1" applyAlignment="1">
      <alignment vertical="center" wrapText="1"/>
    </xf>
    <xf numFmtId="3" fontId="2" fillId="0" borderId="38" xfId="9" applyNumberFormat="1" applyFont="1" applyFill="1" applyBorder="1" applyAlignment="1">
      <alignment horizontal="right" vertical="center"/>
    </xf>
    <xf numFmtId="3" fontId="2" fillId="0" borderId="68" xfId="3" applyNumberFormat="1" applyFont="1" applyFill="1" applyBorder="1" applyAlignment="1">
      <alignment horizontal="right" vertical="center"/>
    </xf>
    <xf numFmtId="3" fontId="2" fillId="0" borderId="22" xfId="3" applyNumberFormat="1" applyFont="1" applyFill="1" applyBorder="1" applyAlignment="1">
      <alignment vertical="center" wrapText="1"/>
    </xf>
    <xf numFmtId="0" fontId="3" fillId="0" borderId="21" xfId="3" applyFont="1" applyFill="1" applyBorder="1" applyAlignment="1">
      <alignment wrapText="1"/>
    </xf>
    <xf numFmtId="3" fontId="3" fillId="0" borderId="18" xfId="3" applyNumberFormat="1" applyFont="1" applyFill="1" applyBorder="1" applyAlignment="1">
      <alignment horizontal="right"/>
    </xf>
    <xf numFmtId="3" fontId="3" fillId="0" borderId="38" xfId="3" applyNumberFormat="1" applyFont="1" applyFill="1" applyBorder="1" applyAlignment="1">
      <alignment horizontal="right"/>
    </xf>
    <xf numFmtId="0" fontId="3" fillId="0" borderId="0" xfId="3" applyFont="1" applyFill="1" applyBorder="1"/>
    <xf numFmtId="3" fontId="3" fillId="0" borderId="13" xfId="9" applyNumberFormat="1" applyFont="1" applyFill="1" applyBorder="1" applyAlignment="1">
      <alignment horizontal="right" vertical="center"/>
    </xf>
    <xf numFmtId="3" fontId="2" fillId="0" borderId="13" xfId="9" applyNumberFormat="1" applyFont="1" applyFill="1" applyBorder="1" applyAlignment="1">
      <alignment horizontal="right" vertical="center"/>
    </xf>
    <xf numFmtId="3" fontId="10" fillId="0" borderId="69" xfId="3" applyNumberFormat="1" applyFont="1" applyFill="1" applyBorder="1" applyAlignment="1">
      <alignment wrapText="1"/>
    </xf>
    <xf numFmtId="3" fontId="2" fillId="0" borderId="18" xfId="3" applyNumberFormat="1" applyFont="1" applyFill="1" applyBorder="1" applyAlignment="1">
      <alignment horizontal="right" vertical="center"/>
    </xf>
    <xf numFmtId="3" fontId="2" fillId="0" borderId="38" xfId="3" applyNumberFormat="1" applyFont="1" applyFill="1" applyBorder="1" applyAlignment="1">
      <alignment horizontal="right" vertical="center"/>
    </xf>
    <xf numFmtId="0" fontId="3" fillId="0" borderId="0" xfId="3" applyFont="1" applyFill="1" applyAlignment="1">
      <alignment vertical="center"/>
    </xf>
    <xf numFmtId="3" fontId="10" fillId="0" borderId="62" xfId="3" applyNumberFormat="1" applyFont="1" applyFill="1" applyBorder="1" applyAlignment="1">
      <alignment wrapText="1"/>
    </xf>
    <xf numFmtId="3" fontId="3" fillId="0" borderId="18" xfId="3" applyNumberFormat="1" applyFont="1" applyFill="1" applyBorder="1" applyAlignment="1">
      <alignment horizontal="right" vertical="center"/>
    </xf>
    <xf numFmtId="3" fontId="3" fillId="0" borderId="38" xfId="3" applyNumberFormat="1" applyFont="1" applyFill="1" applyBorder="1" applyAlignment="1">
      <alignment horizontal="right" vertical="center"/>
    </xf>
    <xf numFmtId="0" fontId="2" fillId="0" borderId="70" xfId="9" applyFont="1" applyFill="1" applyBorder="1" applyAlignment="1">
      <alignment vertical="center" wrapText="1"/>
    </xf>
    <xf numFmtId="3" fontId="3" fillId="0" borderId="71" xfId="3" applyNumberFormat="1" applyFont="1" applyFill="1" applyBorder="1" applyAlignment="1">
      <alignment horizontal="right" vertical="center"/>
    </xf>
    <xf numFmtId="3" fontId="3" fillId="0" borderId="55" xfId="3" applyNumberFormat="1" applyFont="1" applyFill="1" applyBorder="1" applyAlignment="1">
      <alignment horizontal="right" vertical="center"/>
    </xf>
    <xf numFmtId="3" fontId="3" fillId="0" borderId="0" xfId="3" applyNumberFormat="1" applyFont="1" applyFill="1" applyBorder="1" applyAlignment="1">
      <alignment horizontal="right" vertical="center"/>
    </xf>
    <xf numFmtId="3" fontId="3" fillId="0" borderId="24" xfId="3" applyNumberFormat="1" applyFont="1" applyFill="1" applyBorder="1" applyAlignment="1">
      <alignment horizontal="right" vertical="center"/>
    </xf>
    <xf numFmtId="3" fontId="3" fillId="0" borderId="72" xfId="3" applyNumberFormat="1" applyFont="1" applyFill="1" applyBorder="1" applyAlignment="1">
      <alignment horizontal="right" vertical="center"/>
    </xf>
    <xf numFmtId="3" fontId="3" fillId="0" borderId="35" xfId="3" applyNumberFormat="1" applyFont="1" applyFill="1" applyBorder="1" applyAlignment="1">
      <alignment vertical="center" wrapText="1"/>
    </xf>
    <xf numFmtId="0" fontId="2" fillId="0" borderId="56" xfId="3" applyFont="1" applyFill="1" applyBorder="1" applyAlignment="1">
      <alignment horizontal="right" wrapText="1"/>
    </xf>
    <xf numFmtId="3" fontId="2" fillId="0" borderId="73" xfId="3" applyNumberFormat="1" applyFont="1" applyFill="1" applyBorder="1" applyAlignment="1">
      <alignment horizontal="right"/>
    </xf>
    <xf numFmtId="3" fontId="2" fillId="0" borderId="57" xfId="3" applyNumberFormat="1" applyFont="1" applyFill="1" applyBorder="1" applyAlignment="1">
      <alignment horizontal="right"/>
    </xf>
    <xf numFmtId="3" fontId="2" fillId="0" borderId="41" xfId="3" applyNumberFormat="1" applyFont="1" applyFill="1" applyBorder="1" applyAlignment="1">
      <alignment horizontal="right"/>
    </xf>
    <xf numFmtId="3" fontId="2" fillId="0" borderId="28" xfId="3" applyNumberFormat="1" applyFont="1" applyFill="1" applyBorder="1" applyAlignment="1">
      <alignment horizontal="right"/>
    </xf>
    <xf numFmtId="3" fontId="3" fillId="0" borderId="74" xfId="3" applyNumberFormat="1" applyFont="1" applyFill="1" applyBorder="1" applyAlignment="1">
      <alignment horizontal="right" vertical="center"/>
    </xf>
    <xf numFmtId="3" fontId="3" fillId="0" borderId="37" xfId="9" applyNumberFormat="1" applyFont="1" applyFill="1" applyBorder="1" applyAlignment="1">
      <alignment horizontal="right" vertical="center"/>
    </xf>
    <xf numFmtId="3" fontId="3" fillId="0" borderId="74" xfId="3" applyNumberFormat="1" applyFont="1" applyFill="1" applyBorder="1" applyAlignment="1">
      <alignment vertical="center" wrapText="1"/>
    </xf>
    <xf numFmtId="0" fontId="2" fillId="0" borderId="0" xfId="3" applyFont="1" applyFill="1"/>
    <xf numFmtId="0" fontId="3" fillId="0" borderId="17" xfId="3" applyFont="1" applyFill="1" applyBorder="1" applyAlignment="1">
      <alignment wrapText="1"/>
    </xf>
    <xf numFmtId="3" fontId="3" fillId="0" borderId="17" xfId="3" applyNumberFormat="1" applyFont="1" applyFill="1" applyBorder="1" applyAlignment="1">
      <alignment horizontal="right"/>
    </xf>
    <xf numFmtId="3" fontId="3" fillId="0" borderId="17" xfId="3" applyNumberFormat="1" applyFont="1" applyFill="1" applyBorder="1" applyAlignment="1">
      <alignment horizontal="right" vertical="center"/>
    </xf>
    <xf numFmtId="3" fontId="3" fillId="0" borderId="17" xfId="9" applyNumberFormat="1" applyFont="1" applyFill="1" applyBorder="1" applyAlignment="1">
      <alignment horizontal="right" vertical="center"/>
    </xf>
    <xf numFmtId="3" fontId="3" fillId="0" borderId="17" xfId="3" applyNumberFormat="1" applyFont="1" applyFill="1" applyBorder="1" applyAlignment="1">
      <alignment vertical="center" wrapText="1"/>
    </xf>
    <xf numFmtId="0" fontId="2" fillId="0" borderId="18" xfId="3" applyFont="1" applyFill="1" applyBorder="1" applyAlignment="1">
      <alignment horizontal="right" wrapText="1"/>
    </xf>
    <xf numFmtId="3" fontId="2" fillId="0" borderId="18" xfId="3" applyNumberFormat="1" applyFont="1" applyFill="1" applyBorder="1" applyAlignment="1">
      <alignment horizontal="right"/>
    </xf>
    <xf numFmtId="3" fontId="3" fillId="0" borderId="18" xfId="9" applyNumberFormat="1" applyFont="1" applyFill="1" applyBorder="1" applyAlignment="1">
      <alignment horizontal="right" vertical="center"/>
    </xf>
    <xf numFmtId="3" fontId="3" fillId="0" borderId="18" xfId="3" applyNumberFormat="1" applyFont="1" applyFill="1" applyBorder="1" applyAlignment="1">
      <alignment vertical="center" wrapText="1"/>
    </xf>
    <xf numFmtId="0" fontId="2" fillId="0" borderId="0" xfId="3" applyFont="1" applyFill="1" applyBorder="1" applyAlignment="1">
      <alignment horizontal="right" wrapText="1"/>
    </xf>
    <xf numFmtId="3" fontId="3" fillId="0" borderId="0" xfId="9" applyNumberFormat="1" applyFont="1" applyFill="1" applyBorder="1" applyAlignment="1">
      <alignment horizontal="right" vertical="center"/>
    </xf>
    <xf numFmtId="3" fontId="2" fillId="0" borderId="0" xfId="3" applyNumberFormat="1" applyFont="1" applyFill="1" applyBorder="1" applyAlignment="1">
      <alignment horizontal="right" vertical="center"/>
    </xf>
    <xf numFmtId="3" fontId="3" fillId="0" borderId="0" xfId="3" applyNumberFormat="1" applyFont="1" applyFill="1" applyBorder="1" applyAlignment="1">
      <alignment vertical="center" wrapText="1"/>
    </xf>
    <xf numFmtId="3" fontId="2" fillId="0" borderId="0" xfId="3" applyNumberFormat="1" applyFont="1" applyFill="1" applyBorder="1" applyAlignment="1">
      <alignment horizontal="right" vertical="center" wrapText="1"/>
    </xf>
    <xf numFmtId="3" fontId="2" fillId="0" borderId="0" xfId="3" applyNumberFormat="1" applyFont="1" applyFill="1" applyAlignment="1">
      <alignment horizontal="right"/>
    </xf>
    <xf numFmtId="0" fontId="2" fillId="0" borderId="0" xfId="3" applyFont="1" applyFill="1" applyAlignment="1">
      <alignment horizontal="right"/>
    </xf>
    <xf numFmtId="0" fontId="2" fillId="0" borderId="50" xfId="3" applyFont="1" applyFill="1" applyBorder="1" applyAlignment="1">
      <alignment horizontal="center" vertical="center" wrapText="1"/>
    </xf>
    <xf numFmtId="3" fontId="10" fillId="0" borderId="75" xfId="3" applyNumberFormat="1" applyFont="1" applyFill="1" applyBorder="1" applyAlignment="1">
      <alignment wrapText="1"/>
    </xf>
    <xf numFmtId="3" fontId="2" fillId="0" borderId="16" xfId="3" applyNumberFormat="1" applyFont="1" applyFill="1" applyBorder="1" applyAlignment="1">
      <alignment horizontal="right" vertical="center"/>
    </xf>
    <xf numFmtId="3" fontId="2" fillId="0" borderId="39" xfId="3" applyNumberFormat="1" applyFont="1" applyFill="1" applyBorder="1" applyAlignment="1">
      <alignment horizontal="right" vertical="center"/>
    </xf>
    <xf numFmtId="3" fontId="3" fillId="0" borderId="39" xfId="3" applyNumberFormat="1" applyFont="1" applyFill="1" applyBorder="1" applyAlignment="1">
      <alignment horizontal="right"/>
    </xf>
    <xf numFmtId="3" fontId="3" fillId="0" borderId="66" xfId="3" applyNumberFormat="1" applyFont="1" applyFill="1" applyBorder="1" applyAlignment="1">
      <alignment horizontal="right"/>
    </xf>
    <xf numFmtId="3" fontId="3" fillId="0" borderId="21" xfId="3" applyNumberFormat="1" applyFont="1" applyFill="1" applyBorder="1" applyAlignment="1">
      <alignment horizontal="right"/>
    </xf>
    <xf numFmtId="3" fontId="3" fillId="0" borderId="68" xfId="3" applyNumberFormat="1" applyFont="1" applyFill="1" applyBorder="1" applyAlignment="1">
      <alignment horizontal="right"/>
    </xf>
    <xf numFmtId="3" fontId="2" fillId="0" borderId="21" xfId="3" applyNumberFormat="1" applyFont="1" applyFill="1" applyBorder="1" applyAlignment="1">
      <alignment horizontal="right"/>
    </xf>
    <xf numFmtId="3" fontId="10" fillId="0" borderId="76" xfId="3" applyNumberFormat="1" applyFont="1" applyFill="1" applyBorder="1" applyAlignment="1">
      <alignment wrapText="1"/>
    </xf>
    <xf numFmtId="3" fontId="2" fillId="0" borderId="21" xfId="3" applyNumberFormat="1" applyFont="1" applyFill="1" applyBorder="1" applyAlignment="1">
      <alignment horizontal="right" vertical="center"/>
    </xf>
    <xf numFmtId="3" fontId="2" fillId="0" borderId="62" xfId="3" applyNumberFormat="1" applyFont="1" applyFill="1" applyBorder="1" applyAlignment="1">
      <alignment wrapText="1"/>
    </xf>
    <xf numFmtId="3" fontId="3" fillId="0" borderId="77" xfId="3" applyNumberFormat="1" applyFont="1" applyFill="1" applyBorder="1" applyAlignment="1">
      <alignment horizontal="right"/>
    </xf>
    <xf numFmtId="3" fontId="3" fillId="0" borderId="78" xfId="3" applyNumberFormat="1" applyFont="1" applyFill="1" applyBorder="1" applyAlignment="1">
      <alignment horizontal="right"/>
    </xf>
    <xf numFmtId="3" fontId="2" fillId="0" borderId="78" xfId="3" applyNumberFormat="1" applyFont="1" applyFill="1" applyBorder="1" applyAlignment="1">
      <alignment horizontal="right" vertical="center"/>
    </xf>
    <xf numFmtId="3" fontId="2" fillId="0" borderId="79" xfId="3" applyNumberFormat="1" applyFont="1" applyFill="1" applyBorder="1" applyAlignment="1">
      <alignment horizontal="right" vertical="center"/>
    </xf>
    <xf numFmtId="3" fontId="2" fillId="0" borderId="80" xfId="3" applyNumberFormat="1" applyFont="1" applyFill="1" applyBorder="1" applyAlignment="1">
      <alignment horizontal="right" vertical="center" wrapText="1"/>
    </xf>
    <xf numFmtId="3" fontId="3" fillId="0" borderId="27" xfId="3" applyNumberFormat="1" applyFont="1" applyFill="1" applyBorder="1" applyAlignment="1">
      <alignment horizontal="right"/>
    </xf>
    <xf numFmtId="3" fontId="3" fillId="0" borderId="28" xfId="3" applyNumberFormat="1" applyFont="1" applyFill="1" applyBorder="1" applyAlignment="1">
      <alignment horizontal="right"/>
    </xf>
    <xf numFmtId="3" fontId="2" fillId="0" borderId="28" xfId="3" applyNumberFormat="1" applyFont="1" applyFill="1" applyBorder="1" applyAlignment="1">
      <alignment horizontal="right" vertical="center"/>
    </xf>
    <xf numFmtId="3" fontId="2" fillId="0" borderId="37" xfId="3" applyNumberFormat="1" applyFont="1" applyFill="1" applyBorder="1" applyAlignment="1">
      <alignment horizontal="right" vertical="center"/>
    </xf>
    <xf numFmtId="3" fontId="3" fillId="0" borderId="41" xfId="3" applyNumberFormat="1" applyFont="1" applyFill="1" applyBorder="1" applyAlignment="1">
      <alignment horizontal="right"/>
    </xf>
    <xf numFmtId="3" fontId="2" fillId="0" borderId="31" xfId="3" applyNumberFormat="1" applyFont="1" applyFill="1" applyBorder="1" applyAlignment="1">
      <alignment horizontal="right" vertical="center"/>
    </xf>
    <xf numFmtId="0" fontId="3" fillId="0" borderId="0" xfId="3" applyFont="1" applyFill="1" applyBorder="1" applyAlignment="1">
      <alignment wrapText="1"/>
    </xf>
    <xf numFmtId="3" fontId="3" fillId="0" borderId="0" xfId="3" applyNumberFormat="1" applyFont="1" applyFill="1" applyBorder="1" applyAlignment="1">
      <alignment horizontal="right"/>
    </xf>
    <xf numFmtId="0" fontId="3" fillId="0" borderId="0" xfId="3" applyFont="1" applyFill="1" applyBorder="1" applyAlignment="1">
      <alignment horizontal="right"/>
    </xf>
    <xf numFmtId="3" fontId="3" fillId="0" borderId="0" xfId="3" applyNumberFormat="1" applyFont="1" applyFill="1" applyBorder="1"/>
    <xf numFmtId="0" fontId="11" fillId="0" borderId="56" xfId="3" applyFont="1" applyFill="1" applyBorder="1" applyAlignment="1">
      <alignment horizontal="right" vertical="center" wrapText="1"/>
    </xf>
    <xf numFmtId="3" fontId="12" fillId="0" borderId="73" xfId="3" applyNumberFormat="1" applyFont="1" applyFill="1" applyBorder="1" applyAlignment="1">
      <alignment horizontal="right"/>
    </xf>
    <xf numFmtId="3" fontId="12" fillId="0" borderId="57" xfId="3" applyNumberFormat="1" applyFont="1" applyFill="1" applyBorder="1" applyAlignment="1">
      <alignment horizontal="right"/>
    </xf>
    <xf numFmtId="3" fontId="12" fillId="0" borderId="31" xfId="3" applyNumberFormat="1" applyFont="1" applyFill="1" applyBorder="1" applyAlignment="1">
      <alignment horizontal="right"/>
    </xf>
    <xf numFmtId="0" fontId="3" fillId="0" borderId="0" xfId="3" quotePrefix="1" applyFont="1" applyFill="1" applyBorder="1" applyAlignment="1">
      <alignment horizontal="center" wrapText="1"/>
    </xf>
    <xf numFmtId="0" fontId="3" fillId="0" borderId="0" xfId="3" applyFont="1" applyFill="1" applyBorder="1" applyAlignment="1">
      <alignment horizontal="center" wrapText="1"/>
    </xf>
    <xf numFmtId="0" fontId="3" fillId="0" borderId="0" xfId="3" applyFont="1" applyAlignment="1">
      <alignment vertical="center" wrapText="1"/>
    </xf>
    <xf numFmtId="0" fontId="2" fillId="0" borderId="0" xfId="3" applyFont="1" applyFill="1" applyAlignment="1">
      <alignment vertical="center" wrapText="1"/>
    </xf>
    <xf numFmtId="3" fontId="2" fillId="0" borderId="31" xfId="3" applyNumberFormat="1" applyFont="1" applyFill="1" applyBorder="1" applyAlignment="1">
      <alignment vertical="center" wrapText="1"/>
    </xf>
    <xf numFmtId="3" fontId="3" fillId="0" borderId="81" xfId="3" applyNumberFormat="1" applyFont="1" applyFill="1" applyBorder="1" applyAlignment="1">
      <alignment vertical="center" wrapText="1"/>
    </xf>
    <xf numFmtId="3" fontId="3" fillId="0" borderId="37" xfId="3" applyNumberFormat="1" applyFont="1" applyFill="1" applyBorder="1" applyAlignment="1">
      <alignment vertical="center" wrapText="1"/>
    </xf>
    <xf numFmtId="3" fontId="2" fillId="0" borderId="28" xfId="3" applyNumberFormat="1" applyFont="1" applyFill="1" applyBorder="1" applyAlignment="1">
      <alignment wrapText="1"/>
    </xf>
    <xf numFmtId="3" fontId="12" fillId="0" borderId="28" xfId="3" applyNumberFormat="1" applyFont="1" applyFill="1" applyBorder="1" applyAlignment="1">
      <alignment horizontal="right" vertical="center"/>
    </xf>
    <xf numFmtId="0" fontId="2" fillId="0" borderId="27" xfId="3" applyFont="1" applyBorder="1" applyAlignment="1">
      <alignment vertical="center" wrapText="1"/>
    </xf>
    <xf numFmtId="3" fontId="2" fillId="0" borderId="27" xfId="3" applyNumberFormat="1" applyFont="1" applyFill="1" applyBorder="1" applyAlignment="1">
      <alignment horizontal="right" vertical="center"/>
    </xf>
    <xf numFmtId="0" fontId="2" fillId="0" borderId="70" xfId="3" applyFont="1" applyBorder="1" applyAlignment="1">
      <alignment vertical="center" wrapText="1"/>
    </xf>
    <xf numFmtId="3" fontId="2" fillId="0" borderId="82" xfId="3" applyNumberFormat="1" applyFont="1" applyFill="1" applyBorder="1" applyAlignment="1">
      <alignment vertical="center" wrapText="1"/>
    </xf>
    <xf numFmtId="3" fontId="3" fillId="0" borderId="30" xfId="3" applyNumberFormat="1" applyFont="1" applyFill="1" applyBorder="1" applyAlignment="1">
      <alignment vertical="center" wrapText="1"/>
    </xf>
    <xf numFmtId="3" fontId="3" fillId="0" borderId="13" xfId="3" applyNumberFormat="1" applyFont="1" applyFill="1" applyBorder="1" applyAlignment="1">
      <alignment vertical="center" wrapText="1"/>
    </xf>
    <xf numFmtId="3" fontId="2" fillId="0" borderId="24" xfId="3" applyNumberFormat="1" applyFont="1" applyFill="1" applyBorder="1" applyAlignment="1">
      <alignment wrapText="1"/>
    </xf>
    <xf numFmtId="3" fontId="2" fillId="0" borderId="34" xfId="3" applyNumberFormat="1" applyFont="1" applyFill="1" applyBorder="1" applyAlignment="1">
      <alignment vertical="center" wrapText="1"/>
    </xf>
    <xf numFmtId="3" fontId="3" fillId="0" borderId="19" xfId="3" applyNumberFormat="1" applyFont="1" applyFill="1" applyBorder="1" applyAlignment="1">
      <alignment vertical="center" wrapText="1"/>
    </xf>
    <xf numFmtId="3" fontId="3" fillId="0" borderId="40" xfId="3" applyNumberFormat="1" applyFont="1" applyFill="1" applyBorder="1" applyAlignment="1">
      <alignment vertical="center" wrapText="1"/>
    </xf>
    <xf numFmtId="3" fontId="2" fillId="0" borderId="17" xfId="3" applyNumberFormat="1" applyFont="1" applyFill="1" applyBorder="1" applyAlignment="1">
      <alignment wrapText="1"/>
    </xf>
    <xf numFmtId="0" fontId="3" fillId="0" borderId="17" xfId="3" applyFont="1" applyFill="1" applyBorder="1" applyAlignment="1">
      <alignment vertical="center" wrapText="1"/>
    </xf>
    <xf numFmtId="0" fontId="3" fillId="0" borderId="32" xfId="3" applyFont="1" applyBorder="1" applyAlignment="1">
      <alignment vertical="center" wrapText="1"/>
    </xf>
    <xf numFmtId="3" fontId="2" fillId="0" borderId="74" xfId="3" applyNumberFormat="1" applyFont="1" applyFill="1" applyBorder="1" applyAlignment="1">
      <alignment vertical="center" wrapText="1"/>
    </xf>
    <xf numFmtId="3" fontId="3" fillId="0" borderId="28" xfId="3" applyNumberFormat="1" applyFont="1" applyFill="1" applyBorder="1" applyAlignment="1">
      <alignment vertical="center" wrapText="1"/>
    </xf>
    <xf numFmtId="3" fontId="2" fillId="0" borderId="27" xfId="3" applyNumberFormat="1" applyFont="1" applyFill="1" applyBorder="1" applyAlignment="1">
      <alignment wrapText="1"/>
    </xf>
    <xf numFmtId="3" fontId="12" fillId="0" borderId="26" xfId="3" applyNumberFormat="1" applyFont="1" applyBorder="1" applyAlignment="1">
      <alignment vertical="center"/>
    </xf>
    <xf numFmtId="3" fontId="2" fillId="0" borderId="72" xfId="3" applyNumberFormat="1" applyFont="1" applyFill="1" applyBorder="1" applyAlignment="1">
      <alignment vertical="center" wrapText="1"/>
    </xf>
    <xf numFmtId="3" fontId="3" fillId="0" borderId="24" xfId="3" applyNumberFormat="1" applyFont="1" applyFill="1" applyBorder="1" applyAlignment="1">
      <alignment vertical="center" wrapText="1"/>
    </xf>
    <xf numFmtId="3" fontId="3" fillId="0" borderId="24" xfId="3" applyNumberFormat="1" applyFont="1" applyFill="1" applyBorder="1" applyAlignment="1">
      <alignment wrapText="1"/>
    </xf>
    <xf numFmtId="3" fontId="3" fillId="0" borderId="23" xfId="3" applyNumberFormat="1" applyFont="1" applyFill="1" applyBorder="1" applyAlignment="1">
      <alignment wrapText="1"/>
    </xf>
    <xf numFmtId="3" fontId="3" fillId="0" borderId="70" xfId="3" applyNumberFormat="1" applyFont="1" applyFill="1" applyBorder="1" applyAlignment="1"/>
    <xf numFmtId="3" fontId="2" fillId="0" borderId="68" xfId="3" applyNumberFormat="1" applyFont="1" applyFill="1" applyBorder="1" applyAlignment="1">
      <alignment vertical="center" wrapText="1"/>
    </xf>
    <xf numFmtId="3" fontId="2" fillId="0" borderId="18" xfId="3" applyNumberFormat="1" applyFont="1" applyFill="1" applyBorder="1" applyAlignment="1">
      <alignment wrapText="1"/>
    </xf>
    <xf numFmtId="3" fontId="3" fillId="0" borderId="18" xfId="3" applyNumberFormat="1" applyFont="1" applyFill="1" applyBorder="1" applyAlignment="1">
      <alignment wrapText="1"/>
    </xf>
    <xf numFmtId="3" fontId="3" fillId="0" borderId="21" xfId="3" applyNumberFormat="1" applyFont="1" applyFill="1" applyBorder="1" applyAlignment="1">
      <alignment wrapText="1"/>
    </xf>
    <xf numFmtId="3" fontId="3" fillId="0" borderId="67" xfId="3" applyNumberFormat="1" applyFont="1" applyFill="1" applyBorder="1" applyAlignment="1"/>
    <xf numFmtId="3" fontId="2" fillId="0" borderId="21" xfId="3" applyNumberFormat="1" applyFont="1" applyFill="1" applyBorder="1" applyAlignment="1">
      <alignment wrapText="1"/>
    </xf>
    <xf numFmtId="3" fontId="10" fillId="0" borderId="67" xfId="3" applyNumberFormat="1" applyFont="1" applyBorder="1" applyAlignment="1"/>
    <xf numFmtId="3" fontId="3" fillId="0" borderId="67" xfId="3" applyNumberFormat="1" applyFont="1" applyBorder="1" applyAlignment="1"/>
    <xf numFmtId="0" fontId="3" fillId="0" borderId="67" xfId="3" applyFont="1" applyBorder="1" applyAlignment="1">
      <alignment wrapText="1"/>
    </xf>
    <xf numFmtId="3" fontId="3" fillId="0" borderId="0" xfId="3" applyNumberFormat="1" applyFont="1" applyFill="1" applyAlignment="1">
      <alignment vertical="center" wrapText="1"/>
    </xf>
    <xf numFmtId="3" fontId="2" fillId="0" borderId="66" xfId="3" applyNumberFormat="1" applyFont="1" applyFill="1" applyBorder="1" applyAlignment="1">
      <alignment vertical="center" wrapText="1"/>
    </xf>
    <xf numFmtId="3" fontId="3" fillId="0" borderId="39" xfId="3" applyNumberFormat="1" applyFont="1" applyFill="1" applyBorder="1" applyAlignment="1">
      <alignment vertical="center" wrapText="1"/>
    </xf>
    <xf numFmtId="3" fontId="2" fillId="0" borderId="39" xfId="3" applyNumberFormat="1" applyFont="1" applyFill="1" applyBorder="1" applyAlignment="1">
      <alignment wrapText="1"/>
    </xf>
    <xf numFmtId="3" fontId="2" fillId="0" borderId="16" xfId="3" applyNumberFormat="1" applyFont="1" applyFill="1" applyBorder="1" applyAlignment="1">
      <alignment wrapText="1"/>
    </xf>
    <xf numFmtId="3" fontId="10" fillId="0" borderId="47" xfId="3" applyNumberFormat="1" applyFont="1" applyBorder="1" applyAlignment="1"/>
    <xf numFmtId="0" fontId="2" fillId="0" borderId="31" xfId="3" applyFont="1" applyFill="1" applyBorder="1" applyAlignment="1">
      <alignment vertical="center" wrapText="1"/>
    </xf>
    <xf numFmtId="165" fontId="5" fillId="0" borderId="50" xfId="1" applyNumberFormat="1" applyFont="1" applyFill="1" applyBorder="1" applyAlignment="1" applyProtection="1">
      <alignment horizontal="center" vertical="center" wrapText="1"/>
    </xf>
    <xf numFmtId="165" fontId="2" fillId="0" borderId="50" xfId="1" applyNumberFormat="1" applyFont="1" applyFill="1" applyBorder="1" applyAlignment="1" applyProtection="1">
      <alignment horizontal="center" vertical="center" wrapText="1"/>
    </xf>
    <xf numFmtId="165" fontId="5" fillId="0" borderId="15" xfId="1" applyNumberFormat="1" applyFont="1" applyFill="1" applyBorder="1" applyAlignment="1" applyProtection="1">
      <alignment horizontal="center" vertical="center" wrapText="1"/>
    </xf>
    <xf numFmtId="165" fontId="2" fillId="0" borderId="15" xfId="1" applyNumberFormat="1" applyFont="1" applyFill="1" applyBorder="1" applyAlignment="1" applyProtection="1">
      <alignment horizontal="center" vertical="center" wrapText="1"/>
    </xf>
    <xf numFmtId="165" fontId="4" fillId="0" borderId="15" xfId="1" applyNumberFormat="1" applyFont="1" applyFill="1" applyBorder="1" applyAlignment="1" applyProtection="1">
      <alignment horizontal="center" vertical="center" wrapText="1"/>
    </xf>
    <xf numFmtId="0" fontId="2" fillId="0" borderId="24" xfId="3" applyFont="1" applyBorder="1" applyAlignment="1">
      <alignment horizontal="center" wrapText="1"/>
    </xf>
    <xf numFmtId="3" fontId="2" fillId="0" borderId="0" xfId="3" applyNumberFormat="1" applyFont="1" applyFill="1" applyAlignment="1">
      <alignment vertical="center" wrapText="1"/>
    </xf>
    <xf numFmtId="165" fontId="2" fillId="0" borderId="18" xfId="1" applyNumberFormat="1" applyFont="1" applyFill="1" applyBorder="1" applyAlignment="1" applyProtection="1">
      <alignment horizontal="center" vertical="center" wrapText="1"/>
    </xf>
    <xf numFmtId="0" fontId="2" fillId="0" borderId="8" xfId="3" applyFont="1" applyBorder="1" applyAlignment="1">
      <alignment horizontal="center" wrapText="1"/>
    </xf>
    <xf numFmtId="0" fontId="3" fillId="0" borderId="0" xfId="3" applyFont="1"/>
    <xf numFmtId="3" fontId="2" fillId="0" borderId="0" xfId="3" applyNumberFormat="1" applyFont="1" applyFill="1" applyBorder="1"/>
    <xf numFmtId="0" fontId="2" fillId="0" borderId="83" xfId="3" applyFont="1" applyBorder="1" applyAlignment="1">
      <alignment horizontal="right"/>
    </xf>
    <xf numFmtId="3" fontId="2" fillId="0" borderId="18" xfId="3" applyNumberFormat="1" applyFont="1" applyFill="1" applyBorder="1"/>
    <xf numFmtId="0" fontId="2" fillId="0" borderId="18" xfId="3" applyFont="1" applyBorder="1" applyAlignment="1">
      <alignment horizontal="right"/>
    </xf>
    <xf numFmtId="3" fontId="3" fillId="0" borderId="17" xfId="3" applyNumberFormat="1" applyFont="1" applyFill="1" applyBorder="1"/>
    <xf numFmtId="0" fontId="3" fillId="0" borderId="17" xfId="3" applyFont="1" applyBorder="1"/>
    <xf numFmtId="3" fontId="2" fillId="0" borderId="28" xfId="3" applyNumberFormat="1" applyFont="1" applyFill="1" applyBorder="1"/>
    <xf numFmtId="3" fontId="2" fillId="0" borderId="27" xfId="3" applyNumberFormat="1" applyFont="1" applyFill="1" applyBorder="1"/>
    <xf numFmtId="0" fontId="2" fillId="0" borderId="26" xfId="4" applyFont="1" applyFill="1" applyBorder="1" applyAlignment="1">
      <alignment vertical="center" wrapText="1"/>
    </xf>
    <xf numFmtId="3" fontId="2" fillId="0" borderId="24" xfId="3" applyNumberFormat="1" applyFont="1" applyFill="1" applyBorder="1"/>
    <xf numFmtId="0" fontId="2" fillId="0" borderId="23" xfId="4" applyFont="1" applyFill="1" applyBorder="1" applyAlignment="1">
      <alignment vertical="center" wrapText="1"/>
    </xf>
    <xf numFmtId="3" fontId="3" fillId="0" borderId="18" xfId="3" applyNumberFormat="1" applyFont="1" applyFill="1" applyBorder="1"/>
    <xf numFmtId="0" fontId="3" fillId="0" borderId="21" xfId="4" applyFont="1" applyBorder="1" applyAlignment="1">
      <alignment vertical="center" wrapText="1"/>
    </xf>
    <xf numFmtId="0" fontId="2" fillId="0" borderId="21" xfId="3" applyFont="1" applyFill="1" applyBorder="1"/>
    <xf numFmtId="0" fontId="2" fillId="0" borderId="0" xfId="3" applyFont="1" applyAlignment="1">
      <alignment vertical="center" wrapText="1"/>
    </xf>
    <xf numFmtId="0" fontId="2" fillId="0" borderId="18" xfId="3" applyFont="1" applyFill="1" applyBorder="1" applyAlignment="1">
      <alignment vertical="center" wrapText="1"/>
    </xf>
    <xf numFmtId="0" fontId="0" fillId="0" borderId="21" xfId="3" applyFont="1" applyFill="1" applyBorder="1" applyAlignment="1">
      <alignment horizontal="right"/>
    </xf>
    <xf numFmtId="0" fontId="3" fillId="0" borderId="21" xfId="3" applyFont="1" applyFill="1" applyBorder="1" applyAlignment="1">
      <alignment horizontal="right"/>
    </xf>
    <xf numFmtId="3" fontId="10" fillId="0" borderId="32" xfId="3" applyNumberFormat="1" applyFont="1" applyFill="1" applyBorder="1" applyAlignment="1">
      <alignment vertical="center" wrapText="1"/>
    </xf>
    <xf numFmtId="3" fontId="3" fillId="0" borderId="77" xfId="3" applyNumberFormat="1" applyFont="1" applyFill="1" applyBorder="1" applyAlignment="1"/>
    <xf numFmtId="3" fontId="3" fillId="0" borderId="21" xfId="3" applyNumberFormat="1" applyFont="1" applyFill="1" applyBorder="1" applyAlignment="1"/>
    <xf numFmtId="3" fontId="10" fillId="0" borderId="21" xfId="3" applyNumberFormat="1" applyFont="1" applyFill="1" applyBorder="1" applyAlignment="1"/>
    <xf numFmtId="3" fontId="0" fillId="0" borderId="21" xfId="3" applyNumberFormat="1" applyFont="1" applyFill="1" applyBorder="1" applyAlignment="1">
      <alignment horizontal="right"/>
    </xf>
    <xf numFmtId="3" fontId="3" fillId="0" borderId="21" xfId="3" applyNumberFormat="1" applyFont="1" applyBorder="1" applyAlignment="1">
      <alignment horizontal="right"/>
    </xf>
    <xf numFmtId="3" fontId="3" fillId="0" borderId="21" xfId="3" applyNumberFormat="1" applyFont="1" applyBorder="1" applyAlignment="1">
      <alignment horizontal="right" wrapText="1"/>
    </xf>
    <xf numFmtId="3" fontId="3" fillId="0" borderId="21" xfId="3" applyNumberFormat="1" applyFont="1" applyBorder="1" applyAlignment="1"/>
    <xf numFmtId="3" fontId="10" fillId="0" borderId="16" xfId="3" applyNumberFormat="1" applyFont="1" applyBorder="1" applyAlignment="1"/>
    <xf numFmtId="165" fontId="2" fillId="0" borderId="26" xfId="1" applyNumberFormat="1" applyFont="1" applyFill="1" applyBorder="1" applyAlignment="1" applyProtection="1">
      <alignment horizontal="center" vertical="center" wrapText="1"/>
    </xf>
    <xf numFmtId="165" fontId="5" fillId="0" borderId="26" xfId="1" applyNumberFormat="1" applyFont="1" applyFill="1" applyBorder="1" applyAlignment="1" applyProtection="1">
      <alignment horizontal="center" vertical="center" wrapText="1"/>
    </xf>
    <xf numFmtId="165" fontId="5" fillId="0" borderId="31" xfId="1" applyNumberFormat="1" applyFont="1" applyFill="1" applyBorder="1" applyAlignment="1" applyProtection="1">
      <alignment horizontal="center" vertical="center" wrapText="1"/>
    </xf>
    <xf numFmtId="165" fontId="2" fillId="0" borderId="31" xfId="1" applyNumberFormat="1" applyFont="1" applyFill="1" applyBorder="1" applyAlignment="1" applyProtection="1">
      <alignment horizontal="center" vertical="center" wrapText="1"/>
    </xf>
    <xf numFmtId="165" fontId="4" fillId="0" borderId="31" xfId="1" applyNumberFormat="1" applyFont="1" applyFill="1" applyBorder="1" applyAlignment="1" applyProtection="1">
      <alignment horizontal="center" vertical="center" wrapText="1"/>
    </xf>
    <xf numFmtId="0" fontId="2" fillId="0" borderId="62" xfId="3" applyFont="1" applyBorder="1" applyAlignment="1">
      <alignment horizontal="center" wrapText="1"/>
    </xf>
    <xf numFmtId="0" fontId="2" fillId="0" borderId="84" xfId="3" applyFont="1" applyFill="1" applyBorder="1" applyAlignment="1">
      <alignment vertical="center" wrapText="1"/>
    </xf>
    <xf numFmtId="165" fontId="2" fillId="0" borderId="84" xfId="1" applyNumberFormat="1" applyFont="1" applyFill="1" applyBorder="1" applyAlignment="1" applyProtection="1">
      <alignment horizontal="center" vertical="center" wrapText="1"/>
    </xf>
    <xf numFmtId="165" fontId="2" fillId="0" borderId="85" xfId="1" applyNumberFormat="1" applyFont="1" applyFill="1" applyBorder="1" applyAlignment="1" applyProtection="1">
      <alignment horizontal="center" vertical="center" wrapText="1"/>
    </xf>
    <xf numFmtId="165" fontId="2" fillId="0" borderId="41" xfId="1" applyNumberFormat="1" applyFont="1" applyFill="1" applyBorder="1" applyAlignment="1" applyProtection="1">
      <alignment horizontal="center" vertical="center" wrapText="1"/>
    </xf>
    <xf numFmtId="165" fontId="2" fillId="0" borderId="26" xfId="1" applyNumberFormat="1" applyFont="1" applyFill="1" applyBorder="1" applyAlignment="1" applyProtection="1">
      <alignment horizontal="center" vertical="center" wrapText="1"/>
    </xf>
    <xf numFmtId="0" fontId="2" fillId="0" borderId="31" xfId="3" applyFont="1" applyBorder="1" applyAlignment="1">
      <alignment horizontal="center" wrapText="1"/>
    </xf>
    <xf numFmtId="0" fontId="0" fillId="0" borderId="0" xfId="12" applyFont="1"/>
    <xf numFmtId="0" fontId="0" fillId="0" borderId="0" xfId="12" applyFont="1" applyBorder="1"/>
    <xf numFmtId="0" fontId="13" fillId="0" borderId="85" xfId="12" applyFont="1" applyBorder="1" applyAlignment="1">
      <alignment horizontal="center"/>
    </xf>
    <xf numFmtId="3" fontId="13" fillId="0" borderId="26" xfId="12" applyNumberFormat="1" applyFont="1" applyBorder="1" applyAlignment="1">
      <alignment horizontal="center"/>
    </xf>
    <xf numFmtId="0" fontId="13" fillId="0" borderId="41" xfId="12" applyFont="1" applyBorder="1" applyAlignment="1">
      <alignment horizontal="center"/>
    </xf>
    <xf numFmtId="0" fontId="2" fillId="3" borderId="31" xfId="3" applyFont="1" applyFill="1" applyBorder="1" applyAlignment="1">
      <alignment horizontal="right" vertical="center" wrapText="1"/>
    </xf>
    <xf numFmtId="3" fontId="14" fillId="3" borderId="31" xfId="11" applyNumberFormat="1" applyFont="1" applyFill="1" applyBorder="1" applyAlignment="1">
      <alignment horizontal="center"/>
    </xf>
    <xf numFmtId="0" fontId="15" fillId="0" borderId="82" xfId="12" applyFont="1" applyBorder="1" applyAlignment="1">
      <alignment horizontal="center"/>
    </xf>
    <xf numFmtId="0" fontId="15" fillId="3" borderId="82" xfId="12" applyFont="1" applyFill="1" applyBorder="1" applyAlignment="1">
      <alignment horizontal="center"/>
    </xf>
    <xf numFmtId="0" fontId="3" fillId="3" borderId="82" xfId="12" applyFont="1" applyFill="1" applyBorder="1"/>
    <xf numFmtId="0" fontId="3" fillId="0" borderId="0" xfId="12" applyFont="1"/>
    <xf numFmtId="0" fontId="3" fillId="0" borderId="0" xfId="12" applyFont="1" applyBorder="1"/>
    <xf numFmtId="0" fontId="15" fillId="0" borderId="22" xfId="12" applyFont="1" applyBorder="1" applyAlignment="1">
      <alignment horizontal="center"/>
    </xf>
    <xf numFmtId="0" fontId="14" fillId="3" borderId="22" xfId="12" applyFont="1" applyFill="1" applyBorder="1" applyAlignment="1">
      <alignment horizontal="center"/>
    </xf>
    <xf numFmtId="0" fontId="2" fillId="3" borderId="22" xfId="11" applyFont="1" applyFill="1" applyBorder="1" applyAlignment="1">
      <alignment horizontal="right"/>
    </xf>
    <xf numFmtId="0" fontId="14" fillId="3" borderId="82" xfId="3" applyFont="1" applyFill="1" applyBorder="1" applyAlignment="1">
      <alignment horizontal="center" vertical="center"/>
    </xf>
    <xf numFmtId="0" fontId="2" fillId="3" borderId="82" xfId="3" applyFont="1" applyFill="1" applyBorder="1" applyAlignment="1">
      <alignment vertical="center"/>
    </xf>
    <xf numFmtId="3" fontId="14" fillId="3" borderId="22" xfId="1" applyNumberFormat="1" applyFont="1" applyFill="1" applyBorder="1" applyAlignment="1" applyProtection="1">
      <alignment horizontal="center"/>
    </xf>
    <xf numFmtId="0" fontId="15" fillId="3" borderId="22" xfId="11" applyFont="1" applyFill="1" applyBorder="1" applyAlignment="1">
      <alignment horizontal="center"/>
    </xf>
    <xf numFmtId="0" fontId="3" fillId="3" borderId="22" xfId="11" applyFont="1" applyFill="1" applyBorder="1"/>
    <xf numFmtId="0" fontId="16" fillId="0" borderId="82" xfId="12" applyFont="1" applyBorder="1" applyAlignment="1">
      <alignment horizontal="center"/>
    </xf>
    <xf numFmtId="0" fontId="17" fillId="3" borderId="82" xfId="3" applyFont="1" applyFill="1" applyBorder="1" applyAlignment="1">
      <alignment horizontal="center" vertical="center"/>
    </xf>
    <xf numFmtId="0" fontId="0" fillId="0" borderId="82" xfId="12" applyFont="1" applyBorder="1"/>
    <xf numFmtId="0" fontId="2" fillId="3" borderId="82" xfId="12" applyFont="1" applyFill="1" applyBorder="1"/>
    <xf numFmtId="0" fontId="2" fillId="3" borderId="82" xfId="11" applyFont="1" applyFill="1" applyBorder="1" applyAlignment="1">
      <alignment horizontal="right"/>
    </xf>
    <xf numFmtId="3" fontId="2" fillId="3" borderId="20" xfId="11" applyNumberFormat="1" applyFont="1" applyFill="1" applyBorder="1" applyAlignment="1">
      <alignment horizontal="center" vertical="center" wrapText="1"/>
    </xf>
    <xf numFmtId="0" fontId="2" fillId="3" borderId="22" xfId="11" applyFont="1" applyFill="1" applyBorder="1" applyAlignment="1">
      <alignment horizontal="center" vertical="center"/>
    </xf>
    <xf numFmtId="3" fontId="2" fillId="3" borderId="79" xfId="11" applyNumberFormat="1" applyFont="1" applyFill="1" applyBorder="1" applyAlignment="1">
      <alignment horizontal="center" vertical="center" wrapText="1"/>
    </xf>
    <xf numFmtId="3" fontId="2" fillId="3" borderId="78" xfId="11" applyNumberFormat="1" applyFont="1" applyFill="1" applyBorder="1" applyAlignment="1">
      <alignment horizontal="center" vertical="center" wrapText="1"/>
    </xf>
    <xf numFmtId="3" fontId="2" fillId="3" borderId="77" xfId="11" applyNumberFormat="1" applyFont="1" applyFill="1" applyBorder="1" applyAlignment="1">
      <alignment horizontal="center" vertical="center" wrapText="1"/>
    </xf>
    <xf numFmtId="3" fontId="2" fillId="3" borderId="66" xfId="11" applyNumberFormat="1" applyFont="1" applyFill="1" applyBorder="1" applyAlignment="1">
      <alignment horizontal="center" vertical="center" wrapText="1"/>
    </xf>
    <xf numFmtId="3" fontId="2" fillId="3" borderId="39" xfId="11" applyNumberFormat="1" applyFont="1" applyFill="1" applyBorder="1" applyAlignment="1">
      <alignment horizontal="center" vertical="center" wrapText="1"/>
    </xf>
    <xf numFmtId="3" fontId="2" fillId="3" borderId="16" xfId="11" applyNumberFormat="1" applyFont="1" applyFill="1" applyBorder="1" applyAlignment="1">
      <alignment horizontal="center" vertical="center" wrapText="1"/>
    </xf>
    <xf numFmtId="0" fontId="2" fillId="3" borderId="20" xfId="11" applyFont="1" applyFill="1" applyBorder="1" applyAlignment="1">
      <alignment horizontal="center" vertical="center"/>
    </xf>
    <xf numFmtId="0" fontId="18" fillId="0" borderId="61" xfId="12" applyFont="1" applyBorder="1" applyAlignment="1">
      <alignment horizontal="center" vertical="center" wrapText="1"/>
    </xf>
    <xf numFmtId="0" fontId="18" fillId="0" borderId="0" xfId="12" applyFont="1" applyBorder="1" applyAlignment="1">
      <alignment horizontal="center" vertical="center" wrapText="1"/>
    </xf>
  </cellXfs>
  <cellStyles count="14">
    <cellStyle name="Ezres" xfId="1" builtinId="3"/>
    <cellStyle name="Ezres 2" xfId="5"/>
    <cellStyle name="Normál" xfId="0" builtinId="0"/>
    <cellStyle name="Normál 2" xfId="6"/>
    <cellStyle name="Normál 2 2" xfId="7"/>
    <cellStyle name="Normál 3" xfId="8"/>
    <cellStyle name="Normál 3 2" xfId="9"/>
    <cellStyle name="Normál 4" xfId="10"/>
    <cellStyle name="Normál_2009kv.osztályok3" xfId="4"/>
    <cellStyle name="Normál_2010 2. mód." xfId="11"/>
    <cellStyle name="Normál_2012. évi létszámkeretek" xfId="12"/>
    <cellStyle name="Normál_pesterzsébet" xfId="3"/>
    <cellStyle name="Százalék" xfId="2" builtinId="5"/>
    <cellStyle name="Százalék 2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5/2015.%20&#233;vi%20besz&#225;mol&#243;%20t&#225;bl&#225;i%20k&#233;pvisel&#337;k%20fel&#2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.Önk.összesítő"/>
      <sheetName val="2.mell.Bev."/>
      <sheetName val="3. mell.Kiad"/>
      <sheetName val="5.mel.mérleg"/>
      <sheetName val="6.mell.Közvetett tám."/>
      <sheetName val="7.m.Adosságot kel.ő"/>
      <sheetName val="8. mell Vagyonmérleg"/>
      <sheetName val="9.mell.vagyonk."/>
      <sheetName val="10.mell.Maradvány"/>
      <sheetName val="Munka2"/>
    </sheetNames>
    <sheetDataSet>
      <sheetData sheetId="0"/>
      <sheetData sheetId="1">
        <row r="8">
          <cell r="N8">
            <v>43215</v>
          </cell>
        </row>
        <row r="10">
          <cell r="E10">
            <v>44240</v>
          </cell>
        </row>
        <row r="11">
          <cell r="Q11">
            <v>706</v>
          </cell>
        </row>
        <row r="18">
          <cell r="N18">
            <v>18150</v>
          </cell>
          <cell r="O18">
            <v>18435</v>
          </cell>
          <cell r="P18">
            <v>31737</v>
          </cell>
          <cell r="Q18">
            <v>31735</v>
          </cell>
        </row>
        <row r="25">
          <cell r="B25">
            <v>6250</v>
          </cell>
          <cell r="C25">
            <v>6568</v>
          </cell>
          <cell r="D25">
            <v>8276</v>
          </cell>
          <cell r="Q25">
            <v>8838</v>
          </cell>
        </row>
        <row r="26">
          <cell r="N26">
            <v>10810</v>
          </cell>
          <cell r="O26">
            <v>10810</v>
          </cell>
          <cell r="P26">
            <v>11609</v>
          </cell>
          <cell r="Q26">
            <v>11608</v>
          </cell>
        </row>
        <row r="27">
          <cell r="B27">
            <v>9086</v>
          </cell>
          <cell r="O27">
            <v>11972</v>
          </cell>
        </row>
        <row r="28">
          <cell r="Q28">
            <v>15446</v>
          </cell>
        </row>
        <row r="29">
          <cell r="Q29">
            <v>2749</v>
          </cell>
        </row>
        <row r="48">
          <cell r="N48">
            <v>2618</v>
          </cell>
          <cell r="O48">
            <v>2319</v>
          </cell>
          <cell r="Q48">
            <v>2033</v>
          </cell>
        </row>
        <row r="54">
          <cell r="N54">
            <v>31099</v>
          </cell>
          <cell r="O54">
            <v>31848</v>
          </cell>
          <cell r="Q54">
            <v>30445</v>
          </cell>
        </row>
      </sheetData>
      <sheetData sheetId="2">
        <row r="4">
          <cell r="N4">
            <v>15169</v>
          </cell>
          <cell r="O4">
            <v>16647</v>
          </cell>
          <cell r="P4">
            <v>19023</v>
          </cell>
          <cell r="Q4">
            <v>19018</v>
          </cell>
        </row>
        <row r="5">
          <cell r="N5">
            <v>4026</v>
          </cell>
          <cell r="O5">
            <v>4231</v>
          </cell>
          <cell r="P5">
            <v>4334</v>
          </cell>
          <cell r="Q5">
            <v>4333</v>
          </cell>
        </row>
        <row r="6">
          <cell r="N6">
            <v>13190</v>
          </cell>
          <cell r="O6">
            <v>14678</v>
          </cell>
          <cell r="P6">
            <v>22456</v>
          </cell>
          <cell r="Q6">
            <v>22323</v>
          </cell>
        </row>
        <row r="9">
          <cell r="N9">
            <v>1811</v>
          </cell>
          <cell r="O9">
            <v>1811</v>
          </cell>
          <cell r="P9">
            <v>1924</v>
          </cell>
          <cell r="Q9">
            <v>1923</v>
          </cell>
        </row>
        <row r="10">
          <cell r="N10">
            <v>7290</v>
          </cell>
          <cell r="O10">
            <v>7290</v>
          </cell>
          <cell r="P10">
            <v>11067</v>
          </cell>
          <cell r="Q10">
            <v>11064</v>
          </cell>
        </row>
        <row r="11">
          <cell r="N11">
            <v>1183</v>
          </cell>
          <cell r="O11">
            <v>1183</v>
          </cell>
          <cell r="P11">
            <v>673</v>
          </cell>
          <cell r="Q11">
            <v>673</v>
          </cell>
        </row>
        <row r="13">
          <cell r="N13">
            <v>43275</v>
          </cell>
          <cell r="O13">
            <v>43275</v>
          </cell>
          <cell r="P13">
            <v>51465</v>
          </cell>
          <cell r="Q13">
            <v>11776</v>
          </cell>
        </row>
        <row r="14">
          <cell r="N14">
            <v>50386</v>
          </cell>
          <cell r="O14">
            <v>50386</v>
          </cell>
          <cell r="P14">
            <v>46408</v>
          </cell>
          <cell r="Q14">
            <v>442</v>
          </cell>
        </row>
        <row r="15">
          <cell r="N15">
            <v>3200</v>
          </cell>
          <cell r="O15">
            <v>3200</v>
          </cell>
          <cell r="P15">
            <v>3200</v>
          </cell>
          <cell r="Q15">
            <v>1000</v>
          </cell>
        </row>
        <row r="18">
          <cell r="F18">
            <v>2538</v>
          </cell>
          <cell r="G18">
            <v>2579</v>
          </cell>
          <cell r="H18">
            <v>8298</v>
          </cell>
        </row>
        <row r="39">
          <cell r="N39">
            <v>21230</v>
          </cell>
          <cell r="O39">
            <v>21451</v>
          </cell>
          <cell r="P39">
            <v>20353</v>
          </cell>
          <cell r="Q39">
            <v>20352</v>
          </cell>
        </row>
        <row r="40">
          <cell r="N40">
            <v>6047</v>
          </cell>
          <cell r="O40">
            <v>6085</v>
          </cell>
          <cell r="P40">
            <v>5714</v>
          </cell>
          <cell r="Q40">
            <v>5714</v>
          </cell>
        </row>
        <row r="41">
          <cell r="N41">
            <v>6440</v>
          </cell>
          <cell r="O41">
            <v>6631</v>
          </cell>
          <cell r="P41">
            <v>6506</v>
          </cell>
          <cell r="Q41">
            <v>6503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9"/>
  <sheetViews>
    <sheetView tabSelected="1" view="pageBreakPreview" topLeftCell="C1" zoomScaleNormal="80" zoomScaleSheetLayoutView="100" workbookViewId="0">
      <selection activeCell="J58" sqref="J58"/>
    </sheetView>
  </sheetViews>
  <sheetFormatPr defaultRowHeight="15"/>
  <cols>
    <col min="1" max="1" width="64.7109375" style="4" customWidth="1"/>
    <col min="2" max="2" width="12" style="2" customWidth="1"/>
    <col min="3" max="4" width="12.7109375" style="2" customWidth="1"/>
    <col min="5" max="5" width="14.140625" style="76" customWidth="1"/>
    <col min="6" max="6" width="11.42578125" style="2" customWidth="1"/>
    <col min="7" max="7" width="12.28515625" style="2" customWidth="1"/>
    <col min="8" max="8" width="9.5703125" style="2" customWidth="1"/>
    <col min="9" max="9" width="11.42578125" style="76" customWidth="1"/>
    <col min="10" max="10" width="14.5703125" style="2" customWidth="1"/>
    <col min="11" max="12" width="15" style="2" customWidth="1"/>
    <col min="13" max="13" width="13.140625" style="3" customWidth="1"/>
    <col min="14" max="16384" width="9.140625" style="4"/>
  </cols>
  <sheetData>
    <row r="1" spans="1:13" ht="24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3" ht="12.75" customHeight="1" thickBot="1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7" t="s">
        <v>6</v>
      </c>
      <c r="G2" s="10" t="s">
        <v>7</v>
      </c>
      <c r="H2" s="11" t="s">
        <v>8</v>
      </c>
      <c r="I2" s="9" t="s">
        <v>5</v>
      </c>
      <c r="J2" s="12" t="s">
        <v>9</v>
      </c>
      <c r="K2" s="13" t="s">
        <v>10</v>
      </c>
      <c r="L2" s="14" t="s">
        <v>11</v>
      </c>
      <c r="M2" s="15" t="s">
        <v>5</v>
      </c>
    </row>
    <row r="3" spans="1:13" ht="33" customHeight="1" thickBot="1">
      <c r="A3" s="16"/>
      <c r="B3" s="17"/>
      <c r="C3" s="18"/>
      <c r="D3" s="19"/>
      <c r="E3" s="20"/>
      <c r="F3" s="18"/>
      <c r="G3" s="21"/>
      <c r="H3" s="22"/>
      <c r="I3" s="20"/>
      <c r="J3" s="23"/>
      <c r="K3" s="24"/>
      <c r="L3" s="25"/>
      <c r="M3" s="26"/>
    </row>
    <row r="4" spans="1:13">
      <c r="A4" s="27" t="s">
        <v>12</v>
      </c>
      <c r="B4" s="28">
        <f t="shared" ref="B4:I4" si="0">SUM(B5:B9)</f>
        <v>67615</v>
      </c>
      <c r="C4" s="28">
        <f t="shared" si="0"/>
        <v>68690</v>
      </c>
      <c r="D4" s="29">
        <f t="shared" si="0"/>
        <v>84959</v>
      </c>
      <c r="E4" s="28">
        <f t="shared" si="0"/>
        <v>85519</v>
      </c>
      <c r="F4" s="28">
        <f t="shared" si="0"/>
        <v>2618</v>
      </c>
      <c r="G4" s="28">
        <f t="shared" si="0"/>
        <v>2319</v>
      </c>
      <c r="H4" s="29">
        <f t="shared" si="0"/>
        <v>2036</v>
      </c>
      <c r="I4" s="28">
        <f t="shared" si="0"/>
        <v>2033</v>
      </c>
      <c r="J4" s="28">
        <f>B4+F4</f>
        <v>70233</v>
      </c>
      <c r="K4" s="30">
        <f>C4+G4</f>
        <v>71009</v>
      </c>
      <c r="L4" s="31">
        <f>D4+H4</f>
        <v>86995</v>
      </c>
      <c r="M4" s="32">
        <f>E4+I4</f>
        <v>87552</v>
      </c>
    </row>
    <row r="5" spans="1:13" ht="20.100000000000001" customHeight="1">
      <c r="A5" s="33" t="s">
        <v>13</v>
      </c>
      <c r="B5" s="34">
        <f>'[1]2.mell.Bev.'!N8</f>
        <v>43215</v>
      </c>
      <c r="C5" s="30">
        <v>43687</v>
      </c>
      <c r="D5" s="35">
        <v>44240</v>
      </c>
      <c r="E5" s="30">
        <f>'[1]2.mell.Bev.'!E10</f>
        <v>44240</v>
      </c>
      <c r="F5" s="34"/>
      <c r="G5" s="30"/>
      <c r="H5" s="35"/>
      <c r="I5" s="30"/>
      <c r="J5" s="36">
        <f t="shared" ref="J5:M20" si="1">B5+F5</f>
        <v>43215</v>
      </c>
      <c r="K5" s="30">
        <f t="shared" si="1"/>
        <v>43687</v>
      </c>
      <c r="L5" s="31">
        <f t="shared" si="1"/>
        <v>44240</v>
      </c>
      <c r="M5" s="37">
        <f t="shared" si="1"/>
        <v>44240</v>
      </c>
    </row>
    <row r="6" spans="1:13" ht="20.100000000000001" customHeight="1">
      <c r="A6" s="38" t="s">
        <v>14</v>
      </c>
      <c r="B6" s="34"/>
      <c r="C6" s="30"/>
      <c r="D6" s="35"/>
      <c r="E6" s="30"/>
      <c r="F6" s="34"/>
      <c r="G6" s="30"/>
      <c r="H6" s="35"/>
      <c r="I6" s="30"/>
      <c r="J6" s="36">
        <f t="shared" si="1"/>
        <v>0</v>
      </c>
      <c r="K6" s="30">
        <f t="shared" si="1"/>
        <v>0</v>
      </c>
      <c r="L6" s="31">
        <f t="shared" si="1"/>
        <v>0</v>
      </c>
      <c r="M6" s="37">
        <f t="shared" si="1"/>
        <v>0</v>
      </c>
    </row>
    <row r="7" spans="1:13" ht="20.100000000000001" customHeight="1">
      <c r="A7" s="38" t="s">
        <v>15</v>
      </c>
      <c r="B7" s="34"/>
      <c r="C7" s="30"/>
      <c r="D7" s="35">
        <v>706</v>
      </c>
      <c r="E7" s="30">
        <f>'[1]2.mell.Bev.'!Q11</f>
        <v>706</v>
      </c>
      <c r="F7" s="34"/>
      <c r="G7" s="30"/>
      <c r="H7" s="35"/>
      <c r="I7" s="30"/>
      <c r="J7" s="36">
        <f t="shared" si="1"/>
        <v>0</v>
      </c>
      <c r="K7" s="30">
        <f t="shared" si="1"/>
        <v>0</v>
      </c>
      <c r="L7" s="31">
        <f t="shared" si="1"/>
        <v>706</v>
      </c>
      <c r="M7" s="37">
        <f t="shared" si="1"/>
        <v>706</v>
      </c>
    </row>
    <row r="8" spans="1:13" ht="20.100000000000001" customHeight="1">
      <c r="A8" s="38" t="s">
        <v>16</v>
      </c>
      <c r="B8" s="34">
        <f>'[1]2.mell.Bev.'!N18</f>
        <v>18150</v>
      </c>
      <c r="C8" s="30">
        <f>'[1]2.mell.Bev.'!O18</f>
        <v>18435</v>
      </c>
      <c r="D8" s="35">
        <f>'[1]2.mell.Bev.'!P18</f>
        <v>31737</v>
      </c>
      <c r="E8" s="30">
        <f>'[1]2.mell.Bev.'!Q18</f>
        <v>31735</v>
      </c>
      <c r="F8" s="34"/>
      <c r="G8" s="30"/>
      <c r="H8" s="35"/>
      <c r="I8" s="30"/>
      <c r="J8" s="36">
        <f t="shared" si="1"/>
        <v>18150</v>
      </c>
      <c r="K8" s="30">
        <f t="shared" si="1"/>
        <v>18435</v>
      </c>
      <c r="L8" s="31">
        <f t="shared" si="1"/>
        <v>31737</v>
      </c>
      <c r="M8" s="37">
        <f t="shared" si="1"/>
        <v>31735</v>
      </c>
    </row>
    <row r="9" spans="1:13" ht="20.100000000000001" customHeight="1">
      <c r="A9" s="33" t="s">
        <v>17</v>
      </c>
      <c r="B9" s="34">
        <f>'[1]2.mell.Bev.'!B25</f>
        <v>6250</v>
      </c>
      <c r="C9" s="30">
        <f>'[1]2.mell.Bev.'!C25</f>
        <v>6568</v>
      </c>
      <c r="D9" s="35">
        <f>'[1]2.mell.Bev.'!D25</f>
        <v>8276</v>
      </c>
      <c r="E9" s="30">
        <f>'[1]2.mell.Bev.'!Q25</f>
        <v>8838</v>
      </c>
      <c r="F9" s="34">
        <f>'[1]2.mell.Bev.'!N48</f>
        <v>2618</v>
      </c>
      <c r="G9" s="30">
        <f>'[1]2.mell.Bev.'!O48</f>
        <v>2319</v>
      </c>
      <c r="H9" s="35">
        <v>2036</v>
      </c>
      <c r="I9" s="30">
        <f>'[1]2.mell.Bev.'!Q48</f>
        <v>2033</v>
      </c>
      <c r="J9" s="36">
        <f t="shared" si="1"/>
        <v>8868</v>
      </c>
      <c r="K9" s="30">
        <f t="shared" si="1"/>
        <v>8887</v>
      </c>
      <c r="L9" s="31">
        <f>D9+H9</f>
        <v>10312</v>
      </c>
      <c r="M9" s="37">
        <f t="shared" si="1"/>
        <v>10871</v>
      </c>
    </row>
    <row r="10" spans="1:13" ht="20.100000000000001" customHeight="1">
      <c r="A10" s="39" t="s">
        <v>18</v>
      </c>
      <c r="B10" s="36">
        <f>SUM(B11:B12)</f>
        <v>19896</v>
      </c>
      <c r="C10" s="36">
        <f>SUM(C11:C12)</f>
        <v>22782</v>
      </c>
      <c r="D10" s="40">
        <f>SUM(D11:D12)</f>
        <v>29804</v>
      </c>
      <c r="E10" s="36">
        <f>SUM(E11:E12)</f>
        <v>29803</v>
      </c>
      <c r="F10" s="36">
        <f>SUM(F11:F12)</f>
        <v>0</v>
      </c>
      <c r="G10" s="36"/>
      <c r="H10" s="40"/>
      <c r="I10" s="36"/>
      <c r="J10" s="36">
        <f t="shared" si="1"/>
        <v>19896</v>
      </c>
      <c r="K10" s="30">
        <f t="shared" si="1"/>
        <v>22782</v>
      </c>
      <c r="L10" s="31">
        <f t="shared" si="1"/>
        <v>29804</v>
      </c>
      <c r="M10" s="37">
        <f t="shared" si="1"/>
        <v>29803</v>
      </c>
    </row>
    <row r="11" spans="1:13" ht="20.100000000000001" customHeight="1">
      <c r="A11" s="41" t="s">
        <v>19</v>
      </c>
      <c r="B11" s="34">
        <f>'[1]2.mell.Bev.'!N26</f>
        <v>10810</v>
      </c>
      <c r="C11" s="30">
        <f>'[1]2.mell.Bev.'!O26</f>
        <v>10810</v>
      </c>
      <c r="D11" s="35">
        <f>'[1]2.mell.Bev.'!P26</f>
        <v>11609</v>
      </c>
      <c r="E11" s="30">
        <f>'[1]2.mell.Bev.'!Q26</f>
        <v>11608</v>
      </c>
      <c r="F11" s="34"/>
      <c r="G11" s="30"/>
      <c r="H11" s="35"/>
      <c r="I11" s="30"/>
      <c r="J11" s="36">
        <f t="shared" si="1"/>
        <v>10810</v>
      </c>
      <c r="K11" s="30">
        <f t="shared" si="1"/>
        <v>10810</v>
      </c>
      <c r="L11" s="31">
        <f t="shared" si="1"/>
        <v>11609</v>
      </c>
      <c r="M11" s="37">
        <f t="shared" si="1"/>
        <v>11608</v>
      </c>
    </row>
    <row r="12" spans="1:13" ht="20.100000000000001" customHeight="1">
      <c r="A12" s="42" t="s">
        <v>20</v>
      </c>
      <c r="B12" s="43">
        <f>B13</f>
        <v>9086</v>
      </c>
      <c r="C12" s="43">
        <f>C13</f>
        <v>11972</v>
      </c>
      <c r="D12" s="44">
        <f>SUM(D13:D14)</f>
        <v>18195</v>
      </c>
      <c r="E12" s="43">
        <f>E13+E14</f>
        <v>18195</v>
      </c>
      <c r="F12" s="43">
        <f>F13+F14</f>
        <v>0</v>
      </c>
      <c r="G12" s="43"/>
      <c r="H12" s="44"/>
      <c r="I12" s="43"/>
      <c r="J12" s="36">
        <f t="shared" si="1"/>
        <v>9086</v>
      </c>
      <c r="K12" s="30">
        <f t="shared" si="1"/>
        <v>11972</v>
      </c>
      <c r="L12" s="31">
        <f t="shared" si="1"/>
        <v>18195</v>
      </c>
      <c r="M12" s="37">
        <f t="shared" si="1"/>
        <v>18195</v>
      </c>
    </row>
    <row r="13" spans="1:13" ht="20.100000000000001" customHeight="1">
      <c r="A13" s="41" t="s">
        <v>21</v>
      </c>
      <c r="B13" s="34">
        <f>'[1]2.mell.Bev.'!B27</f>
        <v>9086</v>
      </c>
      <c r="C13" s="30">
        <f>'[1]2.mell.Bev.'!O27</f>
        <v>11972</v>
      </c>
      <c r="D13" s="35">
        <v>15446</v>
      </c>
      <c r="E13" s="30">
        <f>'[1]2.mell.Bev.'!Q28</f>
        <v>15446</v>
      </c>
      <c r="F13" s="34"/>
      <c r="G13" s="30"/>
      <c r="H13" s="35"/>
      <c r="I13" s="30"/>
      <c r="J13" s="36">
        <f t="shared" si="1"/>
        <v>9086</v>
      </c>
      <c r="K13" s="30">
        <f t="shared" si="1"/>
        <v>11972</v>
      </c>
      <c r="L13" s="31">
        <f t="shared" si="1"/>
        <v>15446</v>
      </c>
      <c r="M13" s="37">
        <f t="shared" si="1"/>
        <v>15446</v>
      </c>
    </row>
    <row r="14" spans="1:13" ht="20.100000000000001" customHeight="1" thickBot="1">
      <c r="A14" s="45" t="s">
        <v>22</v>
      </c>
      <c r="B14" s="46">
        <v>0</v>
      </c>
      <c r="C14" s="47">
        <v>0</v>
      </c>
      <c r="D14" s="48">
        <v>2749</v>
      </c>
      <c r="E14" s="47">
        <f>'[1]2.mell.Bev.'!Q29</f>
        <v>2749</v>
      </c>
      <c r="F14" s="46"/>
      <c r="G14" s="47"/>
      <c r="H14" s="48"/>
      <c r="I14" s="47"/>
      <c r="J14" s="49">
        <f t="shared" si="1"/>
        <v>0</v>
      </c>
      <c r="K14" s="47">
        <f t="shared" si="1"/>
        <v>0</v>
      </c>
      <c r="L14" s="50">
        <f t="shared" si="1"/>
        <v>2749</v>
      </c>
      <c r="M14" s="51">
        <f t="shared" si="1"/>
        <v>2749</v>
      </c>
    </row>
    <row r="15" spans="1:13" s="60" customFormat="1" ht="20.100000000000001" customHeight="1" thickBot="1">
      <c r="A15" s="52" t="s">
        <v>23</v>
      </c>
      <c r="B15" s="53">
        <f t="shared" ref="B15:I15" si="2">SUM(B5:B10)</f>
        <v>87511</v>
      </c>
      <c r="C15" s="54">
        <f t="shared" si="2"/>
        <v>91472</v>
      </c>
      <c r="D15" s="55">
        <f t="shared" si="2"/>
        <v>114763</v>
      </c>
      <c r="E15" s="54">
        <f t="shared" si="2"/>
        <v>115322</v>
      </c>
      <c r="F15" s="54">
        <f t="shared" si="2"/>
        <v>2618</v>
      </c>
      <c r="G15" s="54">
        <f t="shared" si="2"/>
        <v>2319</v>
      </c>
      <c r="H15" s="55">
        <f t="shared" si="2"/>
        <v>2036</v>
      </c>
      <c r="I15" s="54">
        <f t="shared" si="2"/>
        <v>2033</v>
      </c>
      <c r="J15" s="56">
        <f t="shared" si="1"/>
        <v>90129</v>
      </c>
      <c r="K15" s="57">
        <f t="shared" si="1"/>
        <v>93791</v>
      </c>
      <c r="L15" s="58">
        <f t="shared" si="1"/>
        <v>116799</v>
      </c>
      <c r="M15" s="59">
        <f t="shared" si="1"/>
        <v>117355</v>
      </c>
    </row>
    <row r="16" spans="1:13" ht="28.5" customHeight="1">
      <c r="A16" s="61" t="s">
        <v>24</v>
      </c>
      <c r="B16" s="62">
        <v>85656</v>
      </c>
      <c r="C16" s="63">
        <v>85656</v>
      </c>
      <c r="D16" s="64">
        <v>85657</v>
      </c>
      <c r="E16" s="63">
        <v>85747</v>
      </c>
      <c r="F16" s="62"/>
      <c r="G16" s="63"/>
      <c r="H16" s="64">
        <v>91</v>
      </c>
      <c r="I16" s="63"/>
      <c r="J16" s="28">
        <f t="shared" si="1"/>
        <v>85656</v>
      </c>
      <c r="K16" s="30">
        <f t="shared" si="1"/>
        <v>85656</v>
      </c>
      <c r="L16" s="65">
        <f t="shared" si="1"/>
        <v>85748</v>
      </c>
      <c r="M16" s="66">
        <f t="shared" si="1"/>
        <v>85747</v>
      </c>
    </row>
    <row r="17" spans="1:13" ht="20.100000000000001" customHeight="1">
      <c r="A17" s="67" t="s">
        <v>25</v>
      </c>
      <c r="B17" s="34"/>
      <c r="C17" s="30"/>
      <c r="D17" s="35"/>
      <c r="E17" s="30"/>
      <c r="F17" s="34">
        <f>'[1]2.mell.Bev.'!N54</f>
        <v>31099</v>
      </c>
      <c r="G17" s="30">
        <f>'[1]2.mell.Bev.'!O54</f>
        <v>31848</v>
      </c>
      <c r="H17" s="35">
        <v>30446</v>
      </c>
      <c r="I17" s="30">
        <f>'[1]2.mell.Bev.'!Q54</f>
        <v>30445</v>
      </c>
      <c r="J17" s="36">
        <f t="shared" si="1"/>
        <v>31099</v>
      </c>
      <c r="K17" s="30">
        <f t="shared" si="1"/>
        <v>31848</v>
      </c>
      <c r="L17" s="65">
        <f t="shared" si="1"/>
        <v>30446</v>
      </c>
      <c r="M17" s="37">
        <f t="shared" si="1"/>
        <v>30445</v>
      </c>
    </row>
    <row r="18" spans="1:13" ht="20.100000000000001" customHeight="1">
      <c r="A18" s="38" t="s">
        <v>26</v>
      </c>
      <c r="B18" s="68">
        <v>0</v>
      </c>
      <c r="C18" s="69"/>
      <c r="D18" s="70"/>
      <c r="E18" s="69">
        <v>1126</v>
      </c>
      <c r="F18" s="34"/>
      <c r="G18" s="30"/>
      <c r="H18" s="35"/>
      <c r="I18" s="30"/>
      <c r="J18" s="36">
        <f t="shared" si="1"/>
        <v>0</v>
      </c>
      <c r="K18" s="30">
        <f t="shared" si="1"/>
        <v>0</v>
      </c>
      <c r="L18" s="65">
        <f t="shared" si="1"/>
        <v>0</v>
      </c>
      <c r="M18" s="37">
        <f t="shared" si="1"/>
        <v>1126</v>
      </c>
    </row>
    <row r="19" spans="1:13" ht="20.100000000000001" customHeight="1">
      <c r="A19" s="71" t="s">
        <v>27</v>
      </c>
      <c r="B19" s="46">
        <v>-31099</v>
      </c>
      <c r="C19" s="47">
        <v>-31848</v>
      </c>
      <c r="D19" s="48">
        <v>-30446</v>
      </c>
      <c r="E19" s="47">
        <v>-30445</v>
      </c>
      <c r="F19" s="46"/>
      <c r="G19" s="47"/>
      <c r="H19" s="48"/>
      <c r="I19" s="47"/>
      <c r="J19" s="49">
        <f t="shared" si="1"/>
        <v>-31099</v>
      </c>
      <c r="K19" s="30">
        <f t="shared" si="1"/>
        <v>-31848</v>
      </c>
      <c r="L19" s="65">
        <f t="shared" si="1"/>
        <v>-30446</v>
      </c>
      <c r="M19" s="51">
        <f t="shared" si="1"/>
        <v>-30445</v>
      </c>
    </row>
    <row r="20" spans="1:13" s="60" customFormat="1" ht="20.100000000000001" customHeight="1" thickBot="1">
      <c r="A20" s="72" t="s">
        <v>28</v>
      </c>
      <c r="B20" s="73">
        <f>B15+B16+B19</f>
        <v>142068</v>
      </c>
      <c r="C20" s="73">
        <f>C15+C16+C19</f>
        <v>145280</v>
      </c>
      <c r="D20" s="74">
        <f>D15+D16+D19</f>
        <v>169974</v>
      </c>
      <c r="E20" s="73">
        <f>E15+E16+E18+E19</f>
        <v>171750</v>
      </c>
      <c r="F20" s="73">
        <f>F17+F15</f>
        <v>33717</v>
      </c>
      <c r="G20" s="73">
        <f>G17+G15</f>
        <v>34167</v>
      </c>
      <c r="H20" s="74">
        <f>H17+H15+H16</f>
        <v>32573</v>
      </c>
      <c r="I20" s="73">
        <f>I17+I15</f>
        <v>32478</v>
      </c>
      <c r="J20" s="36">
        <f t="shared" si="1"/>
        <v>175785</v>
      </c>
      <c r="K20" s="30">
        <f t="shared" si="1"/>
        <v>179447</v>
      </c>
      <c r="L20" s="65">
        <f t="shared" si="1"/>
        <v>202547</v>
      </c>
      <c r="M20" s="75">
        <f t="shared" si="1"/>
        <v>204228</v>
      </c>
    </row>
    <row r="21" spans="1:13" ht="20.100000000000001" customHeight="1"/>
    <row r="22" spans="1:13" ht="20.100000000000001" customHeight="1" thickBot="1">
      <c r="A22" s="77" t="s">
        <v>29</v>
      </c>
      <c r="B22" s="1"/>
      <c r="C22" s="1"/>
      <c r="D22" s="1"/>
      <c r="E22" s="1"/>
      <c r="F22" s="1"/>
      <c r="G22" s="1"/>
      <c r="H22" s="1"/>
      <c r="I22" s="1"/>
      <c r="J22" s="1"/>
    </row>
    <row r="23" spans="1:13" ht="54" customHeight="1" thickBot="1">
      <c r="A23" s="78" t="s">
        <v>30</v>
      </c>
      <c r="B23" s="79" t="s">
        <v>2</v>
      </c>
      <c r="C23" s="56" t="s">
        <v>31</v>
      </c>
      <c r="D23" s="80" t="s">
        <v>4</v>
      </c>
      <c r="E23" s="56" t="s">
        <v>5</v>
      </c>
      <c r="F23" s="56" t="s">
        <v>6</v>
      </c>
      <c r="G23" s="56" t="s">
        <v>32</v>
      </c>
      <c r="H23" s="81" t="s">
        <v>8</v>
      </c>
      <c r="I23" s="56" t="s">
        <v>5</v>
      </c>
      <c r="J23" s="56" t="s">
        <v>33</v>
      </c>
      <c r="K23" s="56" t="s">
        <v>34</v>
      </c>
      <c r="L23" s="82" t="s">
        <v>35</v>
      </c>
      <c r="M23" s="83" t="s">
        <v>5</v>
      </c>
    </row>
    <row r="24" spans="1:13" ht="20.100000000000001" customHeight="1">
      <c r="A24" s="84" t="s">
        <v>36</v>
      </c>
      <c r="B24" s="85">
        <f t="shared" ref="B24:I24" si="3">SUM(B25:B30)</f>
        <v>42669</v>
      </c>
      <c r="C24" s="86">
        <f t="shared" si="3"/>
        <v>45840</v>
      </c>
      <c r="D24" s="87">
        <f t="shared" si="3"/>
        <v>59477</v>
      </c>
      <c r="E24" s="86">
        <f t="shared" si="3"/>
        <v>59334</v>
      </c>
      <c r="F24" s="86">
        <f t="shared" si="3"/>
        <v>33717</v>
      </c>
      <c r="G24" s="86">
        <f t="shared" si="3"/>
        <v>34167</v>
      </c>
      <c r="H24" s="87">
        <f t="shared" si="3"/>
        <v>32573</v>
      </c>
      <c r="I24" s="86">
        <f t="shared" si="3"/>
        <v>32569</v>
      </c>
      <c r="J24" s="88">
        <f>B24+F24</f>
        <v>76386</v>
      </c>
      <c r="K24" s="89">
        <f>C24+G24</f>
        <v>80007</v>
      </c>
      <c r="L24" s="90">
        <f>D24+H24</f>
        <v>92050</v>
      </c>
      <c r="M24" s="32">
        <f>E24+I24</f>
        <v>91903</v>
      </c>
    </row>
    <row r="25" spans="1:13" ht="20.100000000000001" customHeight="1">
      <c r="A25" s="91" t="s">
        <v>37</v>
      </c>
      <c r="B25" s="92">
        <f>'[1]3. mell.Kiad'!N4</f>
        <v>15169</v>
      </c>
      <c r="C25" s="93">
        <f>'[1]3. mell.Kiad'!O4</f>
        <v>16647</v>
      </c>
      <c r="D25" s="94">
        <f>'[1]3. mell.Kiad'!P4</f>
        <v>19023</v>
      </c>
      <c r="E25" s="93">
        <f>'[1]3. mell.Kiad'!Q4</f>
        <v>19018</v>
      </c>
      <c r="F25" s="95">
        <f>'[1]3. mell.Kiad'!N39</f>
        <v>21230</v>
      </c>
      <c r="G25" s="93">
        <f>'[1]3. mell.Kiad'!O39</f>
        <v>21451</v>
      </c>
      <c r="H25" s="94">
        <f>'[1]3. mell.Kiad'!P39</f>
        <v>20353</v>
      </c>
      <c r="I25" s="93">
        <f>'[1]3. mell.Kiad'!Q39</f>
        <v>20352</v>
      </c>
      <c r="J25" s="96">
        <f t="shared" ref="J25:M49" si="4">B25+F25</f>
        <v>36399</v>
      </c>
      <c r="K25" s="30">
        <f t="shared" si="4"/>
        <v>38098</v>
      </c>
      <c r="L25" s="97">
        <f t="shared" si="4"/>
        <v>39376</v>
      </c>
      <c r="M25" s="37">
        <f t="shared" si="4"/>
        <v>39370</v>
      </c>
    </row>
    <row r="26" spans="1:13" ht="20.100000000000001" customHeight="1">
      <c r="A26" s="91" t="s">
        <v>38</v>
      </c>
      <c r="B26" s="92">
        <f>'[1]3. mell.Kiad'!N5</f>
        <v>4026</v>
      </c>
      <c r="C26" s="93">
        <f>'[1]3. mell.Kiad'!O5</f>
        <v>4231</v>
      </c>
      <c r="D26" s="94">
        <f>'[1]3. mell.Kiad'!P5</f>
        <v>4334</v>
      </c>
      <c r="E26" s="93">
        <f>'[1]3. mell.Kiad'!Q5</f>
        <v>4333</v>
      </c>
      <c r="F26" s="95">
        <f>'[1]3. mell.Kiad'!N40</f>
        <v>6047</v>
      </c>
      <c r="G26" s="93">
        <f>'[1]3. mell.Kiad'!O40</f>
        <v>6085</v>
      </c>
      <c r="H26" s="94">
        <f>'[1]3. mell.Kiad'!P40</f>
        <v>5714</v>
      </c>
      <c r="I26" s="93">
        <f>'[1]3. mell.Kiad'!Q40</f>
        <v>5714</v>
      </c>
      <c r="J26" s="96">
        <f t="shared" si="4"/>
        <v>10073</v>
      </c>
      <c r="K26" s="30">
        <f t="shared" si="4"/>
        <v>10316</v>
      </c>
      <c r="L26" s="97">
        <f t="shared" si="4"/>
        <v>10048</v>
      </c>
      <c r="M26" s="37">
        <f t="shared" si="4"/>
        <v>10047</v>
      </c>
    </row>
    <row r="27" spans="1:13" ht="20.100000000000001" hidden="1" customHeight="1">
      <c r="A27" s="91" t="s">
        <v>39</v>
      </c>
      <c r="B27" s="92"/>
      <c r="C27" s="93"/>
      <c r="D27" s="94"/>
      <c r="E27" s="93"/>
      <c r="F27" s="95"/>
      <c r="G27" s="93"/>
      <c r="H27" s="94"/>
      <c r="I27" s="93"/>
      <c r="J27" s="96">
        <f t="shared" si="4"/>
        <v>0</v>
      </c>
      <c r="K27" s="30">
        <f t="shared" si="4"/>
        <v>0</v>
      </c>
      <c r="L27" s="97">
        <f t="shared" si="4"/>
        <v>0</v>
      </c>
      <c r="M27" s="37">
        <f t="shared" si="4"/>
        <v>0</v>
      </c>
    </row>
    <row r="28" spans="1:13" ht="20.100000000000001" customHeight="1">
      <c r="A28" s="91" t="s">
        <v>40</v>
      </c>
      <c r="B28" s="92">
        <f>'[1]3. mell.Kiad'!N6</f>
        <v>13190</v>
      </c>
      <c r="C28" s="93">
        <f>'[1]3. mell.Kiad'!O6</f>
        <v>14678</v>
      </c>
      <c r="D28" s="94">
        <f>'[1]3. mell.Kiad'!P6</f>
        <v>22456</v>
      </c>
      <c r="E28" s="93">
        <f>'[1]3. mell.Kiad'!Q6</f>
        <v>22323</v>
      </c>
      <c r="F28" s="95">
        <f>'[1]3. mell.Kiad'!N41</f>
        <v>6440</v>
      </c>
      <c r="G28" s="93">
        <f>'[1]3. mell.Kiad'!O41</f>
        <v>6631</v>
      </c>
      <c r="H28" s="94">
        <f>'[1]3. mell.Kiad'!P41</f>
        <v>6506</v>
      </c>
      <c r="I28" s="93">
        <f>'[1]3. mell.Kiad'!Q41</f>
        <v>6503</v>
      </c>
      <c r="J28" s="96">
        <f t="shared" si="4"/>
        <v>19630</v>
      </c>
      <c r="K28" s="30">
        <f t="shared" si="4"/>
        <v>21309</v>
      </c>
      <c r="L28" s="97">
        <f t="shared" si="4"/>
        <v>28962</v>
      </c>
      <c r="M28" s="37">
        <f t="shared" si="4"/>
        <v>28826</v>
      </c>
    </row>
    <row r="29" spans="1:13" ht="20.100000000000001" customHeight="1">
      <c r="A29" s="91" t="s">
        <v>41</v>
      </c>
      <c r="B29" s="92">
        <f>'[1]3. mell.Kiad'!N11</f>
        <v>1183</v>
      </c>
      <c r="C29" s="93">
        <f>'[1]3. mell.Kiad'!O11</f>
        <v>1183</v>
      </c>
      <c r="D29" s="94">
        <f>'[1]3. mell.Kiad'!P11</f>
        <v>673</v>
      </c>
      <c r="E29" s="93">
        <f>'[1]3. mell.Kiad'!Q11</f>
        <v>673</v>
      </c>
      <c r="F29" s="95"/>
      <c r="G29" s="93"/>
      <c r="H29" s="94"/>
      <c r="I29" s="93"/>
      <c r="J29" s="96">
        <f t="shared" si="4"/>
        <v>1183</v>
      </c>
      <c r="K29" s="30">
        <f t="shared" si="4"/>
        <v>1183</v>
      </c>
      <c r="L29" s="97">
        <f t="shared" si="4"/>
        <v>673</v>
      </c>
      <c r="M29" s="37">
        <f t="shared" si="4"/>
        <v>673</v>
      </c>
    </row>
    <row r="30" spans="1:13" ht="20.100000000000001" customHeight="1">
      <c r="A30" s="91" t="s">
        <v>42</v>
      </c>
      <c r="B30" s="92">
        <f>'[1]3. mell.Kiad'!N9+'[1]3. mell.Kiad'!N10</f>
        <v>9101</v>
      </c>
      <c r="C30" s="93">
        <f>'[1]3. mell.Kiad'!O9+'[1]3. mell.Kiad'!O10</f>
        <v>9101</v>
      </c>
      <c r="D30" s="94">
        <f>'[1]3. mell.Kiad'!P9+'[1]3. mell.Kiad'!P10</f>
        <v>12991</v>
      </c>
      <c r="E30" s="93">
        <f>'[1]3. mell.Kiad'!Q9+'[1]3. mell.Kiad'!Q10</f>
        <v>12987</v>
      </c>
      <c r="F30" s="95"/>
      <c r="G30" s="93"/>
      <c r="H30" s="94"/>
      <c r="I30" s="93"/>
      <c r="J30" s="96">
        <f t="shared" si="4"/>
        <v>9101</v>
      </c>
      <c r="K30" s="30">
        <f t="shared" si="4"/>
        <v>9101</v>
      </c>
      <c r="L30" s="97">
        <f t="shared" si="4"/>
        <v>12991</v>
      </c>
      <c r="M30" s="37">
        <f t="shared" si="4"/>
        <v>12987</v>
      </c>
    </row>
    <row r="31" spans="1:13" ht="20.100000000000001" customHeight="1">
      <c r="A31" s="98" t="s">
        <v>43</v>
      </c>
      <c r="B31" s="99">
        <f>B33+B32+B34</f>
        <v>96861</v>
      </c>
      <c r="C31" s="96">
        <f>C33+C32+C34</f>
        <v>96861</v>
      </c>
      <c r="D31" s="100">
        <f>D33+D32+D34</f>
        <v>101073</v>
      </c>
      <c r="E31" s="96">
        <f>E33+E32+E34</f>
        <v>13218</v>
      </c>
      <c r="F31" s="96">
        <f>F33+F32+F34</f>
        <v>0</v>
      </c>
      <c r="G31" s="96"/>
      <c r="H31" s="100"/>
      <c r="I31" s="96"/>
      <c r="J31" s="96">
        <f t="shared" si="4"/>
        <v>96861</v>
      </c>
      <c r="K31" s="30">
        <f t="shared" si="4"/>
        <v>96861</v>
      </c>
      <c r="L31" s="97">
        <f t="shared" si="4"/>
        <v>101073</v>
      </c>
      <c r="M31" s="37">
        <f t="shared" si="4"/>
        <v>13218</v>
      </c>
    </row>
    <row r="32" spans="1:13" ht="20.100000000000001" customHeight="1">
      <c r="A32" s="101" t="s">
        <v>44</v>
      </c>
      <c r="B32" s="92">
        <f>'[1]3. mell.Kiad'!N13</f>
        <v>43275</v>
      </c>
      <c r="C32" s="93">
        <f>'[1]3. mell.Kiad'!O13</f>
        <v>43275</v>
      </c>
      <c r="D32" s="94">
        <f>'[1]3. mell.Kiad'!P13</f>
        <v>51465</v>
      </c>
      <c r="E32" s="93">
        <f>'[1]3. mell.Kiad'!Q13</f>
        <v>11776</v>
      </c>
      <c r="F32" s="95"/>
      <c r="G32" s="93"/>
      <c r="H32" s="94"/>
      <c r="I32" s="93"/>
      <c r="J32" s="96">
        <f t="shared" si="4"/>
        <v>43275</v>
      </c>
      <c r="K32" s="30">
        <f t="shared" si="4"/>
        <v>43275</v>
      </c>
      <c r="L32" s="97">
        <f t="shared" si="4"/>
        <v>51465</v>
      </c>
      <c r="M32" s="37">
        <f t="shared" si="4"/>
        <v>11776</v>
      </c>
    </row>
    <row r="33" spans="1:13" ht="20.100000000000001" customHeight="1">
      <c r="A33" s="101" t="s">
        <v>45</v>
      </c>
      <c r="B33" s="92">
        <f>'[1]3. mell.Kiad'!N14</f>
        <v>50386</v>
      </c>
      <c r="C33" s="93">
        <f>'[1]3. mell.Kiad'!O14</f>
        <v>50386</v>
      </c>
      <c r="D33" s="94">
        <f>'[1]3. mell.Kiad'!P14</f>
        <v>46408</v>
      </c>
      <c r="E33" s="93">
        <f>'[1]3. mell.Kiad'!Q14</f>
        <v>442</v>
      </c>
      <c r="F33" s="95"/>
      <c r="G33" s="93"/>
      <c r="H33" s="94"/>
      <c r="I33" s="93"/>
      <c r="J33" s="96">
        <f t="shared" si="4"/>
        <v>50386</v>
      </c>
      <c r="K33" s="30">
        <f t="shared" si="4"/>
        <v>50386</v>
      </c>
      <c r="L33" s="97">
        <f t="shared" si="4"/>
        <v>46408</v>
      </c>
      <c r="M33" s="37">
        <f t="shared" si="4"/>
        <v>442</v>
      </c>
    </row>
    <row r="34" spans="1:13" ht="20.100000000000001" customHeight="1" thickBot="1">
      <c r="A34" s="102" t="s">
        <v>46</v>
      </c>
      <c r="B34" s="103">
        <f>'[1]3. mell.Kiad'!N15</f>
        <v>3200</v>
      </c>
      <c r="C34" s="104">
        <f>'[1]3. mell.Kiad'!O15</f>
        <v>3200</v>
      </c>
      <c r="D34" s="105">
        <f>'[1]3. mell.Kiad'!P15</f>
        <v>3200</v>
      </c>
      <c r="E34" s="104">
        <f>'[1]3. mell.Kiad'!Q15</f>
        <v>1000</v>
      </c>
      <c r="F34" s="106"/>
      <c r="G34" s="104"/>
      <c r="H34" s="105"/>
      <c r="I34" s="104"/>
      <c r="J34" s="107">
        <f t="shared" si="4"/>
        <v>3200</v>
      </c>
      <c r="K34" s="47">
        <f t="shared" si="4"/>
        <v>3200</v>
      </c>
      <c r="L34" s="108">
        <f t="shared" si="4"/>
        <v>3200</v>
      </c>
      <c r="M34" s="51">
        <f t="shared" si="4"/>
        <v>1000</v>
      </c>
    </row>
    <row r="35" spans="1:13" ht="20.100000000000001" customHeight="1" thickBot="1">
      <c r="A35" s="52" t="s">
        <v>47</v>
      </c>
      <c r="B35" s="53">
        <f t="shared" ref="B35:I35" si="5">B31+B24</f>
        <v>139530</v>
      </c>
      <c r="C35" s="54">
        <f t="shared" si="5"/>
        <v>142701</v>
      </c>
      <c r="D35" s="55">
        <f t="shared" si="5"/>
        <v>160550</v>
      </c>
      <c r="E35" s="54">
        <f t="shared" si="5"/>
        <v>72552</v>
      </c>
      <c r="F35" s="54">
        <f t="shared" si="5"/>
        <v>33717</v>
      </c>
      <c r="G35" s="54">
        <f t="shared" si="5"/>
        <v>34167</v>
      </c>
      <c r="H35" s="55">
        <f t="shared" si="5"/>
        <v>32573</v>
      </c>
      <c r="I35" s="54">
        <f t="shared" si="5"/>
        <v>32569</v>
      </c>
      <c r="J35" s="109">
        <f t="shared" si="4"/>
        <v>173247</v>
      </c>
      <c r="K35" s="110">
        <f t="shared" si="4"/>
        <v>176868</v>
      </c>
      <c r="L35" s="111">
        <f t="shared" si="4"/>
        <v>193123</v>
      </c>
      <c r="M35" s="59">
        <f t="shared" si="4"/>
        <v>105121</v>
      </c>
    </row>
    <row r="36" spans="1:13" ht="20.100000000000001" customHeight="1">
      <c r="A36" s="112" t="s">
        <v>48</v>
      </c>
      <c r="B36" s="113">
        <f>B37+B40</f>
        <v>2538</v>
      </c>
      <c r="C36" s="114">
        <f>C37+C40</f>
        <v>2579</v>
      </c>
      <c r="D36" s="115">
        <f>D37+D40</f>
        <v>8298</v>
      </c>
      <c r="E36" s="114">
        <f>E37+E40</f>
        <v>0</v>
      </c>
      <c r="F36" s="114">
        <f>F38+F42</f>
        <v>0</v>
      </c>
      <c r="G36" s="114"/>
      <c r="H36" s="115"/>
      <c r="I36" s="114"/>
      <c r="J36" s="114">
        <f t="shared" si="4"/>
        <v>2538</v>
      </c>
      <c r="K36" s="63">
        <f t="shared" si="4"/>
        <v>2579</v>
      </c>
      <c r="L36" s="116">
        <f t="shared" si="4"/>
        <v>8298</v>
      </c>
      <c r="M36" s="66">
        <f t="shared" si="4"/>
        <v>0</v>
      </c>
    </row>
    <row r="37" spans="1:13" ht="15" customHeight="1">
      <c r="A37" s="117" t="s">
        <v>49</v>
      </c>
      <c r="B37" s="99">
        <f>SUM(B38:B39)</f>
        <v>0</v>
      </c>
      <c r="C37" s="96"/>
      <c r="D37" s="100"/>
      <c r="E37" s="96"/>
      <c r="F37" s="96">
        <f>SUM(F38:F39)</f>
        <v>0</v>
      </c>
      <c r="G37" s="96"/>
      <c r="H37" s="100"/>
      <c r="I37" s="96"/>
      <c r="J37" s="96">
        <f t="shared" si="4"/>
        <v>0</v>
      </c>
      <c r="K37" s="30">
        <f t="shared" si="4"/>
        <v>0</v>
      </c>
      <c r="L37" s="97">
        <f t="shared" si="4"/>
        <v>0</v>
      </c>
      <c r="M37" s="37">
        <f t="shared" si="4"/>
        <v>0</v>
      </c>
    </row>
    <row r="38" spans="1:13" ht="15.75" customHeight="1">
      <c r="A38" s="118" t="s">
        <v>50</v>
      </c>
      <c r="B38" s="92"/>
      <c r="C38" s="93"/>
      <c r="D38" s="94"/>
      <c r="E38" s="93"/>
      <c r="F38" s="95"/>
      <c r="G38" s="93"/>
      <c r="H38" s="94"/>
      <c r="I38" s="93"/>
      <c r="J38" s="96">
        <f t="shared" si="4"/>
        <v>0</v>
      </c>
      <c r="K38" s="30">
        <f t="shared" si="4"/>
        <v>0</v>
      </c>
      <c r="L38" s="97">
        <f t="shared" si="4"/>
        <v>0</v>
      </c>
      <c r="M38" s="37">
        <f t="shared" si="4"/>
        <v>0</v>
      </c>
    </row>
    <row r="39" spans="1:13" ht="14.25" customHeight="1">
      <c r="A39" s="118" t="s">
        <v>51</v>
      </c>
      <c r="B39" s="92"/>
      <c r="C39" s="93"/>
      <c r="D39" s="94"/>
      <c r="E39" s="93"/>
      <c r="F39" s="95"/>
      <c r="G39" s="93"/>
      <c r="H39" s="94"/>
      <c r="I39" s="93"/>
      <c r="J39" s="96">
        <f t="shared" si="4"/>
        <v>0</v>
      </c>
      <c r="K39" s="30">
        <f t="shared" si="4"/>
        <v>0</v>
      </c>
      <c r="L39" s="97">
        <f t="shared" si="4"/>
        <v>0</v>
      </c>
      <c r="M39" s="37">
        <f t="shared" si="4"/>
        <v>0</v>
      </c>
    </row>
    <row r="40" spans="1:13" ht="20.100000000000001" customHeight="1">
      <c r="A40" s="117" t="s">
        <v>52</v>
      </c>
      <c r="B40" s="92">
        <f>SUM(B41:B42)</f>
        <v>2538</v>
      </c>
      <c r="C40" s="93">
        <f>SUM(C41:C42)</f>
        <v>2579</v>
      </c>
      <c r="D40" s="94">
        <f>SUM(D41:D42)</f>
        <v>8298</v>
      </c>
      <c r="E40" s="93">
        <f>SUM(E41:E42)</f>
        <v>0</v>
      </c>
      <c r="F40" s="95">
        <f>SUM(F41:F42)</f>
        <v>0</v>
      </c>
      <c r="G40" s="93"/>
      <c r="H40" s="94"/>
      <c r="I40" s="93"/>
      <c r="J40" s="96">
        <f t="shared" si="4"/>
        <v>2538</v>
      </c>
      <c r="K40" s="30">
        <f t="shared" si="4"/>
        <v>2579</v>
      </c>
      <c r="L40" s="97">
        <f t="shared" si="4"/>
        <v>8298</v>
      </c>
      <c r="M40" s="37">
        <f t="shared" si="4"/>
        <v>0</v>
      </c>
    </row>
    <row r="41" spans="1:13" ht="20.100000000000001" customHeight="1">
      <c r="A41" s="118" t="s">
        <v>50</v>
      </c>
      <c r="B41" s="92">
        <f>'[1]3. mell.Kiad'!F18</f>
        <v>2538</v>
      </c>
      <c r="C41" s="93">
        <f>'[1]3. mell.Kiad'!G18</f>
        <v>2579</v>
      </c>
      <c r="D41" s="94">
        <f>'[1]3. mell.Kiad'!H18</f>
        <v>8298</v>
      </c>
      <c r="E41" s="93">
        <f>'[1]3. mell.Kiad'!I18</f>
        <v>0</v>
      </c>
      <c r="F41" s="95"/>
      <c r="G41" s="93"/>
      <c r="H41" s="94"/>
      <c r="I41" s="93"/>
      <c r="J41" s="96">
        <f t="shared" si="4"/>
        <v>2538</v>
      </c>
      <c r="K41" s="30">
        <f t="shared" si="4"/>
        <v>2579</v>
      </c>
      <c r="L41" s="97">
        <f t="shared" si="4"/>
        <v>8298</v>
      </c>
      <c r="M41" s="37">
        <f t="shared" si="4"/>
        <v>0</v>
      </c>
    </row>
    <row r="42" spans="1:13" ht="12" customHeight="1">
      <c r="A42" s="118" t="s">
        <v>51</v>
      </c>
      <c r="B42" s="92"/>
      <c r="C42" s="93"/>
      <c r="D42" s="94"/>
      <c r="E42" s="93"/>
      <c r="F42" s="95"/>
      <c r="G42" s="93"/>
      <c r="H42" s="94"/>
      <c r="I42" s="93"/>
      <c r="J42" s="96">
        <f t="shared" si="4"/>
        <v>0</v>
      </c>
      <c r="K42" s="30">
        <f t="shared" si="4"/>
        <v>0</v>
      </c>
      <c r="L42" s="97">
        <f t="shared" si="4"/>
        <v>0</v>
      </c>
      <c r="M42" s="37">
        <f t="shared" si="4"/>
        <v>0</v>
      </c>
    </row>
    <row r="43" spans="1:13" ht="12" customHeight="1">
      <c r="A43" s="118" t="s">
        <v>53</v>
      </c>
      <c r="B43" s="92"/>
      <c r="C43" s="93"/>
      <c r="D43" s="94">
        <v>1126</v>
      </c>
      <c r="E43" s="93"/>
      <c r="F43" s="95"/>
      <c r="G43" s="93"/>
      <c r="H43" s="94"/>
      <c r="I43" s="93"/>
      <c r="J43" s="96"/>
      <c r="K43" s="30"/>
      <c r="L43" s="97">
        <f t="shared" si="4"/>
        <v>1126</v>
      </c>
      <c r="M43" s="37"/>
    </row>
    <row r="44" spans="1:13" ht="15" customHeight="1">
      <c r="A44" s="119" t="s">
        <v>54</v>
      </c>
      <c r="B44" s="120">
        <v>33717</v>
      </c>
      <c r="C44" s="30">
        <v>34167</v>
      </c>
      <c r="D44" s="35">
        <v>30446</v>
      </c>
      <c r="E44" s="30">
        <v>30445</v>
      </c>
      <c r="F44" s="34"/>
      <c r="G44" s="30"/>
      <c r="H44" s="35"/>
      <c r="I44" s="30"/>
      <c r="J44" s="96">
        <f t="shared" si="4"/>
        <v>33717</v>
      </c>
      <c r="K44" s="30">
        <f t="shared" si="4"/>
        <v>34167</v>
      </c>
      <c r="L44" s="97">
        <f t="shared" si="4"/>
        <v>30446</v>
      </c>
      <c r="M44" s="37">
        <f t="shared" si="4"/>
        <v>30445</v>
      </c>
    </row>
    <row r="45" spans="1:13" ht="15" customHeight="1">
      <c r="A45" s="121" t="s">
        <v>55</v>
      </c>
      <c r="B45" s="120">
        <v>33717</v>
      </c>
      <c r="C45" s="30">
        <v>34167</v>
      </c>
      <c r="D45" s="35">
        <v>30446</v>
      </c>
      <c r="E45" s="30">
        <v>30445</v>
      </c>
      <c r="F45" s="34"/>
      <c r="G45" s="30"/>
      <c r="H45" s="35"/>
      <c r="I45" s="30"/>
      <c r="J45" s="96">
        <f t="shared" si="4"/>
        <v>33717</v>
      </c>
      <c r="K45" s="30">
        <f t="shared" si="4"/>
        <v>34167</v>
      </c>
      <c r="L45" s="97">
        <f t="shared" si="4"/>
        <v>30446</v>
      </c>
      <c r="M45" s="37">
        <f t="shared" si="4"/>
        <v>30445</v>
      </c>
    </row>
    <row r="46" spans="1:13" ht="12" customHeight="1">
      <c r="A46" s="121" t="s">
        <v>56</v>
      </c>
      <c r="B46" s="120">
        <v>0</v>
      </c>
      <c r="C46" s="30"/>
      <c r="D46" s="35"/>
      <c r="E46" s="30"/>
      <c r="F46" s="34"/>
      <c r="G46" s="30"/>
      <c r="H46" s="35"/>
      <c r="I46" s="30"/>
      <c r="J46" s="96">
        <f t="shared" si="4"/>
        <v>0</v>
      </c>
      <c r="K46" s="30">
        <f t="shared" si="4"/>
        <v>0</v>
      </c>
      <c r="L46" s="97">
        <f t="shared" si="4"/>
        <v>0</v>
      </c>
      <c r="M46" s="37">
        <f t="shared" si="4"/>
        <v>0</v>
      </c>
    </row>
    <row r="47" spans="1:13" ht="20.100000000000001" customHeight="1">
      <c r="A47" s="98" t="s">
        <v>57</v>
      </c>
      <c r="B47" s="99">
        <f t="shared" ref="B47:I47" si="6">B35+B36+B44</f>
        <v>175785</v>
      </c>
      <c r="C47" s="96">
        <f t="shared" si="6"/>
        <v>179447</v>
      </c>
      <c r="D47" s="100">
        <f>D35+D36+D44+D43</f>
        <v>200420</v>
      </c>
      <c r="E47" s="96">
        <f t="shared" si="6"/>
        <v>102997</v>
      </c>
      <c r="F47" s="96">
        <f t="shared" si="6"/>
        <v>33717</v>
      </c>
      <c r="G47" s="96">
        <f t="shared" si="6"/>
        <v>34167</v>
      </c>
      <c r="H47" s="100">
        <f t="shared" si="6"/>
        <v>32573</v>
      </c>
      <c r="I47" s="96">
        <f t="shared" si="6"/>
        <v>32569</v>
      </c>
      <c r="J47" s="96">
        <f t="shared" si="4"/>
        <v>209502</v>
      </c>
      <c r="K47" s="30">
        <f t="shared" si="4"/>
        <v>213614</v>
      </c>
      <c r="L47" s="97">
        <f t="shared" si="4"/>
        <v>232993</v>
      </c>
      <c r="M47" s="37">
        <f t="shared" si="4"/>
        <v>135566</v>
      </c>
    </row>
    <row r="48" spans="1:13" ht="15.75" customHeight="1" thickBot="1">
      <c r="A48" s="122" t="s">
        <v>58</v>
      </c>
      <c r="B48" s="123">
        <v>-33717</v>
      </c>
      <c r="C48" s="47">
        <v>-34167</v>
      </c>
      <c r="D48" s="48">
        <v>-30446</v>
      </c>
      <c r="E48" s="47">
        <v>-30445</v>
      </c>
      <c r="F48" s="46"/>
      <c r="G48" s="47"/>
      <c r="H48" s="48"/>
      <c r="I48" s="47"/>
      <c r="J48" s="107">
        <f t="shared" si="4"/>
        <v>-33717</v>
      </c>
      <c r="K48" s="47">
        <f t="shared" si="4"/>
        <v>-34167</v>
      </c>
      <c r="L48" s="108">
        <f t="shared" si="4"/>
        <v>-30446</v>
      </c>
      <c r="M48" s="51">
        <f t="shared" si="4"/>
        <v>-30445</v>
      </c>
    </row>
    <row r="49" spans="1:13" s="60" customFormat="1" ht="20.100000000000001" customHeight="1" thickBot="1">
      <c r="A49" s="124" t="s">
        <v>59</v>
      </c>
      <c r="B49" s="53">
        <f t="shared" ref="B49:I49" si="7">B47+B48</f>
        <v>142068</v>
      </c>
      <c r="C49" s="54">
        <f t="shared" si="7"/>
        <v>145280</v>
      </c>
      <c r="D49" s="55">
        <f t="shared" si="7"/>
        <v>169974</v>
      </c>
      <c r="E49" s="54">
        <f t="shared" si="7"/>
        <v>72552</v>
      </c>
      <c r="F49" s="54">
        <f t="shared" si="7"/>
        <v>33717</v>
      </c>
      <c r="G49" s="54">
        <f t="shared" si="7"/>
        <v>34167</v>
      </c>
      <c r="H49" s="55">
        <f t="shared" si="7"/>
        <v>32573</v>
      </c>
      <c r="I49" s="54">
        <f t="shared" si="7"/>
        <v>32569</v>
      </c>
      <c r="J49" s="109">
        <f t="shared" si="4"/>
        <v>175785</v>
      </c>
      <c r="K49" s="125">
        <f t="shared" si="4"/>
        <v>179447</v>
      </c>
      <c r="L49" s="126">
        <f t="shared" si="4"/>
        <v>202547</v>
      </c>
      <c r="M49" s="127">
        <f t="shared" si="4"/>
        <v>105121</v>
      </c>
    </row>
    <row r="50" spans="1:13" ht="20.100000000000001" customHeight="1">
      <c r="A50" s="128"/>
      <c r="B50" s="129"/>
      <c r="C50" s="129"/>
      <c r="D50" s="129"/>
      <c r="E50" s="129"/>
      <c r="F50" s="129"/>
      <c r="G50" s="129"/>
      <c r="H50" s="129"/>
      <c r="I50" s="129"/>
      <c r="J50" s="130"/>
    </row>
    <row r="51" spans="1:13" ht="31.5" customHeight="1" thickBot="1">
      <c r="A51" s="1" t="s">
        <v>60</v>
      </c>
      <c r="B51" s="1"/>
      <c r="C51" s="131"/>
      <c r="D51" s="131"/>
      <c r="E51" s="131"/>
    </row>
    <row r="52" spans="1:13" ht="20.100000000000001" customHeight="1" thickBot="1">
      <c r="A52" s="132" t="s">
        <v>61</v>
      </c>
      <c r="B52" s="133"/>
      <c r="C52" s="134" t="s">
        <v>62</v>
      </c>
      <c r="D52" s="134" t="s">
        <v>62</v>
      </c>
      <c r="E52" s="135"/>
      <c r="F52" s="130"/>
      <c r="G52" s="130"/>
      <c r="H52" s="130"/>
      <c r="I52" s="130"/>
    </row>
    <row r="53" spans="1:13" ht="20.100000000000001" customHeight="1">
      <c r="A53" s="136" t="s">
        <v>63</v>
      </c>
      <c r="B53" s="137"/>
      <c r="C53" s="138">
        <v>261</v>
      </c>
      <c r="D53" s="138">
        <v>10223</v>
      </c>
      <c r="E53" s="139"/>
      <c r="F53" s="131"/>
      <c r="G53" s="131"/>
      <c r="H53" s="131"/>
      <c r="I53" s="131"/>
    </row>
    <row r="54" spans="1:13" ht="20.100000000000001" customHeight="1" thickBot="1">
      <c r="A54" s="140" t="s">
        <v>64</v>
      </c>
      <c r="B54" s="141"/>
      <c r="C54" s="142"/>
      <c r="D54" s="142">
        <v>1845</v>
      </c>
      <c r="E54" s="139"/>
      <c r="F54" s="131"/>
      <c r="G54" s="131"/>
      <c r="H54" s="131"/>
      <c r="I54" s="131"/>
    </row>
    <row r="55" spans="1:13" ht="20.100000000000001" customHeight="1" thickBot="1">
      <c r="A55" s="143" t="s">
        <v>65</v>
      </c>
      <c r="B55" s="144"/>
      <c r="C55" s="145" t="s">
        <v>66</v>
      </c>
      <c r="D55" s="145" t="s">
        <v>66</v>
      </c>
      <c r="E55" s="135"/>
      <c r="F55" s="130"/>
      <c r="G55" s="130"/>
      <c r="H55" s="130"/>
      <c r="I55" s="130"/>
    </row>
    <row r="56" spans="1:13" ht="20.100000000000001" customHeight="1">
      <c r="A56" s="146" t="s">
        <v>67</v>
      </c>
      <c r="B56" s="147">
        <v>-9362</v>
      </c>
      <c r="C56" s="148"/>
      <c r="D56" s="148"/>
      <c r="E56" s="149"/>
      <c r="F56" s="150"/>
      <c r="G56" s="150"/>
      <c r="H56" s="150"/>
      <c r="I56" s="151"/>
    </row>
    <row r="57" spans="1:13" ht="20.100000000000001" customHeight="1" thickBot="1">
      <c r="A57" s="152" t="s">
        <v>68</v>
      </c>
      <c r="B57" s="153">
        <v>-74725</v>
      </c>
      <c r="C57" s="154">
        <v>-86009</v>
      </c>
      <c r="D57" s="154"/>
      <c r="E57" s="155"/>
      <c r="F57" s="156"/>
      <c r="G57" s="156"/>
      <c r="H57" s="156"/>
      <c r="I57" s="157"/>
    </row>
    <row r="58" spans="1:13" ht="20.100000000000001" customHeight="1" thickBot="1">
      <c r="A58" s="158" t="s">
        <v>69</v>
      </c>
      <c r="B58" s="159">
        <f>SUM(B53:B54)+B56+B57</f>
        <v>-84087</v>
      </c>
      <c r="C58" s="160">
        <f>SUM(C53:C54)+C56+C57</f>
        <v>-85748</v>
      </c>
      <c r="D58" s="160">
        <f>SUM(D53:D54)+D56+D57</f>
        <v>12068</v>
      </c>
      <c r="E58" s="155"/>
      <c r="F58" s="161"/>
      <c r="G58" s="161"/>
      <c r="H58" s="161"/>
      <c r="I58" s="161"/>
    </row>
    <row r="59" spans="1:13" ht="20.100000000000001" customHeight="1" thickBot="1">
      <c r="A59" s="162" t="s">
        <v>70</v>
      </c>
      <c r="B59" s="77"/>
      <c r="C59" s="163"/>
      <c r="D59" s="163"/>
      <c r="E59" s="131"/>
    </row>
    <row r="60" spans="1:13" ht="30" customHeight="1" thickBot="1">
      <c r="A60" s="164" t="s">
        <v>71</v>
      </c>
      <c r="B60" s="165" t="s">
        <v>66</v>
      </c>
      <c r="C60" s="166"/>
      <c r="D60" s="166"/>
      <c r="E60" s="167"/>
      <c r="F60" s="130"/>
      <c r="G60" s="130"/>
      <c r="H60" s="130"/>
      <c r="I60" s="130"/>
    </row>
    <row r="61" spans="1:13" ht="29.25" customHeight="1" thickBot="1">
      <c r="A61" s="168" t="s">
        <v>72</v>
      </c>
      <c r="B61" s="169">
        <v>84087</v>
      </c>
      <c r="C61" s="170">
        <v>85748</v>
      </c>
      <c r="D61" s="170">
        <v>12068</v>
      </c>
      <c r="E61" s="171"/>
      <c r="F61" s="150"/>
      <c r="G61" s="150"/>
      <c r="H61" s="150"/>
      <c r="I61" s="151"/>
    </row>
    <row r="62" spans="1:13" ht="28.5" customHeight="1" thickBot="1">
      <c r="A62" s="172" t="s">
        <v>73</v>
      </c>
      <c r="B62" s="173"/>
      <c r="C62" s="174"/>
      <c r="D62" s="174"/>
      <c r="E62" s="171"/>
      <c r="F62" s="150"/>
      <c r="G62" s="150"/>
      <c r="H62" s="150"/>
      <c r="I62" s="151"/>
    </row>
    <row r="63" spans="1:13" ht="20.100000000000001" customHeight="1">
      <c r="A63" s="136" t="s">
        <v>74</v>
      </c>
      <c r="B63" s="175">
        <v>0</v>
      </c>
      <c r="C63" s="176"/>
      <c r="D63" s="176"/>
      <c r="E63" s="171"/>
      <c r="F63" s="150"/>
      <c r="G63" s="150"/>
      <c r="H63" s="150"/>
      <c r="I63" s="151"/>
    </row>
    <row r="64" spans="1:13" ht="20.100000000000001" customHeight="1">
      <c r="A64" s="177" t="s">
        <v>75</v>
      </c>
      <c r="B64" s="178">
        <v>0</v>
      </c>
      <c r="C64" s="179"/>
      <c r="D64" s="179"/>
      <c r="E64" s="139"/>
      <c r="F64" s="180"/>
      <c r="G64" s="180"/>
      <c r="H64" s="180"/>
      <c r="I64" s="181"/>
    </row>
    <row r="65" spans="1:9" ht="20.100000000000001" customHeight="1">
      <c r="A65" s="177" t="s">
        <v>76</v>
      </c>
      <c r="B65" s="178">
        <v>0</v>
      </c>
      <c r="C65" s="179"/>
      <c r="D65" s="179"/>
      <c r="E65" s="139"/>
      <c r="F65" s="180"/>
      <c r="G65" s="180"/>
      <c r="H65" s="180"/>
      <c r="I65" s="181"/>
    </row>
    <row r="66" spans="1:9" ht="20.100000000000001" customHeight="1">
      <c r="A66" s="182" t="s">
        <v>77</v>
      </c>
      <c r="B66" s="178">
        <v>0</v>
      </c>
      <c r="C66" s="179"/>
      <c r="D66" s="179"/>
      <c r="E66" s="139"/>
      <c r="F66" s="180"/>
      <c r="G66" s="180"/>
      <c r="H66" s="180"/>
      <c r="I66" s="181"/>
    </row>
    <row r="67" spans="1:9" ht="20.100000000000001" customHeight="1" thickBot="1">
      <c r="A67" s="140" t="s">
        <v>78</v>
      </c>
      <c r="B67" s="183">
        <v>0</v>
      </c>
      <c r="C67" s="184"/>
      <c r="D67" s="184"/>
      <c r="E67" s="171"/>
      <c r="F67" s="180"/>
      <c r="G67" s="180"/>
      <c r="H67" s="180"/>
      <c r="I67" s="181"/>
    </row>
    <row r="68" spans="1:9" ht="20.100000000000001" customHeight="1" thickBot="1">
      <c r="A68" s="185" t="s">
        <v>79</v>
      </c>
      <c r="B68" s="186">
        <f>B61+B64+B63</f>
        <v>84087</v>
      </c>
      <c r="C68" s="187">
        <f>C61+C64+C63</f>
        <v>85748</v>
      </c>
      <c r="D68" s="187">
        <v>12068</v>
      </c>
      <c r="E68" s="155"/>
      <c r="F68" s="188"/>
      <c r="G68" s="188"/>
      <c r="H68" s="188"/>
      <c r="I68" s="188"/>
    </row>
    <row r="69" spans="1:9" ht="20.100000000000001" customHeight="1"/>
  </sheetData>
  <sheetProtection selectLockedCells="1" selectUnlockedCells="1"/>
  <mergeCells count="17">
    <mergeCell ref="A59:B59"/>
    <mergeCell ref="J2:J3"/>
    <mergeCell ref="K2:K3"/>
    <mergeCell ref="L2:L3"/>
    <mergeCell ref="M2:M3"/>
    <mergeCell ref="A22:J22"/>
    <mergeCell ref="A51:B51"/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4803149606299213" right="0.74803149606299213" top="0.59055118110236227" bottom="0.27559055118110237" header="0.23622047244094491" footer="0.19685039370078741"/>
  <pageSetup paperSize="9" scale="55" firstPageNumber="0" orientation="landscape" r:id="rId1"/>
  <headerFooter alignWithMargins="0">
    <oddHeader>&amp;L&amp;P. oldal
&amp;C&amp;"Times New Roman,Félkövér"&amp;14Összesítő&amp;"Times New Roman,Normál"&amp;12
&amp;10 Dad Község Önkormányzat 
egyesített beveteliről és iadásairól
(e Ft)&amp;R&amp;"Times New Roman,Normál"1  melléklet
8/2016. (IV.27.)  Önk.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8"/>
  <sheetViews>
    <sheetView topLeftCell="A16" zoomScaleNormal="100" zoomScaleSheetLayoutView="85" workbookViewId="0">
      <selection activeCell="A33" sqref="A33:IV33"/>
    </sheetView>
  </sheetViews>
  <sheetFormatPr defaultRowHeight="15.6" customHeight="1"/>
  <cols>
    <col min="1" max="1" width="46" style="282" customWidth="1"/>
    <col min="2" max="2" width="9.28515625" style="283" customWidth="1"/>
    <col min="3" max="5" width="10" style="283" customWidth="1"/>
    <col min="6" max="9" width="10.42578125" style="283" customWidth="1"/>
    <col min="10" max="10" width="10.28515625" style="283" customWidth="1"/>
    <col min="11" max="13" width="11" style="283" customWidth="1"/>
    <col min="14" max="16" width="10.5703125" style="284" customWidth="1"/>
    <col min="17" max="17" width="10.7109375" style="217" customWidth="1"/>
    <col min="18" max="16384" width="9.140625" style="217"/>
  </cols>
  <sheetData>
    <row r="1" spans="1:17" s="3" customFormat="1" ht="26.25" customHeight="1" thickBot="1">
      <c r="A1" s="189" t="s">
        <v>80</v>
      </c>
      <c r="B1" s="190" t="s">
        <v>81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2"/>
    </row>
    <row r="2" spans="1:17" s="3" customFormat="1" ht="67.5" customHeight="1" thickBot="1">
      <c r="A2" s="193"/>
      <c r="B2" s="194" t="s">
        <v>82</v>
      </c>
      <c r="C2" s="194" t="s">
        <v>83</v>
      </c>
      <c r="D2" s="195" t="s">
        <v>84</v>
      </c>
      <c r="E2" s="194" t="s">
        <v>5</v>
      </c>
      <c r="F2" s="194" t="s">
        <v>85</v>
      </c>
      <c r="G2" s="195" t="s">
        <v>86</v>
      </c>
      <c r="H2" s="195" t="s">
        <v>86</v>
      </c>
      <c r="I2" s="194" t="s">
        <v>5</v>
      </c>
      <c r="J2" s="195" t="s">
        <v>87</v>
      </c>
      <c r="K2" s="195" t="s">
        <v>88</v>
      </c>
      <c r="L2" s="195" t="s">
        <v>88</v>
      </c>
      <c r="M2" s="194" t="s">
        <v>5</v>
      </c>
      <c r="N2" s="194" t="s">
        <v>89</v>
      </c>
      <c r="O2" s="196" t="s">
        <v>90</v>
      </c>
      <c r="P2" s="197" t="s">
        <v>91</v>
      </c>
      <c r="Q2" s="194" t="s">
        <v>5</v>
      </c>
    </row>
    <row r="3" spans="1:17" s="3" customFormat="1" ht="12.75" customHeight="1" thickBot="1">
      <c r="A3" s="198" t="s">
        <v>92</v>
      </c>
      <c r="B3" s="199">
        <f>B10+B11+B18+B25</f>
        <v>67615</v>
      </c>
      <c r="C3" s="199">
        <f>C10+C11+C18+C25</f>
        <v>68690</v>
      </c>
      <c r="D3" s="199">
        <f>D10+D11+D18+D25</f>
        <v>84959</v>
      </c>
      <c r="E3" s="199">
        <f>E10+E11+E18+E25</f>
        <v>85519</v>
      </c>
      <c r="F3" s="199">
        <f>F10+F11+F18+F25</f>
        <v>0</v>
      </c>
      <c r="G3" s="199"/>
      <c r="H3" s="199"/>
      <c r="I3" s="199"/>
      <c r="J3" s="199">
        <f>J10+J11+J18+J25</f>
        <v>0</v>
      </c>
      <c r="K3" s="200"/>
      <c r="L3" s="201"/>
      <c r="M3" s="201"/>
      <c r="N3" s="202">
        <f t="shared" ref="N3:O19" si="0">B3+F3+J3</f>
        <v>67615</v>
      </c>
      <c r="O3" s="200">
        <f>SUM(C3:G3)</f>
        <v>239168</v>
      </c>
      <c r="P3" s="201">
        <f>D3+H3+L3</f>
        <v>84959</v>
      </c>
      <c r="Q3" s="203">
        <f>E3+I3+M3</f>
        <v>85519</v>
      </c>
    </row>
    <row r="4" spans="1:17" s="208" customFormat="1" ht="26.25" thickBot="1">
      <c r="A4" s="204" t="s">
        <v>93</v>
      </c>
      <c r="B4" s="205">
        <v>11459</v>
      </c>
      <c r="C4" s="205">
        <v>11459</v>
      </c>
      <c r="D4" s="205">
        <v>11518</v>
      </c>
      <c r="E4" s="205">
        <v>11518</v>
      </c>
      <c r="F4" s="205"/>
      <c r="G4" s="205"/>
      <c r="H4" s="205"/>
      <c r="I4" s="205"/>
      <c r="J4" s="205"/>
      <c r="K4" s="205"/>
      <c r="L4" s="205"/>
      <c r="M4" s="205"/>
      <c r="N4" s="206">
        <f t="shared" si="0"/>
        <v>11459</v>
      </c>
      <c r="O4" s="205">
        <f>C4+G4+K4</f>
        <v>11459</v>
      </c>
      <c r="P4" s="201">
        <f t="shared" ref="P4:Q32" si="1">D4+H4+L4</f>
        <v>11518</v>
      </c>
      <c r="Q4" s="207">
        <f t="shared" si="1"/>
        <v>11518</v>
      </c>
    </row>
    <row r="5" spans="1:17" s="209" customFormat="1" ht="26.25" thickBot="1">
      <c r="A5" s="204" t="s">
        <v>94</v>
      </c>
      <c r="B5" s="205">
        <v>23073</v>
      </c>
      <c r="C5" s="205">
        <v>23073</v>
      </c>
      <c r="D5" s="205">
        <v>23238</v>
      </c>
      <c r="E5" s="205">
        <v>23238</v>
      </c>
      <c r="F5" s="205"/>
      <c r="G5" s="205"/>
      <c r="H5" s="205"/>
      <c r="I5" s="205"/>
      <c r="J5" s="205"/>
      <c r="K5" s="205"/>
      <c r="L5" s="205"/>
      <c r="M5" s="205"/>
      <c r="N5" s="206">
        <f t="shared" si="0"/>
        <v>23073</v>
      </c>
      <c r="O5" s="205">
        <f t="shared" si="0"/>
        <v>23073</v>
      </c>
      <c r="P5" s="201">
        <f t="shared" si="1"/>
        <v>23238</v>
      </c>
      <c r="Q5" s="207">
        <f t="shared" si="1"/>
        <v>23238</v>
      </c>
    </row>
    <row r="6" spans="1:17" s="209" customFormat="1" ht="26.25" thickBot="1">
      <c r="A6" s="204" t="s">
        <v>95</v>
      </c>
      <c r="B6" s="205">
        <v>7483</v>
      </c>
      <c r="C6" s="205">
        <v>7483</v>
      </c>
      <c r="D6" s="205">
        <v>7559</v>
      </c>
      <c r="E6" s="205">
        <v>7559</v>
      </c>
      <c r="F6" s="205"/>
      <c r="G6" s="205"/>
      <c r="H6" s="205"/>
      <c r="I6" s="205"/>
      <c r="J6" s="205"/>
      <c r="K6" s="205"/>
      <c r="L6" s="205"/>
      <c r="M6" s="205"/>
      <c r="N6" s="206">
        <f t="shared" si="0"/>
        <v>7483</v>
      </c>
      <c r="O6" s="205">
        <f t="shared" si="0"/>
        <v>7483</v>
      </c>
      <c r="P6" s="201">
        <f t="shared" si="1"/>
        <v>7559</v>
      </c>
      <c r="Q6" s="207">
        <f t="shared" si="1"/>
        <v>7559</v>
      </c>
    </row>
    <row r="7" spans="1:17" s="209" customFormat="1" ht="26.25" thickBot="1">
      <c r="A7" s="204" t="s">
        <v>96</v>
      </c>
      <c r="B7" s="205">
        <v>1200</v>
      </c>
      <c r="C7" s="205">
        <v>1200</v>
      </c>
      <c r="D7" s="205">
        <v>1200</v>
      </c>
      <c r="E7" s="205">
        <v>1200</v>
      </c>
      <c r="F7" s="205"/>
      <c r="G7" s="205"/>
      <c r="H7" s="205"/>
      <c r="I7" s="205"/>
      <c r="J7" s="205"/>
      <c r="K7" s="205"/>
      <c r="L7" s="205"/>
      <c r="M7" s="205"/>
      <c r="N7" s="206">
        <f t="shared" si="0"/>
        <v>1200</v>
      </c>
      <c r="O7" s="205">
        <f t="shared" si="0"/>
        <v>1200</v>
      </c>
      <c r="P7" s="201">
        <f t="shared" si="1"/>
        <v>1200</v>
      </c>
      <c r="Q7" s="207">
        <f t="shared" si="1"/>
        <v>1200</v>
      </c>
    </row>
    <row r="8" spans="1:17" s="209" customFormat="1" ht="13.5" thickBot="1">
      <c r="A8" s="210" t="s">
        <v>97</v>
      </c>
      <c r="B8" s="205">
        <f>SUM(B4:B7)</f>
        <v>43215</v>
      </c>
      <c r="C8" s="205">
        <f>SUM(C4:C7)</f>
        <v>43215</v>
      </c>
      <c r="D8" s="205">
        <f>SUM(D4:D7)</f>
        <v>43515</v>
      </c>
      <c r="E8" s="205">
        <f>SUM(E4:E7)</f>
        <v>43515</v>
      </c>
      <c r="F8" s="205">
        <f>SUM(F4:F7)</f>
        <v>0</v>
      </c>
      <c r="G8" s="205"/>
      <c r="H8" s="205"/>
      <c r="I8" s="205"/>
      <c r="J8" s="205">
        <f>SUM(J4:J7)</f>
        <v>0</v>
      </c>
      <c r="K8" s="205"/>
      <c r="L8" s="205"/>
      <c r="M8" s="205"/>
      <c r="N8" s="206">
        <f t="shared" si="0"/>
        <v>43215</v>
      </c>
      <c r="O8" s="205">
        <f t="shared" si="0"/>
        <v>43215</v>
      </c>
      <c r="P8" s="201">
        <f t="shared" si="1"/>
        <v>43515</v>
      </c>
      <c r="Q8" s="207">
        <f t="shared" si="1"/>
        <v>43515</v>
      </c>
    </row>
    <row r="9" spans="1:17" s="209" customFormat="1" ht="26.25" thickBot="1">
      <c r="A9" s="204" t="s">
        <v>98</v>
      </c>
      <c r="B9" s="205"/>
      <c r="C9" s="205">
        <v>472</v>
      </c>
      <c r="D9" s="205">
        <v>725</v>
      </c>
      <c r="E9" s="205">
        <v>725</v>
      </c>
      <c r="F9" s="205"/>
      <c r="G9" s="205"/>
      <c r="H9" s="205"/>
      <c r="I9" s="205"/>
      <c r="J9" s="205"/>
      <c r="K9" s="205"/>
      <c r="L9" s="205"/>
      <c r="M9" s="205"/>
      <c r="N9" s="206">
        <f t="shared" si="0"/>
        <v>0</v>
      </c>
      <c r="O9" s="205">
        <f t="shared" si="0"/>
        <v>472</v>
      </c>
      <c r="P9" s="201">
        <f t="shared" si="1"/>
        <v>725</v>
      </c>
      <c r="Q9" s="207">
        <f t="shared" si="1"/>
        <v>725</v>
      </c>
    </row>
    <row r="10" spans="1:17" s="209" customFormat="1" ht="26.25" thickBot="1">
      <c r="A10" s="210" t="s">
        <v>99</v>
      </c>
      <c r="B10" s="211">
        <f>B8+B9</f>
        <v>43215</v>
      </c>
      <c r="C10" s="211">
        <f>C8+C9</f>
        <v>43687</v>
      </c>
      <c r="D10" s="211">
        <f>D8+D9</f>
        <v>44240</v>
      </c>
      <c r="E10" s="211">
        <f>E8+E9</f>
        <v>44240</v>
      </c>
      <c r="F10" s="211">
        <f>F8+F9</f>
        <v>0</v>
      </c>
      <c r="G10" s="211"/>
      <c r="H10" s="211"/>
      <c r="I10" s="211"/>
      <c r="J10" s="211">
        <f>J8+J9</f>
        <v>0</v>
      </c>
      <c r="K10" s="211"/>
      <c r="L10" s="211"/>
      <c r="M10" s="211"/>
      <c r="N10" s="212">
        <f t="shared" si="0"/>
        <v>43215</v>
      </c>
      <c r="O10" s="211">
        <f t="shared" si="0"/>
        <v>43687</v>
      </c>
      <c r="P10" s="201">
        <f t="shared" si="1"/>
        <v>44240</v>
      </c>
      <c r="Q10" s="213">
        <f t="shared" si="1"/>
        <v>44240</v>
      </c>
    </row>
    <row r="11" spans="1:17" s="209" customFormat="1" ht="14.25" customHeight="1" thickBot="1">
      <c r="A11" s="210" t="s">
        <v>100</v>
      </c>
      <c r="B11" s="205"/>
      <c r="C11" s="205"/>
      <c r="D11" s="205">
        <v>706</v>
      </c>
      <c r="E11" s="205">
        <v>706</v>
      </c>
      <c r="F11" s="205"/>
      <c r="G11" s="205"/>
      <c r="H11" s="205"/>
      <c r="I11" s="205"/>
      <c r="J11" s="205"/>
      <c r="K11" s="205"/>
      <c r="L11" s="205"/>
      <c r="M11" s="205"/>
      <c r="N11" s="206">
        <f t="shared" si="0"/>
        <v>0</v>
      </c>
      <c r="O11" s="205">
        <f t="shared" si="0"/>
        <v>0</v>
      </c>
      <c r="P11" s="201">
        <f t="shared" si="1"/>
        <v>706</v>
      </c>
      <c r="Q11" s="207">
        <f t="shared" si="1"/>
        <v>706</v>
      </c>
    </row>
    <row r="12" spans="1:17" s="209" customFormat="1" ht="20.25" customHeight="1" thickBot="1">
      <c r="A12" s="210" t="s">
        <v>101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6">
        <f t="shared" si="0"/>
        <v>0</v>
      </c>
      <c r="O12" s="205">
        <f t="shared" si="0"/>
        <v>0</v>
      </c>
      <c r="P12" s="201">
        <f t="shared" si="1"/>
        <v>0</v>
      </c>
      <c r="Q12" s="207">
        <f t="shared" si="1"/>
        <v>0</v>
      </c>
    </row>
    <row r="13" spans="1:17" s="209" customFormat="1" ht="13.5" thickBot="1">
      <c r="A13" s="204" t="s">
        <v>102</v>
      </c>
      <c r="B13" s="205">
        <v>12000</v>
      </c>
      <c r="C13" s="205">
        <v>12000</v>
      </c>
      <c r="D13" s="205">
        <v>23253</v>
      </c>
      <c r="E13" s="205">
        <v>23253</v>
      </c>
      <c r="F13" s="205"/>
      <c r="G13" s="205"/>
      <c r="H13" s="205"/>
      <c r="I13" s="205"/>
      <c r="J13" s="205"/>
      <c r="K13" s="205"/>
      <c r="L13" s="205"/>
      <c r="M13" s="205"/>
      <c r="N13" s="206">
        <f t="shared" si="0"/>
        <v>12000</v>
      </c>
      <c r="O13" s="205">
        <f t="shared" si="0"/>
        <v>12000</v>
      </c>
      <c r="P13" s="201">
        <f t="shared" si="1"/>
        <v>23253</v>
      </c>
      <c r="Q13" s="207">
        <f t="shared" si="1"/>
        <v>23253</v>
      </c>
    </row>
    <row r="14" spans="1:17" s="209" customFormat="1" ht="13.5" thickBot="1">
      <c r="A14" s="204" t="s">
        <v>103</v>
      </c>
      <c r="B14" s="205">
        <v>2500</v>
      </c>
      <c r="C14" s="205">
        <v>2500</v>
      </c>
      <c r="D14" s="205">
        <v>2497</v>
      </c>
      <c r="E14" s="205">
        <v>2496</v>
      </c>
      <c r="F14" s="205"/>
      <c r="G14" s="205"/>
      <c r="H14" s="205"/>
      <c r="I14" s="205"/>
      <c r="J14" s="205"/>
      <c r="K14" s="205"/>
      <c r="L14" s="205"/>
      <c r="M14" s="205"/>
      <c r="N14" s="206">
        <f t="shared" si="0"/>
        <v>2500</v>
      </c>
      <c r="O14" s="205">
        <f t="shared" si="0"/>
        <v>2500</v>
      </c>
      <c r="P14" s="201">
        <f t="shared" si="1"/>
        <v>2497</v>
      </c>
      <c r="Q14" s="207">
        <f t="shared" si="1"/>
        <v>2496</v>
      </c>
    </row>
    <row r="15" spans="1:17" s="209" customFormat="1" ht="13.5" thickBot="1">
      <c r="A15" s="204" t="s">
        <v>104</v>
      </c>
      <c r="B15" s="205">
        <v>3500</v>
      </c>
      <c r="C15" s="205">
        <v>3500</v>
      </c>
      <c r="D15" s="205">
        <v>5502</v>
      </c>
      <c r="E15" s="205">
        <v>5502</v>
      </c>
      <c r="F15" s="205"/>
      <c r="G15" s="205"/>
      <c r="H15" s="205"/>
      <c r="I15" s="205"/>
      <c r="J15" s="205"/>
      <c r="K15" s="205"/>
      <c r="L15" s="205"/>
      <c r="M15" s="205"/>
      <c r="N15" s="206">
        <f t="shared" si="0"/>
        <v>3500</v>
      </c>
      <c r="O15" s="205">
        <f t="shared" si="0"/>
        <v>3500</v>
      </c>
      <c r="P15" s="201">
        <f t="shared" si="1"/>
        <v>5502</v>
      </c>
      <c r="Q15" s="207">
        <f t="shared" si="1"/>
        <v>5502</v>
      </c>
    </row>
    <row r="16" spans="1:17" s="209" customFormat="1" ht="13.5" thickBot="1">
      <c r="A16" s="204" t="s">
        <v>105</v>
      </c>
      <c r="B16" s="205">
        <v>100</v>
      </c>
      <c r="C16" s="205">
        <v>348</v>
      </c>
      <c r="D16" s="205">
        <v>340</v>
      </c>
      <c r="E16" s="205">
        <v>340</v>
      </c>
      <c r="F16" s="205"/>
      <c r="G16" s="205"/>
      <c r="H16" s="205"/>
      <c r="I16" s="205"/>
      <c r="J16" s="205"/>
      <c r="K16" s="205"/>
      <c r="L16" s="205"/>
      <c r="M16" s="205"/>
      <c r="N16" s="206">
        <f t="shared" si="0"/>
        <v>100</v>
      </c>
      <c r="O16" s="205">
        <f t="shared" si="0"/>
        <v>348</v>
      </c>
      <c r="P16" s="201">
        <f t="shared" si="1"/>
        <v>340</v>
      </c>
      <c r="Q16" s="207">
        <f t="shared" si="1"/>
        <v>340</v>
      </c>
    </row>
    <row r="17" spans="1:17" s="209" customFormat="1" ht="13.5" thickBot="1">
      <c r="A17" s="204" t="s">
        <v>106</v>
      </c>
      <c r="B17" s="205">
        <v>50</v>
      </c>
      <c r="C17" s="205">
        <v>87</v>
      </c>
      <c r="D17" s="205">
        <v>145</v>
      </c>
      <c r="E17" s="205">
        <v>144</v>
      </c>
      <c r="F17" s="205"/>
      <c r="G17" s="205"/>
      <c r="H17" s="205"/>
      <c r="I17" s="205"/>
      <c r="J17" s="205"/>
      <c r="K17" s="205"/>
      <c r="L17" s="205"/>
      <c r="M17" s="205"/>
      <c r="N17" s="206">
        <f t="shared" si="0"/>
        <v>50</v>
      </c>
      <c r="O17" s="205">
        <f t="shared" si="0"/>
        <v>87</v>
      </c>
      <c r="P17" s="201">
        <f t="shared" si="1"/>
        <v>145</v>
      </c>
      <c r="Q17" s="207">
        <f t="shared" si="1"/>
        <v>144</v>
      </c>
    </row>
    <row r="18" spans="1:17" s="209" customFormat="1" ht="13.5" thickBot="1">
      <c r="A18" s="210" t="s">
        <v>107</v>
      </c>
      <c r="B18" s="211">
        <f>SUM(B13:B17)</f>
        <v>18150</v>
      </c>
      <c r="C18" s="211">
        <f>SUM(C13:C17)</f>
        <v>18435</v>
      </c>
      <c r="D18" s="211">
        <f>SUM(D13:D17)</f>
        <v>31737</v>
      </c>
      <c r="E18" s="211">
        <f>SUM(E13:E17)</f>
        <v>31735</v>
      </c>
      <c r="F18" s="211">
        <f>SUM(F13:F17)</f>
        <v>0</v>
      </c>
      <c r="G18" s="211"/>
      <c r="H18" s="211"/>
      <c r="I18" s="211"/>
      <c r="J18" s="211">
        <f>SUM(J13:J17)</f>
        <v>0</v>
      </c>
      <c r="K18" s="211"/>
      <c r="L18" s="211"/>
      <c r="M18" s="211"/>
      <c r="N18" s="206">
        <f t="shared" si="0"/>
        <v>18150</v>
      </c>
      <c r="O18" s="205">
        <f t="shared" si="0"/>
        <v>18435</v>
      </c>
      <c r="P18" s="201">
        <f t="shared" si="1"/>
        <v>31737</v>
      </c>
      <c r="Q18" s="207">
        <f t="shared" si="1"/>
        <v>31735</v>
      </c>
    </row>
    <row r="19" spans="1:17" ht="15.6" customHeight="1" thickBot="1">
      <c r="A19" s="214"/>
      <c r="B19" s="215"/>
      <c r="C19" s="215"/>
      <c r="D19" s="215"/>
      <c r="E19" s="215"/>
      <c r="F19" s="215"/>
      <c r="G19" s="215"/>
      <c r="H19" s="215"/>
      <c r="I19" s="215"/>
      <c r="J19" s="215"/>
      <c r="K19" s="216"/>
      <c r="L19" s="216"/>
      <c r="M19" s="216"/>
      <c r="N19" s="206">
        <f t="shared" si="0"/>
        <v>0</v>
      </c>
      <c r="O19" s="205">
        <f t="shared" si="0"/>
        <v>0</v>
      </c>
      <c r="P19" s="201">
        <f t="shared" si="1"/>
        <v>0</v>
      </c>
      <c r="Q19" s="207">
        <f t="shared" si="1"/>
        <v>0</v>
      </c>
    </row>
    <row r="20" spans="1:17" s="209" customFormat="1" ht="13.5" thickBot="1">
      <c r="A20" s="204" t="s">
        <v>108</v>
      </c>
      <c r="B20" s="205">
        <v>3000</v>
      </c>
      <c r="C20" s="205">
        <v>3236</v>
      </c>
      <c r="D20" s="205">
        <v>3579</v>
      </c>
      <c r="E20" s="205">
        <v>4142</v>
      </c>
      <c r="F20" s="205"/>
      <c r="G20" s="205"/>
      <c r="H20" s="205"/>
      <c r="I20" s="205"/>
      <c r="J20" s="205"/>
      <c r="K20" s="205"/>
      <c r="L20" s="205"/>
      <c r="M20" s="205"/>
      <c r="N20" s="206">
        <f t="shared" ref="N20:O32" si="2">B20+F20+J20</f>
        <v>3000</v>
      </c>
      <c r="O20" s="205">
        <f t="shared" si="2"/>
        <v>3236</v>
      </c>
      <c r="P20" s="201">
        <f t="shared" si="1"/>
        <v>3579</v>
      </c>
      <c r="Q20" s="207">
        <f t="shared" si="1"/>
        <v>4142</v>
      </c>
    </row>
    <row r="21" spans="1:17" s="209" customFormat="1" ht="13.5" thickBot="1">
      <c r="A21" s="204" t="s">
        <v>109</v>
      </c>
      <c r="B21" s="205">
        <v>1500</v>
      </c>
      <c r="C21" s="205">
        <v>1500</v>
      </c>
      <c r="D21" s="205">
        <v>2009</v>
      </c>
      <c r="E21" s="205">
        <v>2008</v>
      </c>
      <c r="F21" s="205"/>
      <c r="G21" s="205"/>
      <c r="H21" s="205"/>
      <c r="I21" s="205"/>
      <c r="J21" s="205"/>
      <c r="K21" s="205"/>
      <c r="L21" s="205"/>
      <c r="M21" s="205"/>
      <c r="N21" s="206">
        <f t="shared" si="2"/>
        <v>1500</v>
      </c>
      <c r="O21" s="205">
        <f t="shared" si="2"/>
        <v>1500</v>
      </c>
      <c r="P21" s="201">
        <f t="shared" si="1"/>
        <v>2009</v>
      </c>
      <c r="Q21" s="207">
        <f t="shared" si="1"/>
        <v>2008</v>
      </c>
    </row>
    <row r="22" spans="1:17" s="209" customFormat="1" ht="13.5" thickBot="1">
      <c r="A22" s="204" t="s">
        <v>110</v>
      </c>
      <c r="B22" s="205">
        <v>1500</v>
      </c>
      <c r="C22" s="205">
        <v>1000</v>
      </c>
      <c r="D22" s="205">
        <v>1280</v>
      </c>
      <c r="E22" s="205">
        <v>1280</v>
      </c>
      <c r="F22" s="205"/>
      <c r="G22" s="205"/>
      <c r="H22" s="205"/>
      <c r="I22" s="205"/>
      <c r="J22" s="205"/>
      <c r="K22" s="205"/>
      <c r="L22" s="205"/>
      <c r="M22" s="205"/>
      <c r="N22" s="206">
        <f t="shared" si="2"/>
        <v>1500</v>
      </c>
      <c r="O22" s="205">
        <f t="shared" si="2"/>
        <v>1000</v>
      </c>
      <c r="P22" s="201">
        <f t="shared" si="1"/>
        <v>1280</v>
      </c>
      <c r="Q22" s="207">
        <f t="shared" si="1"/>
        <v>1280</v>
      </c>
    </row>
    <row r="23" spans="1:17" s="209" customFormat="1" ht="13.5" thickBot="1">
      <c r="A23" s="204" t="s">
        <v>111</v>
      </c>
      <c r="B23" s="218">
        <v>250</v>
      </c>
      <c r="C23" s="218">
        <v>300</v>
      </c>
      <c r="D23" s="218">
        <v>376</v>
      </c>
      <c r="E23" s="218">
        <v>376</v>
      </c>
      <c r="F23" s="218"/>
      <c r="G23" s="218"/>
      <c r="H23" s="218"/>
      <c r="I23" s="218"/>
      <c r="J23" s="218"/>
      <c r="K23" s="218"/>
      <c r="L23" s="218"/>
      <c r="M23" s="218"/>
      <c r="N23" s="206">
        <f t="shared" si="2"/>
        <v>250</v>
      </c>
      <c r="O23" s="205">
        <f t="shared" si="2"/>
        <v>300</v>
      </c>
      <c r="P23" s="201">
        <f t="shared" si="1"/>
        <v>376</v>
      </c>
      <c r="Q23" s="207">
        <f t="shared" si="1"/>
        <v>376</v>
      </c>
    </row>
    <row r="24" spans="1:17" s="209" customFormat="1" ht="13.5" thickBot="1">
      <c r="A24" s="204" t="s">
        <v>112</v>
      </c>
      <c r="B24" s="218"/>
      <c r="C24" s="218">
        <v>532</v>
      </c>
      <c r="D24" s="218">
        <v>1032</v>
      </c>
      <c r="E24" s="218">
        <v>1032</v>
      </c>
      <c r="F24" s="218"/>
      <c r="G24" s="218"/>
      <c r="H24" s="218"/>
      <c r="I24" s="218"/>
      <c r="J24" s="218"/>
      <c r="K24" s="218"/>
      <c r="L24" s="218"/>
      <c r="M24" s="218"/>
      <c r="N24" s="206"/>
      <c r="O24" s="205">
        <f t="shared" si="2"/>
        <v>532</v>
      </c>
      <c r="P24" s="201">
        <f t="shared" si="1"/>
        <v>1032</v>
      </c>
      <c r="Q24" s="207">
        <f t="shared" si="1"/>
        <v>1032</v>
      </c>
    </row>
    <row r="25" spans="1:17" s="209" customFormat="1" ht="13.5" thickBot="1">
      <c r="A25" s="210" t="s">
        <v>113</v>
      </c>
      <c r="B25" s="219">
        <f>SUM(B20:B23)</f>
        <v>6250</v>
      </c>
      <c r="C25" s="219">
        <f>SUM(C20:C24)</f>
        <v>6568</v>
      </c>
      <c r="D25" s="219">
        <f>SUM(D20:D24)</f>
        <v>8276</v>
      </c>
      <c r="E25" s="219">
        <f>SUM(E20:E24)</f>
        <v>8838</v>
      </c>
      <c r="F25" s="219">
        <f>SUM(F20:F22)</f>
        <v>0</v>
      </c>
      <c r="G25" s="219"/>
      <c r="H25" s="219"/>
      <c r="I25" s="219"/>
      <c r="J25" s="219">
        <f>SUM(J20:J22)</f>
        <v>0</v>
      </c>
      <c r="K25" s="219"/>
      <c r="L25" s="219"/>
      <c r="M25" s="219"/>
      <c r="N25" s="206">
        <f t="shared" si="2"/>
        <v>6250</v>
      </c>
      <c r="O25" s="205">
        <f t="shared" si="2"/>
        <v>6568</v>
      </c>
      <c r="P25" s="201">
        <f t="shared" si="1"/>
        <v>8276</v>
      </c>
      <c r="Q25" s="207">
        <f t="shared" si="1"/>
        <v>8838</v>
      </c>
    </row>
    <row r="26" spans="1:17" s="223" customFormat="1" ht="15.6" customHeight="1" thickBot="1">
      <c r="A26" s="220" t="s">
        <v>114</v>
      </c>
      <c r="B26" s="221"/>
      <c r="C26" s="221"/>
      <c r="D26" s="221"/>
      <c r="E26" s="221"/>
      <c r="F26" s="221">
        <v>10810</v>
      </c>
      <c r="G26" s="221">
        <v>10810</v>
      </c>
      <c r="H26" s="221">
        <v>11609</v>
      </c>
      <c r="I26" s="221">
        <v>11608</v>
      </c>
      <c r="J26" s="221"/>
      <c r="K26" s="222"/>
      <c r="L26" s="222"/>
      <c r="M26" s="222"/>
      <c r="N26" s="206">
        <f t="shared" si="2"/>
        <v>10810</v>
      </c>
      <c r="O26" s="205">
        <f t="shared" si="2"/>
        <v>10810</v>
      </c>
      <c r="P26" s="201">
        <f t="shared" si="1"/>
        <v>11609</v>
      </c>
      <c r="Q26" s="207">
        <f t="shared" si="1"/>
        <v>11608</v>
      </c>
    </row>
    <row r="27" spans="1:17" s="223" customFormat="1" ht="15.6" customHeight="1" thickBot="1">
      <c r="A27" s="224" t="s">
        <v>115</v>
      </c>
      <c r="B27" s="221">
        <f>SUM(B28:B29)</f>
        <v>9086</v>
      </c>
      <c r="C27" s="221">
        <f>SUM(C28:C29)</f>
        <v>11326</v>
      </c>
      <c r="D27" s="221">
        <f>SUM(D28:D29)</f>
        <v>15447</v>
      </c>
      <c r="E27" s="221">
        <v>15446</v>
      </c>
      <c r="F27" s="221">
        <f>SUM(F28:F29)</f>
        <v>0</v>
      </c>
      <c r="G27" s="221">
        <f>SUM(G28:G29)</f>
        <v>646</v>
      </c>
      <c r="H27" s="221">
        <v>2749</v>
      </c>
      <c r="I27" s="221">
        <v>2749</v>
      </c>
      <c r="J27" s="221">
        <f>SUM(J28:J29)</f>
        <v>0</v>
      </c>
      <c r="K27" s="222"/>
      <c r="L27" s="222"/>
      <c r="M27" s="222"/>
      <c r="N27" s="206">
        <f t="shared" si="2"/>
        <v>9086</v>
      </c>
      <c r="O27" s="205">
        <f t="shared" si="2"/>
        <v>11972</v>
      </c>
      <c r="P27" s="201">
        <f t="shared" si="1"/>
        <v>18196</v>
      </c>
      <c r="Q27" s="207">
        <f t="shared" si="1"/>
        <v>18195</v>
      </c>
    </row>
    <row r="28" spans="1:17" s="223" customFormat="1" ht="15.6" customHeight="1" thickBot="1">
      <c r="A28" s="210" t="s">
        <v>116</v>
      </c>
      <c r="B28" s="225">
        <v>9086</v>
      </c>
      <c r="C28" s="225">
        <v>11326</v>
      </c>
      <c r="D28" s="225">
        <v>15447</v>
      </c>
      <c r="E28" s="225">
        <v>15446</v>
      </c>
      <c r="F28" s="225"/>
      <c r="G28" s="225"/>
      <c r="H28" s="225"/>
      <c r="I28" s="225"/>
      <c r="J28" s="225"/>
      <c r="K28" s="226"/>
      <c r="L28" s="226"/>
      <c r="M28" s="226"/>
      <c r="N28" s="206">
        <f>B28+F28+J28</f>
        <v>9086</v>
      </c>
      <c r="O28" s="205">
        <f t="shared" si="2"/>
        <v>11326</v>
      </c>
      <c r="P28" s="201">
        <f t="shared" si="1"/>
        <v>15447</v>
      </c>
      <c r="Q28" s="207">
        <f t="shared" si="1"/>
        <v>15446</v>
      </c>
    </row>
    <row r="29" spans="1:17" s="223" customFormat="1" ht="15.6" customHeight="1" thickBot="1">
      <c r="A29" s="227" t="s">
        <v>117</v>
      </c>
      <c r="B29" s="228"/>
      <c r="C29" s="228"/>
      <c r="D29" s="228"/>
      <c r="E29" s="228"/>
      <c r="F29" s="228"/>
      <c r="G29" s="228">
        <v>646</v>
      </c>
      <c r="H29" s="228">
        <v>2749</v>
      </c>
      <c r="I29" s="228">
        <v>2749</v>
      </c>
      <c r="J29" s="228"/>
      <c r="K29" s="229"/>
      <c r="L29" s="230"/>
      <c r="M29" s="231"/>
      <c r="N29" s="232">
        <f>B29+F29+J29</f>
        <v>0</v>
      </c>
      <c r="O29" s="218">
        <f t="shared" si="2"/>
        <v>646</v>
      </c>
      <c r="P29" s="201">
        <f t="shared" si="1"/>
        <v>2749</v>
      </c>
      <c r="Q29" s="233">
        <f t="shared" si="1"/>
        <v>2749</v>
      </c>
    </row>
    <row r="30" spans="1:17" s="242" customFormat="1" ht="18.75" customHeight="1" thickBot="1">
      <c r="A30" s="234" t="s">
        <v>118</v>
      </c>
      <c r="B30" s="235">
        <f>B3+B26+B27</f>
        <v>76701</v>
      </c>
      <c r="C30" s="235">
        <f>C3+C26+C27</f>
        <v>80016</v>
      </c>
      <c r="D30" s="235">
        <f>D3+D26+D27</f>
        <v>100406</v>
      </c>
      <c r="E30" s="235">
        <f>E3+E26+E27</f>
        <v>100965</v>
      </c>
      <c r="F30" s="235">
        <f>F3+F26+F27</f>
        <v>10810</v>
      </c>
      <c r="G30" s="235">
        <f>G26+G27</f>
        <v>11456</v>
      </c>
      <c r="H30" s="235">
        <f>H26+H27</f>
        <v>14358</v>
      </c>
      <c r="I30" s="235">
        <f>I26+I27</f>
        <v>14357</v>
      </c>
      <c r="J30" s="235">
        <f>J3+J26+J27</f>
        <v>0</v>
      </c>
      <c r="K30" s="236"/>
      <c r="L30" s="237"/>
      <c r="M30" s="238"/>
      <c r="N30" s="239">
        <f>B30+F30+J30</f>
        <v>87511</v>
      </c>
      <c r="O30" s="240">
        <f t="shared" si="2"/>
        <v>91472</v>
      </c>
      <c r="P30" s="201">
        <f t="shared" si="1"/>
        <v>114764</v>
      </c>
      <c r="Q30" s="241">
        <f t="shared" si="1"/>
        <v>115322</v>
      </c>
    </row>
    <row r="31" spans="1:17" s="242" customFormat="1" ht="15.75" customHeight="1" thickBot="1">
      <c r="A31" s="243" t="s">
        <v>119</v>
      </c>
      <c r="B31" s="244">
        <v>-31099</v>
      </c>
      <c r="C31" s="244">
        <v>-31848</v>
      </c>
      <c r="D31" s="244">
        <v>-30445</v>
      </c>
      <c r="E31" s="244">
        <v>-30445</v>
      </c>
      <c r="F31" s="244">
        <v>0</v>
      </c>
      <c r="G31" s="244"/>
      <c r="H31" s="244"/>
      <c r="I31" s="244"/>
      <c r="J31" s="244">
        <v>0</v>
      </c>
      <c r="K31" s="244"/>
      <c r="L31" s="244"/>
      <c r="M31" s="244"/>
      <c r="N31" s="245">
        <f>B31+F31+J31</f>
        <v>-31099</v>
      </c>
      <c r="O31" s="246">
        <f t="shared" si="2"/>
        <v>-31848</v>
      </c>
      <c r="P31" s="201">
        <f t="shared" si="1"/>
        <v>-30445</v>
      </c>
      <c r="Q31" s="247">
        <f t="shared" si="1"/>
        <v>-30445</v>
      </c>
    </row>
    <row r="32" spans="1:17" s="242" customFormat="1" ht="15.75" customHeight="1">
      <c r="A32" s="248" t="s">
        <v>120</v>
      </c>
      <c r="B32" s="249">
        <f>SUM(B31:B31)</f>
        <v>-31099</v>
      </c>
      <c r="C32" s="249">
        <f>SUM(C31:C31)</f>
        <v>-31848</v>
      </c>
      <c r="D32" s="249">
        <v>-30445</v>
      </c>
      <c r="E32" s="249">
        <f>SUM(E31:E31)</f>
        <v>-30445</v>
      </c>
      <c r="F32" s="249">
        <f>SUM(F31:F31)</f>
        <v>0</v>
      </c>
      <c r="G32" s="249"/>
      <c r="H32" s="249"/>
      <c r="I32" s="249"/>
      <c r="J32" s="249">
        <f>SUM(J31:J31)</f>
        <v>0</v>
      </c>
      <c r="K32" s="249"/>
      <c r="L32" s="249"/>
      <c r="M32" s="249"/>
      <c r="N32" s="225">
        <f>B32+F32+J32</f>
        <v>-31099</v>
      </c>
      <c r="O32" s="250">
        <f t="shared" si="2"/>
        <v>-31848</v>
      </c>
      <c r="P32" s="201">
        <f t="shared" si="1"/>
        <v>-30445</v>
      </c>
      <c r="Q32" s="251">
        <f t="shared" si="1"/>
        <v>-30445</v>
      </c>
    </row>
    <row r="33" spans="1:17" s="242" customFormat="1" ht="15.75" customHeight="1">
      <c r="A33" s="252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230"/>
      <c r="O33" s="253"/>
      <c r="P33" s="254"/>
      <c r="Q33" s="255"/>
    </row>
    <row r="34" spans="1:17" s="242" customFormat="1" ht="15.75" customHeight="1">
      <c r="A34" s="252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230"/>
      <c r="O34" s="253"/>
      <c r="P34" s="254"/>
      <c r="Q34" s="255"/>
    </row>
    <row r="35" spans="1:17" s="242" customFormat="1" ht="15.75" customHeight="1">
      <c r="A35" s="252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230"/>
      <c r="O35" s="253"/>
      <c r="P35" s="254"/>
      <c r="Q35" s="255"/>
    </row>
    <row r="36" spans="1:17" s="242" customFormat="1" ht="132.75" customHeight="1" thickBot="1">
      <c r="A36" s="256"/>
      <c r="B36" s="149"/>
      <c r="C36" s="149"/>
      <c r="D36" s="149"/>
      <c r="E36" s="149"/>
      <c r="F36" s="257"/>
      <c r="G36" s="257"/>
      <c r="H36" s="257"/>
      <c r="I36" s="257"/>
      <c r="J36" s="257"/>
      <c r="K36" s="257"/>
      <c r="L36" s="257"/>
      <c r="M36" s="257"/>
      <c r="N36" s="258"/>
      <c r="O36" s="258"/>
      <c r="P36" s="258"/>
    </row>
    <row r="37" spans="1:17" ht="15.6" customHeight="1" thickBot="1">
      <c r="A37" s="189" t="s">
        <v>121</v>
      </c>
      <c r="B37" s="190" t="s">
        <v>81</v>
      </c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2"/>
    </row>
    <row r="38" spans="1:17" ht="49.5" customHeight="1" thickBot="1">
      <c r="A38" s="259"/>
      <c r="B38" s="194" t="s">
        <v>82</v>
      </c>
      <c r="C38" s="194" t="s">
        <v>83</v>
      </c>
      <c r="D38" s="195" t="s">
        <v>84</v>
      </c>
      <c r="E38" s="194" t="s">
        <v>5</v>
      </c>
      <c r="F38" s="194" t="s">
        <v>85</v>
      </c>
      <c r="G38" s="194" t="s">
        <v>86</v>
      </c>
      <c r="H38" s="195" t="s">
        <v>86</v>
      </c>
      <c r="I38" s="194" t="s">
        <v>5</v>
      </c>
      <c r="J38" s="194" t="s">
        <v>87</v>
      </c>
      <c r="K38" s="194" t="s">
        <v>88</v>
      </c>
      <c r="L38" s="195" t="s">
        <v>88</v>
      </c>
      <c r="M38" s="194" t="s">
        <v>5</v>
      </c>
      <c r="N38" s="196" t="s">
        <v>89</v>
      </c>
      <c r="O38" s="196" t="s">
        <v>90</v>
      </c>
      <c r="P38" s="197" t="s">
        <v>91</v>
      </c>
      <c r="Q38" s="194" t="s">
        <v>5</v>
      </c>
    </row>
    <row r="39" spans="1:17" ht="15.6" customHeight="1">
      <c r="A39" s="260" t="s">
        <v>92</v>
      </c>
      <c r="B39" s="261">
        <f>B41+B42+B45+B48</f>
        <v>2618</v>
      </c>
      <c r="C39" s="262">
        <f>C41+C42+C45+C48</f>
        <v>2319</v>
      </c>
      <c r="D39" s="262">
        <f>D41+D42+D45+D48</f>
        <v>2036</v>
      </c>
      <c r="E39" s="262">
        <f>E41+E42+E48</f>
        <v>2033</v>
      </c>
      <c r="F39" s="262">
        <f>F41+F42+F45+F48</f>
        <v>0</v>
      </c>
      <c r="G39" s="262"/>
      <c r="H39" s="262"/>
      <c r="I39" s="262"/>
      <c r="J39" s="262">
        <f>J41+J42+J45+J48</f>
        <v>0</v>
      </c>
      <c r="K39" s="262"/>
      <c r="L39" s="262"/>
      <c r="M39" s="262"/>
      <c r="N39" s="262">
        <f>B39+F39+J39</f>
        <v>2618</v>
      </c>
      <c r="O39" s="263">
        <f>C39+G39+K39</f>
        <v>2319</v>
      </c>
      <c r="P39" s="263">
        <f>D39+H39+L39</f>
        <v>2036</v>
      </c>
      <c r="Q39" s="264">
        <f>E39+I39+M39</f>
        <v>2033</v>
      </c>
    </row>
    <row r="40" spans="1:17" ht="12.75">
      <c r="A40" s="210" t="s">
        <v>122</v>
      </c>
      <c r="B40" s="265"/>
      <c r="C40" s="215"/>
      <c r="D40" s="215"/>
      <c r="E40" s="215"/>
      <c r="F40" s="215"/>
      <c r="G40" s="215"/>
      <c r="H40" s="215"/>
      <c r="I40" s="215"/>
      <c r="J40" s="215"/>
      <c r="K40" s="215"/>
      <c r="L40" s="215"/>
      <c r="M40" s="215"/>
      <c r="N40" s="221">
        <f t="shared" ref="N40:Q55" si="3">B40+F40+J40</f>
        <v>0</v>
      </c>
      <c r="O40" s="215">
        <f t="shared" si="3"/>
        <v>0</v>
      </c>
      <c r="P40" s="215">
        <f t="shared" si="3"/>
        <v>0</v>
      </c>
      <c r="Q40" s="266">
        <f t="shared" si="3"/>
        <v>0</v>
      </c>
    </row>
    <row r="41" spans="1:17" ht="15.6" customHeight="1">
      <c r="A41" s="210" t="s">
        <v>123</v>
      </c>
      <c r="B41" s="265">
        <f>B40</f>
        <v>0</v>
      </c>
      <c r="C41" s="215"/>
      <c r="D41" s="215"/>
      <c r="E41" s="215"/>
      <c r="F41" s="215">
        <f>F40</f>
        <v>0</v>
      </c>
      <c r="G41" s="215"/>
      <c r="H41" s="215"/>
      <c r="I41" s="215"/>
      <c r="J41" s="215">
        <f>J40</f>
        <v>0</v>
      </c>
      <c r="K41" s="215"/>
      <c r="L41" s="215"/>
      <c r="M41" s="215"/>
      <c r="N41" s="221">
        <f t="shared" si="3"/>
        <v>0</v>
      </c>
      <c r="O41" s="215">
        <f t="shared" si="3"/>
        <v>0</v>
      </c>
      <c r="P41" s="215">
        <f t="shared" si="3"/>
        <v>0</v>
      </c>
      <c r="Q41" s="266">
        <f t="shared" si="3"/>
        <v>0</v>
      </c>
    </row>
    <row r="42" spans="1:17" ht="25.5">
      <c r="A42" s="210" t="s">
        <v>124</v>
      </c>
      <c r="B42" s="26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21">
        <f t="shared" si="3"/>
        <v>0</v>
      </c>
      <c r="O42" s="215">
        <f t="shared" si="3"/>
        <v>0</v>
      </c>
      <c r="P42" s="215">
        <f t="shared" si="3"/>
        <v>0</v>
      </c>
      <c r="Q42" s="266">
        <f t="shared" si="3"/>
        <v>0</v>
      </c>
    </row>
    <row r="43" spans="1:17" ht="15.6" customHeight="1">
      <c r="A43" s="210" t="s">
        <v>125</v>
      </c>
      <c r="B43" s="26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21">
        <f t="shared" si="3"/>
        <v>0</v>
      </c>
      <c r="O43" s="215">
        <f t="shared" si="3"/>
        <v>0</v>
      </c>
      <c r="P43" s="215">
        <f t="shared" si="3"/>
        <v>0</v>
      </c>
      <c r="Q43" s="266">
        <f t="shared" si="3"/>
        <v>0</v>
      </c>
    </row>
    <row r="44" spans="1:17" ht="15.6" customHeight="1">
      <c r="A44" s="210" t="s">
        <v>126</v>
      </c>
      <c r="B44" s="267"/>
      <c r="C44" s="249"/>
      <c r="D44" s="249"/>
      <c r="E44" s="249"/>
      <c r="F44" s="249"/>
      <c r="G44" s="249"/>
      <c r="H44" s="249"/>
      <c r="I44" s="249"/>
      <c r="J44" s="249"/>
      <c r="K44" s="249"/>
      <c r="L44" s="249"/>
      <c r="M44" s="249"/>
      <c r="N44" s="221">
        <f t="shared" si="3"/>
        <v>0</v>
      </c>
      <c r="O44" s="215">
        <f t="shared" si="3"/>
        <v>0</v>
      </c>
      <c r="P44" s="215">
        <f t="shared" si="3"/>
        <v>0</v>
      </c>
      <c r="Q44" s="266">
        <f t="shared" si="3"/>
        <v>0</v>
      </c>
    </row>
    <row r="45" spans="1:17" ht="15.6" customHeight="1">
      <c r="A45" s="204" t="s">
        <v>110</v>
      </c>
      <c r="B45" s="267">
        <f>B43+B44</f>
        <v>0</v>
      </c>
      <c r="C45" s="249"/>
      <c r="D45" s="249">
        <v>5</v>
      </c>
      <c r="E45" s="249">
        <v>5</v>
      </c>
      <c r="F45" s="249">
        <f>F43+F44</f>
        <v>0</v>
      </c>
      <c r="G45" s="249"/>
      <c r="H45" s="249"/>
      <c r="I45" s="249"/>
      <c r="J45" s="249">
        <f>J43+J44</f>
        <v>0</v>
      </c>
      <c r="K45" s="249"/>
      <c r="L45" s="249"/>
      <c r="M45" s="249"/>
      <c r="N45" s="221">
        <f t="shared" si="3"/>
        <v>0</v>
      </c>
      <c r="O45" s="215">
        <f t="shared" si="3"/>
        <v>0</v>
      </c>
      <c r="P45" s="215">
        <f t="shared" si="3"/>
        <v>5</v>
      </c>
      <c r="Q45" s="266">
        <f t="shared" si="3"/>
        <v>5</v>
      </c>
    </row>
    <row r="46" spans="1:17" ht="15.6" customHeight="1">
      <c r="A46" s="204" t="s">
        <v>109</v>
      </c>
      <c r="B46" s="267">
        <v>2618</v>
      </c>
      <c r="C46" s="249">
        <v>1920</v>
      </c>
      <c r="D46" s="249">
        <v>1283</v>
      </c>
      <c r="E46" s="249">
        <v>1283</v>
      </c>
      <c r="F46" s="249"/>
      <c r="G46" s="249"/>
      <c r="H46" s="249"/>
      <c r="I46" s="249"/>
      <c r="J46" s="249"/>
      <c r="K46" s="249"/>
      <c r="L46" s="249"/>
      <c r="M46" s="249"/>
      <c r="N46" s="221">
        <f t="shared" si="3"/>
        <v>2618</v>
      </c>
      <c r="O46" s="221">
        <f t="shared" si="3"/>
        <v>1920</v>
      </c>
      <c r="P46" s="215">
        <f t="shared" si="3"/>
        <v>1283</v>
      </c>
      <c r="Q46" s="212">
        <f t="shared" si="3"/>
        <v>1283</v>
      </c>
    </row>
    <row r="47" spans="1:17" ht="15.6" customHeight="1">
      <c r="A47" s="204" t="s">
        <v>127</v>
      </c>
      <c r="B47" s="267"/>
      <c r="C47" s="249">
        <v>399</v>
      </c>
      <c r="D47" s="249">
        <v>745</v>
      </c>
      <c r="E47" s="249">
        <v>745</v>
      </c>
      <c r="F47" s="215"/>
      <c r="G47" s="215"/>
      <c r="H47" s="215"/>
      <c r="I47" s="215"/>
      <c r="J47" s="215"/>
      <c r="K47" s="215"/>
      <c r="L47" s="215"/>
      <c r="M47" s="215"/>
      <c r="N47" s="221">
        <f t="shared" si="3"/>
        <v>0</v>
      </c>
      <c r="O47" s="221">
        <f t="shared" si="3"/>
        <v>399</v>
      </c>
      <c r="P47" s="215">
        <f t="shared" si="3"/>
        <v>745</v>
      </c>
      <c r="Q47" s="212">
        <f t="shared" si="3"/>
        <v>745</v>
      </c>
    </row>
    <row r="48" spans="1:17" ht="15.6" customHeight="1">
      <c r="A48" s="210" t="s">
        <v>128</v>
      </c>
      <c r="B48" s="265">
        <f>SUM(B46:B47)</f>
        <v>2618</v>
      </c>
      <c r="C48" s="215">
        <f>SUM(C46:C47)</f>
        <v>2319</v>
      </c>
      <c r="D48" s="215">
        <v>2031</v>
      </c>
      <c r="E48" s="215">
        <f>SUM(E45:E47)</f>
        <v>2033</v>
      </c>
      <c r="F48" s="215">
        <f>SUM(F46:F47)</f>
        <v>0</v>
      </c>
      <c r="G48" s="215"/>
      <c r="H48" s="215"/>
      <c r="I48" s="215"/>
      <c r="J48" s="215">
        <f>SUM(J46:J47)</f>
        <v>0</v>
      </c>
      <c r="K48" s="215"/>
      <c r="L48" s="215"/>
      <c r="M48" s="215"/>
      <c r="N48" s="221">
        <f t="shared" si="3"/>
        <v>2618</v>
      </c>
      <c r="O48" s="221">
        <f t="shared" si="3"/>
        <v>2319</v>
      </c>
      <c r="P48" s="215">
        <f t="shared" si="3"/>
        <v>2031</v>
      </c>
      <c r="Q48" s="212">
        <f t="shared" si="3"/>
        <v>2033</v>
      </c>
    </row>
    <row r="49" spans="1:17" ht="15.6" customHeight="1">
      <c r="A49" s="268" t="s">
        <v>114</v>
      </c>
      <c r="B49" s="269">
        <f>SUM(B50:B53)</f>
        <v>0</v>
      </c>
      <c r="C49" s="221"/>
      <c r="D49" s="221"/>
      <c r="E49" s="221"/>
      <c r="F49" s="221">
        <f>SUM(F50:F53)</f>
        <v>0</v>
      </c>
      <c r="G49" s="221"/>
      <c r="H49" s="221"/>
      <c r="I49" s="221"/>
      <c r="J49" s="221">
        <f>SUM(J50:J53)</f>
        <v>0</v>
      </c>
      <c r="K49" s="221"/>
      <c r="L49" s="221"/>
      <c r="M49" s="221"/>
      <c r="N49" s="221">
        <f t="shared" si="3"/>
        <v>0</v>
      </c>
      <c r="O49" s="221">
        <f t="shared" si="3"/>
        <v>0</v>
      </c>
      <c r="P49" s="215">
        <f t="shared" si="3"/>
        <v>0</v>
      </c>
      <c r="Q49" s="212">
        <f t="shared" si="3"/>
        <v>0</v>
      </c>
    </row>
    <row r="50" spans="1:17" ht="15.6" customHeight="1">
      <c r="A50" s="224" t="s">
        <v>115</v>
      </c>
      <c r="B50" s="269">
        <f>SUM(B51:B52)</f>
        <v>0</v>
      </c>
      <c r="C50" s="221"/>
      <c r="D50" s="221"/>
      <c r="E50" s="221"/>
      <c r="F50" s="221">
        <f>SUM(F51:F52)</f>
        <v>0</v>
      </c>
      <c r="G50" s="221"/>
      <c r="H50" s="221"/>
      <c r="I50" s="221"/>
      <c r="J50" s="221">
        <f>SUM(J51:J52)</f>
        <v>0</v>
      </c>
      <c r="K50" s="221"/>
      <c r="L50" s="221"/>
      <c r="M50" s="221"/>
      <c r="N50" s="221">
        <f t="shared" si="3"/>
        <v>0</v>
      </c>
      <c r="O50" s="221">
        <f t="shared" si="3"/>
        <v>0</v>
      </c>
      <c r="P50" s="215">
        <f t="shared" si="3"/>
        <v>0</v>
      </c>
      <c r="Q50" s="212">
        <f t="shared" si="3"/>
        <v>0</v>
      </c>
    </row>
    <row r="51" spans="1:17" ht="15.6" customHeight="1">
      <c r="A51" s="210" t="s">
        <v>129</v>
      </c>
      <c r="B51" s="265"/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21">
        <f t="shared" si="3"/>
        <v>0</v>
      </c>
      <c r="O51" s="221">
        <f t="shared" si="3"/>
        <v>0</v>
      </c>
      <c r="P51" s="215">
        <f t="shared" si="3"/>
        <v>0</v>
      </c>
      <c r="Q51" s="212">
        <f t="shared" si="3"/>
        <v>0</v>
      </c>
    </row>
    <row r="52" spans="1:17" ht="15.6" customHeight="1">
      <c r="A52" s="210" t="s">
        <v>130</v>
      </c>
      <c r="B52" s="265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21">
        <f t="shared" si="3"/>
        <v>0</v>
      </c>
      <c r="O52" s="221">
        <f t="shared" si="3"/>
        <v>0</v>
      </c>
      <c r="P52" s="215">
        <f t="shared" si="3"/>
        <v>0</v>
      </c>
      <c r="Q52" s="212">
        <f t="shared" si="3"/>
        <v>0</v>
      </c>
    </row>
    <row r="53" spans="1:17" ht="24" customHeight="1">
      <c r="A53" s="270" t="s">
        <v>131</v>
      </c>
      <c r="B53" s="265"/>
      <c r="C53" s="215"/>
      <c r="D53" s="215">
        <v>91</v>
      </c>
      <c r="E53" s="215">
        <v>91</v>
      </c>
      <c r="F53" s="215"/>
      <c r="G53" s="215"/>
      <c r="H53" s="215"/>
      <c r="I53" s="215"/>
      <c r="J53" s="215"/>
      <c r="K53" s="215"/>
      <c r="L53" s="215"/>
      <c r="M53" s="215"/>
      <c r="N53" s="221">
        <f t="shared" si="3"/>
        <v>0</v>
      </c>
      <c r="O53" s="221">
        <f t="shared" si="3"/>
        <v>0</v>
      </c>
      <c r="P53" s="215">
        <f t="shared" si="3"/>
        <v>91</v>
      </c>
      <c r="Q53" s="212">
        <f t="shared" si="3"/>
        <v>91</v>
      </c>
    </row>
    <row r="54" spans="1:17" ht="15.6" customHeight="1" thickBot="1">
      <c r="A54" s="270" t="s">
        <v>132</v>
      </c>
      <c r="B54" s="271">
        <v>31099</v>
      </c>
      <c r="C54" s="272">
        <v>31848</v>
      </c>
      <c r="D54" s="272">
        <v>30448</v>
      </c>
      <c r="E54" s="272">
        <v>30445</v>
      </c>
      <c r="F54" s="272"/>
      <c r="G54" s="272"/>
      <c r="H54" s="272"/>
      <c r="I54" s="272"/>
      <c r="J54" s="272"/>
      <c r="K54" s="272"/>
      <c r="L54" s="272"/>
      <c r="M54" s="272"/>
      <c r="N54" s="273">
        <f t="shared" si="3"/>
        <v>31099</v>
      </c>
      <c r="O54" s="273">
        <f t="shared" si="3"/>
        <v>31848</v>
      </c>
      <c r="P54" s="272">
        <f t="shared" si="3"/>
        <v>30448</v>
      </c>
      <c r="Q54" s="274">
        <f t="shared" si="3"/>
        <v>30445</v>
      </c>
    </row>
    <row r="55" spans="1:17" ht="15.6" customHeight="1" thickBot="1">
      <c r="A55" s="275" t="s">
        <v>133</v>
      </c>
      <c r="B55" s="276">
        <f>B39+B49+B50+B53+B54</f>
        <v>33717</v>
      </c>
      <c r="C55" s="277">
        <f>C39+C49+C50+C53+C54</f>
        <v>34167</v>
      </c>
      <c r="D55" s="277">
        <f>D39+D49+D50+D53+D54</f>
        <v>32575</v>
      </c>
      <c r="E55" s="277">
        <f>E39+E49+E50+E53+E54</f>
        <v>32569</v>
      </c>
      <c r="F55" s="277">
        <f>F39+F49+F50+F53</f>
        <v>0</v>
      </c>
      <c r="G55" s="277"/>
      <c r="H55" s="277"/>
      <c r="I55" s="277"/>
      <c r="J55" s="277">
        <f>J39+J49+J50+J53</f>
        <v>0</v>
      </c>
      <c r="K55" s="277"/>
      <c r="L55" s="277"/>
      <c r="M55" s="277"/>
      <c r="N55" s="278">
        <f t="shared" si="3"/>
        <v>33717</v>
      </c>
      <c r="O55" s="279">
        <f t="shared" si="3"/>
        <v>34167</v>
      </c>
      <c r="P55" s="280">
        <f t="shared" si="3"/>
        <v>32575</v>
      </c>
      <c r="Q55" s="281">
        <f t="shared" si="3"/>
        <v>32569</v>
      </c>
    </row>
    <row r="56" spans="1:17" ht="15.6" customHeight="1">
      <c r="Q56" s="285"/>
    </row>
    <row r="57" spans="1:17" ht="15.6" customHeight="1">
      <c r="Q57" s="285"/>
    </row>
    <row r="58" spans="1:17" ht="15.6" customHeight="1" thickBot="1">
      <c r="N58" s="283"/>
      <c r="Q58" s="285"/>
    </row>
    <row r="59" spans="1:17" ht="30" customHeight="1" thickBot="1">
      <c r="A59" s="286" t="s">
        <v>134</v>
      </c>
      <c r="B59" s="287">
        <f t="shared" ref="B59:K59" si="4">B30+B32+B55</f>
        <v>79319</v>
      </c>
      <c r="C59" s="287">
        <f t="shared" si="4"/>
        <v>82335</v>
      </c>
      <c r="D59" s="287">
        <f t="shared" si="4"/>
        <v>102536</v>
      </c>
      <c r="E59" s="287">
        <f t="shared" si="4"/>
        <v>103089</v>
      </c>
      <c r="F59" s="287">
        <f t="shared" si="4"/>
        <v>10810</v>
      </c>
      <c r="G59" s="287">
        <f t="shared" si="4"/>
        <v>11456</v>
      </c>
      <c r="H59" s="287">
        <f t="shared" si="4"/>
        <v>14358</v>
      </c>
      <c r="I59" s="287">
        <f t="shared" si="4"/>
        <v>14357</v>
      </c>
      <c r="J59" s="287">
        <f t="shared" si="4"/>
        <v>0</v>
      </c>
      <c r="K59" s="287">
        <f t="shared" si="4"/>
        <v>0</v>
      </c>
      <c r="L59" s="288"/>
      <c r="M59" s="288"/>
      <c r="N59" s="288">
        <f>N30+N32+N55</f>
        <v>90129</v>
      </c>
      <c r="O59" s="288">
        <f>O30+O32+O55</f>
        <v>93791</v>
      </c>
      <c r="P59" s="288">
        <f>P30+P32+P55</f>
        <v>116894</v>
      </c>
      <c r="Q59" s="289">
        <f>Q30+Q32+Q55</f>
        <v>117446</v>
      </c>
    </row>
    <row r="60" spans="1:17" ht="15.6" customHeight="1">
      <c r="Q60" s="285"/>
    </row>
    <row r="68" spans="1:17" ht="15.6" customHeight="1">
      <c r="A68" s="290" t="s">
        <v>135</v>
      </c>
      <c r="B68" s="291"/>
      <c r="C68" s="291"/>
      <c r="D68" s="291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</row>
  </sheetData>
  <sheetProtection selectLockedCells="1" selectUnlockedCells="1"/>
  <mergeCells count="5">
    <mergeCell ref="A1:A2"/>
    <mergeCell ref="B1:O1"/>
    <mergeCell ref="A37:A38"/>
    <mergeCell ref="B37:O37"/>
    <mergeCell ref="A68:Q68"/>
  </mergeCells>
  <printOptions horizontalCentered="1"/>
  <pageMargins left="0" right="0.15748031496062992" top="0.74803149606299213" bottom="0.23622047244094491" header="0.23622047244094491" footer="0.19685039370078741"/>
  <pageSetup paperSize="9" scale="69" firstPageNumber="0" fitToHeight="4" orientation="landscape" r:id="rId1"/>
  <headerFooter alignWithMargins="0">
    <oddHeader xml:space="preserve">&amp;C&amp;"Times New Roman,Félkövér"Dad Község Önkormányzatának
 bevételei (e Ft)&amp;R&amp;"Times New Roman,Félkövér"2. melléklet
8/2016. (IV.27.) Önk. rendelethez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R51"/>
  <sheetViews>
    <sheetView topLeftCell="A16" zoomScaleNormal="100" zoomScaleSheetLayoutView="85" workbookViewId="0">
      <selection activeCell="J35" sqref="J35"/>
    </sheetView>
  </sheetViews>
  <sheetFormatPr defaultRowHeight="12.75"/>
  <cols>
    <col min="1" max="1" width="49.42578125" style="292" customWidth="1"/>
    <col min="2" max="2" width="9.28515625" style="208" customWidth="1"/>
    <col min="3" max="3" width="8.5703125" style="208" customWidth="1"/>
    <col min="4" max="4" width="10" style="208" customWidth="1"/>
    <col min="5" max="5" width="8.7109375" style="208" customWidth="1"/>
    <col min="6" max="6" width="8.140625" style="208" customWidth="1"/>
    <col min="7" max="7" width="9.28515625" style="208" customWidth="1"/>
    <col min="8" max="8" width="8.140625" style="208" customWidth="1"/>
    <col min="9" max="9" width="8.42578125" style="208" customWidth="1"/>
    <col min="10" max="10" width="7.5703125" style="208" customWidth="1"/>
    <col min="11" max="11" width="7.42578125" style="208" customWidth="1"/>
    <col min="12" max="12" width="8.5703125" style="208" customWidth="1"/>
    <col min="13" max="13" width="6.7109375" style="208" customWidth="1"/>
    <col min="14" max="15" width="8.28515625" style="208" customWidth="1"/>
    <col min="16" max="16" width="8" style="208" customWidth="1"/>
    <col min="17" max="17" width="7.7109375" style="293" customWidth="1"/>
    <col min="18" max="18" width="9.140625" style="208"/>
    <col min="19" max="16384" width="9.140625" style="292"/>
  </cols>
  <sheetData>
    <row r="1" spans="1:18" ht="33" customHeight="1" thickBot="1">
      <c r="A1" s="385" t="s">
        <v>157</v>
      </c>
      <c r="B1" s="384" t="s">
        <v>156</v>
      </c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2"/>
      <c r="P1" s="381"/>
      <c r="Q1" s="380"/>
    </row>
    <row r="2" spans="1:18" s="361" customFormat="1" ht="54.75" customHeight="1" thickBot="1">
      <c r="A2" s="379" t="s">
        <v>174</v>
      </c>
      <c r="B2" s="377" t="s">
        <v>82</v>
      </c>
      <c r="C2" s="377" t="s">
        <v>83</v>
      </c>
      <c r="D2" s="378" t="s">
        <v>84</v>
      </c>
      <c r="E2" s="377" t="s">
        <v>173</v>
      </c>
      <c r="F2" s="377" t="s">
        <v>85</v>
      </c>
      <c r="G2" s="377" t="s">
        <v>154</v>
      </c>
      <c r="H2" s="377" t="s">
        <v>153</v>
      </c>
      <c r="I2" s="377" t="s">
        <v>5</v>
      </c>
      <c r="J2" s="376" t="s">
        <v>152</v>
      </c>
      <c r="K2" s="376" t="s">
        <v>151</v>
      </c>
      <c r="L2" s="376" t="s">
        <v>150</v>
      </c>
      <c r="M2" s="375" t="s">
        <v>5</v>
      </c>
      <c r="N2" s="374" t="s">
        <v>89</v>
      </c>
      <c r="O2" s="374" t="s">
        <v>90</v>
      </c>
      <c r="P2" s="374" t="s">
        <v>149</v>
      </c>
      <c r="Q2" s="336" t="s">
        <v>5</v>
      </c>
      <c r="R2" s="293"/>
    </row>
    <row r="3" spans="1:18" s="361" customFormat="1" ht="15.6" customHeight="1">
      <c r="A3" s="373" t="s">
        <v>148</v>
      </c>
      <c r="B3" s="309">
        <f>SUM(B4:B7)</f>
        <v>36978</v>
      </c>
      <c r="C3" s="309">
        <f>SUM(C4:C7)</f>
        <v>39503</v>
      </c>
      <c r="D3" s="309">
        <f>SUM(D4:D7)</f>
        <v>50727</v>
      </c>
      <c r="E3" s="309">
        <f>SUM(E4:E7)</f>
        <v>49494</v>
      </c>
      <c r="F3" s="309">
        <f>SUM(F4:F7)</f>
        <v>5691</v>
      </c>
      <c r="G3" s="309">
        <f>SUM(G4:G7)</f>
        <v>6337</v>
      </c>
      <c r="H3" s="309">
        <f>SUM(H4:H7)</f>
        <v>8750</v>
      </c>
      <c r="I3" s="309">
        <f>SUM(I4:I7)</f>
        <v>9840</v>
      </c>
      <c r="J3" s="309">
        <f>SUM(J4:J11)</f>
        <v>0</v>
      </c>
      <c r="K3" s="309"/>
      <c r="L3" s="309"/>
      <c r="M3" s="309"/>
      <c r="N3" s="309">
        <f>B3+F3+J3</f>
        <v>42669</v>
      </c>
      <c r="O3" s="28">
        <f>C3+G3+K3</f>
        <v>45840</v>
      </c>
      <c r="P3" s="28">
        <f>D3+H3+L3</f>
        <v>59477</v>
      </c>
      <c r="Q3" s="28">
        <f>E3+I3+M3</f>
        <v>59334</v>
      </c>
      <c r="R3" s="293"/>
    </row>
    <row r="4" spans="1:18" s="361" customFormat="1" ht="15.6" customHeight="1">
      <c r="A4" s="372" t="s">
        <v>147</v>
      </c>
      <c r="B4" s="323">
        <v>13562</v>
      </c>
      <c r="C4" s="323">
        <v>15040</v>
      </c>
      <c r="D4" s="323">
        <v>17394</v>
      </c>
      <c r="E4" s="323">
        <v>17389</v>
      </c>
      <c r="F4" s="323">
        <v>1607</v>
      </c>
      <c r="G4" s="323">
        <v>1607</v>
      </c>
      <c r="H4" s="323">
        <v>1629</v>
      </c>
      <c r="I4" s="323">
        <v>1629</v>
      </c>
      <c r="J4" s="323"/>
      <c r="K4" s="323"/>
      <c r="L4" s="323"/>
      <c r="M4" s="323"/>
      <c r="N4" s="322">
        <f>B4+F4+J4</f>
        <v>15169</v>
      </c>
      <c r="O4" s="36">
        <f>C4+G4+K4</f>
        <v>16647</v>
      </c>
      <c r="P4" s="36">
        <f>D4+H4+L4</f>
        <v>19023</v>
      </c>
      <c r="Q4" s="36">
        <f>E4+I4+M4</f>
        <v>19018</v>
      </c>
      <c r="R4" s="293"/>
    </row>
    <row r="5" spans="1:18" s="361" customFormat="1" ht="27" customHeight="1">
      <c r="A5" s="67" t="s">
        <v>146</v>
      </c>
      <c r="B5" s="323">
        <v>3579</v>
      </c>
      <c r="C5" s="323">
        <v>3784</v>
      </c>
      <c r="D5" s="323">
        <v>3880</v>
      </c>
      <c r="E5" s="323">
        <v>3879</v>
      </c>
      <c r="F5" s="323">
        <v>447</v>
      </c>
      <c r="G5" s="323">
        <v>447</v>
      </c>
      <c r="H5" s="323">
        <v>454</v>
      </c>
      <c r="I5" s="323">
        <v>454</v>
      </c>
      <c r="J5" s="323"/>
      <c r="K5" s="323"/>
      <c r="L5" s="323"/>
      <c r="M5" s="323"/>
      <c r="N5" s="322">
        <f>B5+F5+J5</f>
        <v>4026</v>
      </c>
      <c r="O5" s="36">
        <f>C5+G5+K5</f>
        <v>4231</v>
      </c>
      <c r="P5" s="36">
        <f>D5+H5+L5</f>
        <v>4334</v>
      </c>
      <c r="Q5" s="36">
        <f>E5+I5+M5</f>
        <v>4333</v>
      </c>
      <c r="R5" s="293"/>
    </row>
    <row r="6" spans="1:18" s="361" customFormat="1" ht="15.6" customHeight="1">
      <c r="A6" s="372" t="s">
        <v>145</v>
      </c>
      <c r="B6" s="323">
        <v>12443</v>
      </c>
      <c r="C6" s="323">
        <v>13285</v>
      </c>
      <c r="D6" s="323">
        <v>22456</v>
      </c>
      <c r="E6" s="323">
        <v>21230</v>
      </c>
      <c r="F6" s="323">
        <v>747</v>
      </c>
      <c r="G6" s="323">
        <v>1393</v>
      </c>
      <c r="H6" s="323"/>
      <c r="I6" s="323">
        <v>1093</v>
      </c>
      <c r="J6" s="323"/>
      <c r="K6" s="323"/>
      <c r="L6" s="323"/>
      <c r="M6" s="323"/>
      <c r="N6" s="322">
        <f>B6+F6+J6</f>
        <v>13190</v>
      </c>
      <c r="O6" s="36">
        <f>C6+G6+K6</f>
        <v>14678</v>
      </c>
      <c r="P6" s="36">
        <f>D6+H6+L6</f>
        <v>22456</v>
      </c>
      <c r="Q6" s="36">
        <f>E6+I6+M6</f>
        <v>22323</v>
      </c>
      <c r="R6" s="293"/>
    </row>
    <row r="7" spans="1:18" s="361" customFormat="1" ht="16.5" customHeight="1">
      <c r="A7" s="372" t="s">
        <v>144</v>
      </c>
      <c r="B7" s="323">
        <f>SUM(B9:B11)</f>
        <v>7394</v>
      </c>
      <c r="C7" s="323">
        <f>SUM(C9:C11)</f>
        <v>7394</v>
      </c>
      <c r="D7" s="323">
        <f>SUM(D9:D11)</f>
        <v>6997</v>
      </c>
      <c r="E7" s="323">
        <f>SUM(E9:E11)</f>
        <v>6996</v>
      </c>
      <c r="F7" s="323">
        <f>SUM(F9:F11)</f>
        <v>2890</v>
      </c>
      <c r="G7" s="323">
        <f>SUM(G9:G11)</f>
        <v>2890</v>
      </c>
      <c r="H7" s="323">
        <f>SUM(H9:H11)</f>
        <v>6667</v>
      </c>
      <c r="I7" s="323">
        <f>SUM(I9:I11)</f>
        <v>6664</v>
      </c>
      <c r="J7" s="323">
        <f>SUM(J9:J11)</f>
        <v>0</v>
      </c>
      <c r="K7" s="323"/>
      <c r="L7" s="323"/>
      <c r="M7" s="323"/>
      <c r="N7" s="322">
        <f>B7+F7+J7</f>
        <v>10284</v>
      </c>
      <c r="O7" s="36">
        <f>C7+G7+K7</f>
        <v>10284</v>
      </c>
      <c r="P7" s="36">
        <f>D7+H7+L7</f>
        <v>13664</v>
      </c>
      <c r="Q7" s="36">
        <f>E7+I7+M7</f>
        <v>13660</v>
      </c>
      <c r="R7" s="293"/>
    </row>
    <row r="8" spans="1:18" s="361" customFormat="1" ht="1.5" customHeight="1">
      <c r="A8" s="371" t="s">
        <v>172</v>
      </c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2">
        <f>B8+F8+J8</f>
        <v>0</v>
      </c>
      <c r="O8" s="36">
        <f>C8+G8+K8</f>
        <v>0</v>
      </c>
      <c r="P8" s="36">
        <f>D8+H8+L8</f>
        <v>0</v>
      </c>
      <c r="Q8" s="36">
        <f>E8+I8+M8</f>
        <v>0</v>
      </c>
      <c r="R8" s="293"/>
    </row>
    <row r="9" spans="1:18" s="361" customFormat="1" ht="15.6" customHeight="1">
      <c r="A9" s="370" t="s">
        <v>171</v>
      </c>
      <c r="B9" s="323">
        <v>1811</v>
      </c>
      <c r="C9" s="323">
        <v>1811</v>
      </c>
      <c r="D9" s="323">
        <v>1924</v>
      </c>
      <c r="E9" s="323">
        <v>1923</v>
      </c>
      <c r="F9" s="323"/>
      <c r="G9" s="323"/>
      <c r="H9" s="323"/>
      <c r="I9" s="323"/>
      <c r="J9" s="323"/>
      <c r="K9" s="323"/>
      <c r="L9" s="323"/>
      <c r="M9" s="323"/>
      <c r="N9" s="322">
        <f>B9+F9+J9</f>
        <v>1811</v>
      </c>
      <c r="O9" s="36">
        <f>C9+G9+K9</f>
        <v>1811</v>
      </c>
      <c r="P9" s="36">
        <f>D9+H9+L9</f>
        <v>1924</v>
      </c>
      <c r="Q9" s="36">
        <f>E9+I9+M9</f>
        <v>1923</v>
      </c>
      <c r="R9" s="293"/>
    </row>
    <row r="10" spans="1:18" s="361" customFormat="1" ht="15.6" customHeight="1">
      <c r="A10" s="370" t="s">
        <v>170</v>
      </c>
      <c r="B10" s="323">
        <v>4400</v>
      </c>
      <c r="C10" s="323">
        <v>4400</v>
      </c>
      <c r="D10" s="323">
        <v>4400</v>
      </c>
      <c r="E10" s="323">
        <v>4400</v>
      </c>
      <c r="F10" s="323">
        <v>2890</v>
      </c>
      <c r="G10" s="323">
        <v>2890</v>
      </c>
      <c r="H10" s="323">
        <v>6667</v>
      </c>
      <c r="I10" s="323">
        <v>6664</v>
      </c>
      <c r="J10" s="323"/>
      <c r="K10" s="323"/>
      <c r="L10" s="323"/>
      <c r="M10" s="323"/>
      <c r="N10" s="322">
        <f>B10+F10+J10</f>
        <v>7290</v>
      </c>
      <c r="O10" s="36">
        <f>C10+G10+K10</f>
        <v>7290</v>
      </c>
      <c r="P10" s="36">
        <f>D10+H10+L10</f>
        <v>11067</v>
      </c>
      <c r="Q10" s="36">
        <f>E10+I10+M10</f>
        <v>11064</v>
      </c>
      <c r="R10" s="293"/>
    </row>
    <row r="11" spans="1:18" s="293" customFormat="1" ht="15.6" customHeight="1">
      <c r="A11" s="369" t="s">
        <v>169</v>
      </c>
      <c r="B11" s="36">
        <v>1183</v>
      </c>
      <c r="C11" s="36">
        <v>1183</v>
      </c>
      <c r="D11" s="36">
        <v>673</v>
      </c>
      <c r="E11" s="36">
        <v>673</v>
      </c>
      <c r="F11" s="36"/>
      <c r="G11" s="36"/>
      <c r="H11" s="36"/>
      <c r="I11" s="36"/>
      <c r="J11" s="36"/>
      <c r="K11" s="36"/>
      <c r="L11" s="36"/>
      <c r="M11" s="36"/>
      <c r="N11" s="322">
        <f>B11+F11+J11</f>
        <v>1183</v>
      </c>
      <c r="O11" s="36">
        <f>C11+G11+K11</f>
        <v>1183</v>
      </c>
      <c r="P11" s="36">
        <f>D11+H11+L11</f>
        <v>673</v>
      </c>
      <c r="Q11" s="36">
        <f>E11+I11+M11</f>
        <v>673</v>
      </c>
    </row>
    <row r="12" spans="1:18" s="293" customFormat="1" ht="14.25" customHeight="1">
      <c r="A12" s="368" t="s">
        <v>143</v>
      </c>
      <c r="B12" s="36">
        <f>SUM(B13:B15)</f>
        <v>200</v>
      </c>
      <c r="C12" s="36">
        <f>SUM(C13:C15)</f>
        <v>200</v>
      </c>
      <c r="D12" s="36">
        <v>200</v>
      </c>
      <c r="E12" s="36">
        <f>SUM(E13:E15)</f>
        <v>0</v>
      </c>
      <c r="F12" s="36">
        <f>SUM(F13:F15)</f>
        <v>96661</v>
      </c>
      <c r="G12" s="36">
        <f>SUM(G13:G15)</f>
        <v>96661</v>
      </c>
      <c r="H12" s="36">
        <f>SUM(H13:H15)</f>
        <v>100873</v>
      </c>
      <c r="I12" s="36">
        <f>SUM(I13:I15)</f>
        <v>13218</v>
      </c>
      <c r="J12" s="36">
        <f>SUM(J13:J15)</f>
        <v>0</v>
      </c>
      <c r="K12" s="36"/>
      <c r="L12" s="36"/>
      <c r="M12" s="36"/>
      <c r="N12" s="322">
        <f>B12+F12+J12</f>
        <v>96861</v>
      </c>
      <c r="O12" s="36">
        <f>C12+G12+K12</f>
        <v>96861</v>
      </c>
      <c r="P12" s="36">
        <f>D12+H12+L12</f>
        <v>101073</v>
      </c>
      <c r="Q12" s="36">
        <f>E12+I12+M12</f>
        <v>13218</v>
      </c>
    </row>
    <row r="13" spans="1:18" s="293" customFormat="1" ht="14.25" customHeight="1">
      <c r="A13" s="367" t="s">
        <v>142</v>
      </c>
      <c r="B13" s="323"/>
      <c r="C13" s="323"/>
      <c r="D13" s="323"/>
      <c r="E13" s="323"/>
      <c r="F13" s="323">
        <v>43275</v>
      </c>
      <c r="G13" s="323">
        <v>43275</v>
      </c>
      <c r="H13" s="323">
        <v>51465</v>
      </c>
      <c r="I13" s="323">
        <v>11776</v>
      </c>
      <c r="J13" s="323">
        <v>0</v>
      </c>
      <c r="K13" s="323"/>
      <c r="L13" s="323"/>
      <c r="M13" s="323"/>
      <c r="N13" s="322">
        <f>B13+F13+J13</f>
        <v>43275</v>
      </c>
      <c r="O13" s="36">
        <f>C13+G13+K13</f>
        <v>43275</v>
      </c>
      <c r="P13" s="36">
        <f>D13+H13+L13</f>
        <v>51465</v>
      </c>
      <c r="Q13" s="36">
        <f>E13+I13+M13</f>
        <v>11776</v>
      </c>
    </row>
    <row r="14" spans="1:18" s="293" customFormat="1" ht="15.6" customHeight="1">
      <c r="A14" s="367" t="s">
        <v>141</v>
      </c>
      <c r="B14" s="323"/>
      <c r="C14" s="323"/>
      <c r="D14" s="323"/>
      <c r="E14" s="323"/>
      <c r="F14" s="323">
        <v>50386</v>
      </c>
      <c r="G14" s="323">
        <v>50386</v>
      </c>
      <c r="H14" s="323">
        <v>46408</v>
      </c>
      <c r="I14" s="323">
        <v>442</v>
      </c>
      <c r="J14" s="323">
        <v>0</v>
      </c>
      <c r="K14" s="323"/>
      <c r="L14" s="323"/>
      <c r="M14" s="323"/>
      <c r="N14" s="322">
        <f>B14+F14+J14</f>
        <v>50386</v>
      </c>
      <c r="O14" s="36">
        <f>C14+G14+K14</f>
        <v>50386</v>
      </c>
      <c r="P14" s="36">
        <f>D14+H14+L14</f>
        <v>46408</v>
      </c>
      <c r="Q14" s="36">
        <f>E14+I14+M14</f>
        <v>442</v>
      </c>
    </row>
    <row r="15" spans="1:18" s="208" customFormat="1" ht="15.6" customHeight="1" thickBot="1">
      <c r="A15" s="366" t="s">
        <v>140</v>
      </c>
      <c r="B15" s="318">
        <v>200</v>
      </c>
      <c r="C15" s="318">
        <v>200</v>
      </c>
      <c r="D15" s="318">
        <v>200</v>
      </c>
      <c r="E15" s="318"/>
      <c r="F15" s="318">
        <v>3000</v>
      </c>
      <c r="G15" s="318">
        <v>3000</v>
      </c>
      <c r="H15" s="318">
        <v>3000</v>
      </c>
      <c r="I15" s="318">
        <v>1000</v>
      </c>
      <c r="J15" s="318">
        <v>0</v>
      </c>
      <c r="K15" s="318"/>
      <c r="L15" s="318"/>
      <c r="M15" s="318"/>
      <c r="N15" s="305">
        <f>B15+F15+J15</f>
        <v>3200</v>
      </c>
      <c r="O15" s="49">
        <f>C15+G15+K15</f>
        <v>3200</v>
      </c>
      <c r="P15" s="49">
        <f>D15+H15+L15</f>
        <v>3200</v>
      </c>
      <c r="Q15" s="49">
        <f>E15+I15+M15</f>
        <v>1000</v>
      </c>
    </row>
    <row r="16" spans="1:18" ht="24.95" customHeight="1" thickBot="1">
      <c r="A16" s="355" t="s">
        <v>168</v>
      </c>
      <c r="B16" s="354">
        <f>B3+B12</f>
        <v>37178</v>
      </c>
      <c r="C16" s="353">
        <f>C3+C12</f>
        <v>39703</v>
      </c>
      <c r="D16" s="353">
        <f>D3+D12</f>
        <v>50927</v>
      </c>
      <c r="E16" s="353">
        <f>E3+E12</f>
        <v>49494</v>
      </c>
      <c r="F16" s="353">
        <f>F3+F12</f>
        <v>102352</v>
      </c>
      <c r="G16" s="353">
        <f>G3+G12</f>
        <v>102998</v>
      </c>
      <c r="H16" s="353">
        <f>H3+H12</f>
        <v>109623</v>
      </c>
      <c r="I16" s="353">
        <f>I3+I12</f>
        <v>23058</v>
      </c>
      <c r="J16" s="353">
        <f>J3+J12</f>
        <v>0</v>
      </c>
      <c r="K16" s="353"/>
      <c r="L16" s="353"/>
      <c r="M16" s="353"/>
      <c r="N16" s="297">
        <f>B16+F16+J16</f>
        <v>139530</v>
      </c>
      <c r="O16" s="56">
        <f>C16+G16+K16</f>
        <v>142701</v>
      </c>
      <c r="P16" s="56">
        <f>D16+H16+L16</f>
        <v>160550</v>
      </c>
      <c r="Q16" s="312">
        <f>E16+I16+M16</f>
        <v>72552</v>
      </c>
    </row>
    <row r="17" spans="1:18" s="293" customFormat="1">
      <c r="A17" s="365" t="s">
        <v>167</v>
      </c>
      <c r="B17" s="28">
        <f>B18+B21</f>
        <v>0</v>
      </c>
      <c r="C17" s="28"/>
      <c r="D17" s="28"/>
      <c r="E17" s="28"/>
      <c r="F17" s="28">
        <f>F18+F21</f>
        <v>2538</v>
      </c>
      <c r="G17" s="28">
        <f>G18+G21</f>
        <v>2579</v>
      </c>
      <c r="H17" s="28">
        <f>H18+H21</f>
        <v>8298</v>
      </c>
      <c r="I17" s="28"/>
      <c r="J17" s="28">
        <f>J18+J21</f>
        <v>0</v>
      </c>
      <c r="K17" s="28"/>
      <c r="L17" s="28"/>
      <c r="M17" s="28"/>
      <c r="N17" s="309">
        <f>B17+F17+J17</f>
        <v>2538</v>
      </c>
      <c r="O17" s="28">
        <f>C17+G17+K17</f>
        <v>2579</v>
      </c>
      <c r="P17" s="28">
        <f>D17+H17+L17</f>
        <v>8298</v>
      </c>
      <c r="Q17" s="28">
        <f>E17+I17+M17</f>
        <v>0</v>
      </c>
    </row>
    <row r="18" spans="1:18" s="208" customFormat="1" ht="15.6" customHeight="1">
      <c r="A18" s="41" t="s">
        <v>49</v>
      </c>
      <c r="B18" s="323">
        <f>SUM(B19:B20)</f>
        <v>0</v>
      </c>
      <c r="C18" s="323"/>
      <c r="D18" s="323"/>
      <c r="E18" s="323"/>
      <c r="F18" s="323">
        <v>2538</v>
      </c>
      <c r="G18" s="323">
        <v>2579</v>
      </c>
      <c r="H18" s="323">
        <v>8298</v>
      </c>
      <c r="I18" s="323"/>
      <c r="J18" s="323">
        <f>SUM(J19:J20)</f>
        <v>0</v>
      </c>
      <c r="K18" s="323"/>
      <c r="L18" s="323"/>
      <c r="M18" s="323"/>
      <c r="N18" s="322">
        <f>B18+F18+J18</f>
        <v>2538</v>
      </c>
      <c r="O18" s="36">
        <f>C18+G18+K18</f>
        <v>2579</v>
      </c>
      <c r="P18" s="36">
        <f>D18+H18+L18</f>
        <v>8298</v>
      </c>
      <c r="Q18" s="36">
        <f>E18+I18+M18</f>
        <v>0</v>
      </c>
    </row>
    <row r="19" spans="1:18" s="208" customFormat="1" ht="13.5" customHeight="1">
      <c r="A19" s="364" t="s">
        <v>50</v>
      </c>
      <c r="B19" s="323"/>
      <c r="C19" s="323"/>
      <c r="D19" s="323"/>
      <c r="E19" s="323"/>
      <c r="F19" s="323">
        <v>2538</v>
      </c>
      <c r="G19" s="323">
        <v>2579</v>
      </c>
      <c r="H19" s="323">
        <v>8298</v>
      </c>
      <c r="I19" s="323"/>
      <c r="J19" s="323"/>
      <c r="K19" s="323"/>
      <c r="L19" s="323"/>
      <c r="M19" s="323"/>
      <c r="N19" s="322">
        <f>B19+F19+J19</f>
        <v>2538</v>
      </c>
      <c r="O19" s="36">
        <f>C19+G19+K19</f>
        <v>2579</v>
      </c>
      <c r="P19" s="36">
        <f>D19+H19+L19</f>
        <v>8298</v>
      </c>
      <c r="Q19" s="36">
        <f>E19+I19+M19</f>
        <v>0</v>
      </c>
    </row>
    <row r="20" spans="1:18" s="208" customFormat="1" ht="15.6" customHeight="1">
      <c r="A20" s="364" t="s">
        <v>51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23"/>
      <c r="L20" s="323"/>
      <c r="M20" s="323"/>
      <c r="N20" s="322">
        <f>B20+F20+J20</f>
        <v>0</v>
      </c>
      <c r="O20" s="36">
        <f>C20+G20+K20</f>
        <v>0</v>
      </c>
      <c r="P20" s="36">
        <f>D20+H20+L20</f>
        <v>0</v>
      </c>
      <c r="Q20" s="36">
        <f>E20+I20+M20</f>
        <v>0</v>
      </c>
    </row>
    <row r="21" spans="1:18" s="208" customFormat="1" ht="15.6" customHeight="1">
      <c r="A21" s="41" t="s">
        <v>52</v>
      </c>
      <c r="B21" s="323">
        <f>SUM(B22:B23)</f>
        <v>0</v>
      </c>
      <c r="C21" s="323"/>
      <c r="D21" s="323"/>
      <c r="E21" s="323"/>
      <c r="F21" s="323">
        <f>SUM(F22:F23)</f>
        <v>0</v>
      </c>
      <c r="G21" s="323"/>
      <c r="H21" s="323"/>
      <c r="I21" s="323"/>
      <c r="J21" s="323">
        <f>SUM(J22:J23)</f>
        <v>0</v>
      </c>
      <c r="K21" s="323"/>
      <c r="L21" s="323"/>
      <c r="M21" s="323"/>
      <c r="N21" s="322">
        <f>B21+F21+J21</f>
        <v>0</v>
      </c>
      <c r="O21" s="36">
        <f>C21+G21+K21</f>
        <v>0</v>
      </c>
      <c r="P21" s="36">
        <f>D21+H21+L21</f>
        <v>0</v>
      </c>
      <c r="Q21" s="36">
        <f>E21+I21+M21</f>
        <v>0</v>
      </c>
    </row>
    <row r="22" spans="1:18" s="208" customFormat="1" ht="15.6" customHeight="1">
      <c r="A22" s="364" t="s">
        <v>50</v>
      </c>
      <c r="B22" s="323"/>
      <c r="C22" s="323"/>
      <c r="D22" s="323"/>
      <c r="E22" s="323"/>
      <c r="F22" s="323"/>
      <c r="G22" s="323"/>
      <c r="H22" s="323"/>
      <c r="I22" s="323"/>
      <c r="J22" s="323"/>
      <c r="K22" s="323"/>
      <c r="L22" s="323"/>
      <c r="M22" s="323"/>
      <c r="N22" s="322">
        <f>B22+F22+J22</f>
        <v>0</v>
      </c>
      <c r="O22" s="36">
        <f>C22+G22+K22</f>
        <v>0</v>
      </c>
      <c r="P22" s="36">
        <f>D22+H22+L22</f>
        <v>0</v>
      </c>
      <c r="Q22" s="36">
        <f>E22+I22+M22</f>
        <v>0</v>
      </c>
    </row>
    <row r="23" spans="1:18" s="208" customFormat="1" ht="15.6" customHeight="1">
      <c r="A23" s="364" t="s">
        <v>51</v>
      </c>
      <c r="B23" s="323"/>
      <c r="C23" s="323"/>
      <c r="D23" s="323"/>
      <c r="E23" s="323"/>
      <c r="F23" s="323"/>
      <c r="G23" s="323"/>
      <c r="H23" s="323"/>
      <c r="I23" s="323"/>
      <c r="J23" s="323"/>
      <c r="K23" s="323"/>
      <c r="L23" s="323"/>
      <c r="M23" s="323"/>
      <c r="N23" s="322">
        <f>B23+F23+J23</f>
        <v>0</v>
      </c>
      <c r="O23" s="36">
        <f>C23+G23+K23</f>
        <v>0</v>
      </c>
      <c r="P23" s="36">
        <f>D23+H23+L23</f>
        <v>0</v>
      </c>
      <c r="Q23" s="36">
        <f>E23+I23+M23</f>
        <v>0</v>
      </c>
    </row>
    <row r="24" spans="1:18" s="208" customFormat="1" ht="15.6" customHeight="1">
      <c r="A24" s="363" t="s">
        <v>166</v>
      </c>
      <c r="B24" s="323"/>
      <c r="C24" s="323"/>
      <c r="D24" s="323">
        <v>1126</v>
      </c>
      <c r="E24" s="323"/>
      <c r="F24" s="323"/>
      <c r="G24" s="323"/>
      <c r="H24" s="323"/>
      <c r="I24" s="323"/>
      <c r="J24" s="323"/>
      <c r="K24" s="323"/>
      <c r="L24" s="323"/>
      <c r="M24" s="323"/>
      <c r="N24" s="322"/>
      <c r="O24" s="36"/>
      <c r="P24" s="36">
        <f>D24+H24+L24</f>
        <v>1126</v>
      </c>
      <c r="Q24" s="36"/>
    </row>
    <row r="25" spans="1:18" s="361" customFormat="1">
      <c r="A25" s="360" t="s">
        <v>165</v>
      </c>
      <c r="B25" s="362">
        <v>0</v>
      </c>
      <c r="C25" s="362"/>
      <c r="D25" s="362"/>
      <c r="E25" s="362"/>
      <c r="F25" s="362">
        <v>0</v>
      </c>
      <c r="G25" s="362"/>
      <c r="H25" s="362"/>
      <c r="I25" s="362"/>
      <c r="J25" s="362">
        <v>0</v>
      </c>
      <c r="K25" s="362"/>
      <c r="L25" s="362"/>
      <c r="M25" s="362"/>
      <c r="N25" s="322">
        <f>B25+F25+J25</f>
        <v>0</v>
      </c>
      <c r="O25" s="36">
        <f>C25+G25+K25</f>
        <v>0</v>
      </c>
      <c r="P25" s="36">
        <f>D25+H25+L25</f>
        <v>0</v>
      </c>
      <c r="Q25" s="36">
        <f>E25+I25+M25</f>
        <v>0</v>
      </c>
      <c r="R25" s="293"/>
    </row>
    <row r="26" spans="1:18" s="361" customFormat="1">
      <c r="A26" s="360" t="s">
        <v>164</v>
      </c>
      <c r="B26" s="36">
        <v>31099</v>
      </c>
      <c r="C26" s="36">
        <v>31848</v>
      </c>
      <c r="D26" s="36">
        <v>30446</v>
      </c>
      <c r="E26" s="36">
        <v>30445</v>
      </c>
      <c r="F26" s="362"/>
      <c r="G26" s="362"/>
      <c r="H26" s="362"/>
      <c r="I26" s="362"/>
      <c r="J26" s="362"/>
      <c r="K26" s="362"/>
      <c r="L26" s="362"/>
      <c r="M26" s="362"/>
      <c r="N26" s="322">
        <f>B26+F26+J26</f>
        <v>31099</v>
      </c>
      <c r="O26" s="36">
        <f>C26+G26+K26</f>
        <v>31848</v>
      </c>
      <c r="P26" s="36">
        <f>D26+H26+L26</f>
        <v>30446</v>
      </c>
      <c r="Q26" s="36">
        <f>E26+I26+M26</f>
        <v>30445</v>
      </c>
      <c r="R26" s="293"/>
    </row>
    <row r="27" spans="1:18" s="361" customFormat="1">
      <c r="A27" s="360" t="s">
        <v>163</v>
      </c>
      <c r="B27" s="349">
        <v>0</v>
      </c>
      <c r="C27" s="349"/>
      <c r="D27" s="349"/>
      <c r="E27" s="349"/>
      <c r="F27" s="349">
        <v>0</v>
      </c>
      <c r="G27" s="349"/>
      <c r="H27" s="349"/>
      <c r="I27" s="349"/>
      <c r="J27" s="349">
        <v>0</v>
      </c>
      <c r="K27" s="349"/>
      <c r="L27" s="349"/>
      <c r="M27" s="349"/>
      <c r="N27" s="322">
        <f>B27+F27+J27</f>
        <v>0</v>
      </c>
      <c r="O27" s="36">
        <f>C27+G27+K27</f>
        <v>0</v>
      </c>
      <c r="P27" s="36">
        <f>D27+H27+L27</f>
        <v>0</v>
      </c>
      <c r="Q27" s="36">
        <f>E27+I27+M27</f>
        <v>0</v>
      </c>
      <c r="R27" s="293"/>
    </row>
    <row r="28" spans="1:18">
      <c r="A28" s="359" t="s">
        <v>162</v>
      </c>
      <c r="B28" s="358">
        <v>0</v>
      </c>
      <c r="C28" s="358"/>
      <c r="D28" s="358"/>
      <c r="E28" s="358"/>
      <c r="F28" s="358">
        <v>0</v>
      </c>
      <c r="G28" s="358"/>
      <c r="H28" s="358"/>
      <c r="I28" s="358"/>
      <c r="J28" s="358">
        <v>0</v>
      </c>
      <c r="K28" s="358"/>
      <c r="L28" s="358"/>
      <c r="M28" s="358"/>
      <c r="N28" s="322">
        <f>B28+F28+J28</f>
        <v>0</v>
      </c>
      <c r="O28" s="36">
        <f>C28+G28+K28</f>
        <v>0</v>
      </c>
      <c r="P28" s="36">
        <f>D28+H28+L28</f>
        <v>0</v>
      </c>
      <c r="Q28" s="36">
        <f>E28+I28+M28</f>
        <v>0</v>
      </c>
    </row>
    <row r="29" spans="1:18">
      <c r="A29" s="360" t="s">
        <v>161</v>
      </c>
      <c r="B29" s="349">
        <v>0</v>
      </c>
      <c r="C29" s="349"/>
      <c r="D29" s="349"/>
      <c r="E29" s="349"/>
      <c r="F29" s="349">
        <v>0</v>
      </c>
      <c r="G29" s="349"/>
      <c r="H29" s="349"/>
      <c r="I29" s="349"/>
      <c r="J29" s="349">
        <v>0</v>
      </c>
      <c r="K29" s="349"/>
      <c r="L29" s="349"/>
      <c r="M29" s="349"/>
      <c r="N29" s="322">
        <f>B29+F29+J29</f>
        <v>0</v>
      </c>
      <c r="O29" s="36">
        <f>C29+G29+K29</f>
        <v>0</v>
      </c>
      <c r="P29" s="36">
        <f>D29+H29+L29</f>
        <v>0</v>
      </c>
      <c r="Q29" s="36">
        <f>E29+I29+M29</f>
        <v>0</v>
      </c>
    </row>
    <row r="30" spans="1:18" ht="25.5">
      <c r="A30" s="359" t="s">
        <v>160</v>
      </c>
      <c r="B30" s="358">
        <v>0</v>
      </c>
      <c r="C30" s="358"/>
      <c r="D30" s="358"/>
      <c r="E30" s="358"/>
      <c r="F30" s="358">
        <v>0</v>
      </c>
      <c r="G30" s="358"/>
      <c r="H30" s="358"/>
      <c r="I30" s="358"/>
      <c r="J30" s="358">
        <v>0</v>
      </c>
      <c r="K30" s="358"/>
      <c r="L30" s="358"/>
      <c r="M30" s="358"/>
      <c r="N30" s="322">
        <f>B30+F30+J30</f>
        <v>0</v>
      </c>
      <c r="O30" s="36">
        <f>C30+G30+K30</f>
        <v>0</v>
      </c>
      <c r="P30" s="36">
        <f>D30+H30+L30</f>
        <v>0</v>
      </c>
      <c r="Q30" s="36">
        <f>E30+I30+M30</f>
        <v>0</v>
      </c>
    </row>
    <row r="31" spans="1:18" ht="15.6" customHeight="1" thickBot="1">
      <c r="A31" s="357" t="s">
        <v>159</v>
      </c>
      <c r="B31" s="356">
        <f>B27+B29+B26</f>
        <v>31099</v>
      </c>
      <c r="C31" s="356">
        <f>C27+C29+C26</f>
        <v>31848</v>
      </c>
      <c r="D31" s="356">
        <f>D27+D29+D26+D24</f>
        <v>31572</v>
      </c>
      <c r="E31" s="356">
        <f>E27+E29+E26</f>
        <v>30445</v>
      </c>
      <c r="F31" s="356">
        <f>F27+F29</f>
        <v>0</v>
      </c>
      <c r="G31" s="356"/>
      <c r="H31" s="356"/>
      <c r="I31" s="356"/>
      <c r="J31" s="356">
        <f>J27+J29</f>
        <v>0</v>
      </c>
      <c r="K31" s="356"/>
      <c r="L31" s="356"/>
      <c r="M31" s="356"/>
      <c r="N31" s="305">
        <f>B31+F31+J31</f>
        <v>31099</v>
      </c>
      <c r="O31" s="49">
        <f>C31+G31+K31</f>
        <v>31848</v>
      </c>
      <c r="P31" s="49">
        <f>D31+H31+L31</f>
        <v>31572</v>
      </c>
      <c r="Q31" s="49">
        <f>E31+I31+M31</f>
        <v>30445</v>
      </c>
    </row>
    <row r="32" spans="1:18" ht="16.5" customHeight="1" thickBot="1">
      <c r="A32" s="355" t="s">
        <v>158</v>
      </c>
      <c r="B32" s="354">
        <f>B16+B31+B17</f>
        <v>68277</v>
      </c>
      <c r="C32" s="353">
        <f>C16+C31+C17</f>
        <v>71551</v>
      </c>
      <c r="D32" s="353">
        <f>D16+D31+D17</f>
        <v>82499</v>
      </c>
      <c r="E32" s="353">
        <f>E16+E31+E17</f>
        <v>79939</v>
      </c>
      <c r="F32" s="353">
        <f>F16+F31+F17</f>
        <v>104890</v>
      </c>
      <c r="G32" s="353">
        <f>G16+G31+G17</f>
        <v>105577</v>
      </c>
      <c r="H32" s="353">
        <f>H16+H31+H17</f>
        <v>117921</v>
      </c>
      <c r="I32" s="353">
        <f>I16+I31+I17</f>
        <v>23058</v>
      </c>
      <c r="J32" s="353">
        <f>J16+J31+J17</f>
        <v>0</v>
      </c>
      <c r="K32" s="353"/>
      <c r="L32" s="353"/>
      <c r="M32" s="353"/>
      <c r="N32" s="297">
        <f>B32+F32+J32</f>
        <v>173167</v>
      </c>
      <c r="O32" s="56">
        <f>C32+G32+K32</f>
        <v>177128</v>
      </c>
      <c r="P32" s="56">
        <f>D32+H32+L32</f>
        <v>200420</v>
      </c>
      <c r="Q32" s="312">
        <f>E32+I32+M32</f>
        <v>102997</v>
      </c>
    </row>
    <row r="33" spans="1:18" s="346" customFormat="1" ht="24.95" customHeight="1">
      <c r="A33" s="352" t="s">
        <v>119</v>
      </c>
      <c r="B33" s="351">
        <v>-31099</v>
      </c>
      <c r="C33" s="351">
        <v>-31848</v>
      </c>
      <c r="D33" s="351">
        <v>-30446</v>
      </c>
      <c r="E33" s="351">
        <v>-30445</v>
      </c>
      <c r="F33" s="351">
        <v>0</v>
      </c>
      <c r="G33" s="351"/>
      <c r="H33" s="351"/>
      <c r="I33" s="351"/>
      <c r="J33" s="351">
        <v>0</v>
      </c>
      <c r="K33" s="351"/>
      <c r="L33" s="351"/>
      <c r="M33" s="351"/>
      <c r="N33" s="309">
        <f>B33+F33+J33</f>
        <v>-31099</v>
      </c>
      <c r="O33" s="28">
        <f>C33+G33+K33</f>
        <v>-31848</v>
      </c>
      <c r="P33" s="28">
        <f>D33+H33+L33</f>
        <v>-30446</v>
      </c>
      <c r="Q33" s="28">
        <f>E33+I33+M33</f>
        <v>-30445</v>
      </c>
      <c r="R33" s="3"/>
    </row>
    <row r="34" spans="1:18" s="346" customFormat="1" ht="24.95" customHeight="1">
      <c r="A34" s="350" t="s">
        <v>120</v>
      </c>
      <c r="B34" s="349">
        <f>B33</f>
        <v>-31099</v>
      </c>
      <c r="C34" s="349">
        <f>C33</f>
        <v>-31848</v>
      </c>
      <c r="D34" s="349">
        <v>-30446</v>
      </c>
      <c r="E34" s="349">
        <f>E33</f>
        <v>-30445</v>
      </c>
      <c r="F34" s="349">
        <f>F33</f>
        <v>0</v>
      </c>
      <c r="G34" s="349"/>
      <c r="H34" s="349"/>
      <c r="I34" s="349"/>
      <c r="J34" s="349">
        <f>J33</f>
        <v>0</v>
      </c>
      <c r="K34" s="349"/>
      <c r="L34" s="349"/>
      <c r="M34" s="349"/>
      <c r="N34" s="322">
        <f>B34+F34+J34</f>
        <v>-31099</v>
      </c>
      <c r="O34" s="36">
        <f>C34+G34+K34</f>
        <v>-31848</v>
      </c>
      <c r="P34" s="36">
        <f>D34+H34+L34</f>
        <v>-30446</v>
      </c>
      <c r="Q34" s="36">
        <f>E34+I34+M34</f>
        <v>-30445</v>
      </c>
      <c r="R34" s="3"/>
    </row>
    <row r="35" spans="1:18" s="346" customFormat="1" ht="67.5" customHeight="1" thickBot="1">
      <c r="A35" s="348"/>
      <c r="B35" s="347"/>
      <c r="C35" s="347"/>
      <c r="D35" s="347"/>
      <c r="E35" s="347"/>
      <c r="F35" s="347"/>
      <c r="G35" s="347"/>
      <c r="H35" s="347"/>
      <c r="I35" s="347"/>
      <c r="J35" s="347"/>
      <c r="K35" s="347"/>
      <c r="L35" s="347"/>
      <c r="M35" s="347"/>
      <c r="N35" s="347"/>
      <c r="O35" s="217"/>
      <c r="P35" s="217"/>
      <c r="Q35" s="343"/>
      <c r="R35" s="3"/>
    </row>
    <row r="36" spans="1:18" ht="25.5" customHeight="1" thickBot="1">
      <c r="A36" s="345" t="s">
        <v>157</v>
      </c>
      <c r="B36" s="344" t="s">
        <v>156</v>
      </c>
      <c r="C36" s="344"/>
      <c r="D36" s="344"/>
      <c r="E36" s="344"/>
      <c r="F36" s="344"/>
      <c r="G36" s="344"/>
      <c r="H36" s="344"/>
      <c r="I36" s="344"/>
      <c r="J36" s="344"/>
      <c r="K36" s="344"/>
      <c r="L36" s="344"/>
      <c r="M36" s="344"/>
      <c r="N36" s="344"/>
      <c r="O36" s="344"/>
      <c r="P36" s="344"/>
      <c r="Q36" s="343"/>
    </row>
    <row r="37" spans="1:18" ht="66.75" customHeight="1" thickBot="1">
      <c r="A37" s="342" t="s">
        <v>155</v>
      </c>
      <c r="B37" s="340" t="s">
        <v>82</v>
      </c>
      <c r="C37" s="340" t="s">
        <v>83</v>
      </c>
      <c r="D37" s="341" t="s">
        <v>84</v>
      </c>
      <c r="E37" s="340" t="s">
        <v>5</v>
      </c>
      <c r="F37" s="340" t="s">
        <v>85</v>
      </c>
      <c r="G37" s="340" t="s">
        <v>154</v>
      </c>
      <c r="H37" s="340" t="s">
        <v>153</v>
      </c>
      <c r="I37" s="340" t="s">
        <v>5</v>
      </c>
      <c r="J37" s="339" t="s">
        <v>152</v>
      </c>
      <c r="K37" s="339" t="s">
        <v>151</v>
      </c>
      <c r="L37" s="339" t="s">
        <v>150</v>
      </c>
      <c r="M37" s="337" t="s">
        <v>5</v>
      </c>
      <c r="N37" s="338" t="s">
        <v>89</v>
      </c>
      <c r="O37" s="338" t="s">
        <v>90</v>
      </c>
      <c r="P37" s="337" t="s">
        <v>149</v>
      </c>
      <c r="Q37" s="336" t="s">
        <v>5</v>
      </c>
    </row>
    <row r="38" spans="1:18">
      <c r="A38" s="335" t="s">
        <v>148</v>
      </c>
      <c r="B38" s="334">
        <f>B39+B40+B41</f>
        <v>33717</v>
      </c>
      <c r="C38" s="333">
        <f>C39+C40+C41</f>
        <v>34167</v>
      </c>
      <c r="D38" s="333">
        <f>D39+D40+D41</f>
        <v>32573</v>
      </c>
      <c r="E38" s="333">
        <f>E39+E40+E41</f>
        <v>32569</v>
      </c>
      <c r="F38" s="333">
        <f>F39+F40+F41</f>
        <v>0</v>
      </c>
      <c r="G38" s="333"/>
      <c r="H38" s="333"/>
      <c r="I38" s="333"/>
      <c r="J38" s="333">
        <f>J39+J40+J41</f>
        <v>0</v>
      </c>
      <c r="K38" s="333"/>
      <c r="L38" s="333"/>
      <c r="M38" s="333"/>
      <c r="N38" s="333">
        <f>B38+F38+J38</f>
        <v>33717</v>
      </c>
      <c r="O38" s="332">
        <f>C38+G38+K38</f>
        <v>34167</v>
      </c>
      <c r="P38" s="332">
        <f>D38+H38+L38</f>
        <v>32573</v>
      </c>
      <c r="Q38" s="331">
        <f>E38+I38+M38</f>
        <v>32569</v>
      </c>
    </row>
    <row r="39" spans="1:18">
      <c r="A39" s="328" t="s">
        <v>147</v>
      </c>
      <c r="B39" s="324">
        <v>21230</v>
      </c>
      <c r="C39" s="323">
        <v>21451</v>
      </c>
      <c r="D39" s="323">
        <v>20353</v>
      </c>
      <c r="E39" s="323">
        <v>20352</v>
      </c>
      <c r="F39" s="323">
        <v>0</v>
      </c>
      <c r="G39" s="323"/>
      <c r="H39" s="323"/>
      <c r="I39" s="323"/>
      <c r="J39" s="323">
        <v>0</v>
      </c>
      <c r="K39" s="323"/>
      <c r="L39" s="323"/>
      <c r="M39" s="323"/>
      <c r="N39" s="322">
        <f>B39+F39+J39</f>
        <v>21230</v>
      </c>
      <c r="O39" s="251">
        <f>C39+G39+K39</f>
        <v>21451</v>
      </c>
      <c r="P39" s="251">
        <f>D39+H39+L39</f>
        <v>20353</v>
      </c>
      <c r="Q39" s="321">
        <f>E39+I39+M39</f>
        <v>20352</v>
      </c>
      <c r="R39" s="330"/>
    </row>
    <row r="40" spans="1:18" ht="25.5">
      <c r="A40" s="329" t="s">
        <v>146</v>
      </c>
      <c r="B40" s="324">
        <v>6047</v>
      </c>
      <c r="C40" s="323">
        <v>6085</v>
      </c>
      <c r="D40" s="323">
        <v>5714</v>
      </c>
      <c r="E40" s="323">
        <v>5714</v>
      </c>
      <c r="F40" s="323">
        <v>0</v>
      </c>
      <c r="G40" s="323"/>
      <c r="H40" s="323"/>
      <c r="I40" s="323"/>
      <c r="J40" s="323">
        <v>0</v>
      </c>
      <c r="K40" s="323"/>
      <c r="L40" s="323"/>
      <c r="M40" s="323"/>
      <c r="N40" s="322">
        <f>B40+F40+J40</f>
        <v>6047</v>
      </c>
      <c r="O40" s="251">
        <f>C40+G40+K40</f>
        <v>6085</v>
      </c>
      <c r="P40" s="251">
        <f>D40+H40+L40</f>
        <v>5714</v>
      </c>
      <c r="Q40" s="321">
        <f>E40+I40+M40</f>
        <v>5714</v>
      </c>
    </row>
    <row r="41" spans="1:18">
      <c r="A41" s="328" t="s">
        <v>145</v>
      </c>
      <c r="B41" s="324">
        <v>6440</v>
      </c>
      <c r="C41" s="323">
        <v>6631</v>
      </c>
      <c r="D41" s="323">
        <v>6506</v>
      </c>
      <c r="E41" s="323">
        <v>6503</v>
      </c>
      <c r="F41" s="323">
        <v>0</v>
      </c>
      <c r="G41" s="323"/>
      <c r="H41" s="323"/>
      <c r="I41" s="323"/>
      <c r="J41" s="323">
        <v>0</v>
      </c>
      <c r="K41" s="323"/>
      <c r="L41" s="323"/>
      <c r="M41" s="323"/>
      <c r="N41" s="322">
        <f>B41+F41+J41</f>
        <v>6440</v>
      </c>
      <c r="O41" s="251">
        <f>C41+G41+K41</f>
        <v>6631</v>
      </c>
      <c r="P41" s="251">
        <f>D41+H41+L41</f>
        <v>6506</v>
      </c>
      <c r="Q41" s="321">
        <f>E41+I41+M41</f>
        <v>6503</v>
      </c>
    </row>
    <row r="42" spans="1:18">
      <c r="A42" s="328" t="s">
        <v>144</v>
      </c>
      <c r="B42" s="324"/>
      <c r="C42" s="323"/>
      <c r="D42" s="323"/>
      <c r="E42" s="323"/>
      <c r="F42" s="323">
        <v>0</v>
      </c>
      <c r="G42" s="323"/>
      <c r="H42" s="323"/>
      <c r="I42" s="323"/>
      <c r="J42" s="323">
        <v>0</v>
      </c>
      <c r="K42" s="323"/>
      <c r="L42" s="323"/>
      <c r="M42" s="323"/>
      <c r="N42" s="322">
        <f>B42+F42+J42</f>
        <v>0</v>
      </c>
      <c r="O42" s="251">
        <f>C42+G42+K42</f>
        <v>0</v>
      </c>
      <c r="P42" s="251">
        <f>D42+H42+L42</f>
        <v>0</v>
      </c>
      <c r="Q42" s="321">
        <f>E42+I42+M42</f>
        <v>0</v>
      </c>
    </row>
    <row r="43" spans="1:18">
      <c r="A43" s="327" t="s">
        <v>143</v>
      </c>
      <c r="B43" s="326">
        <f>B44+B45+B46</f>
        <v>0</v>
      </c>
      <c r="C43" s="322"/>
      <c r="D43" s="322"/>
      <c r="E43" s="322"/>
      <c r="F43" s="322">
        <f>F44+F45+F46</f>
        <v>0</v>
      </c>
      <c r="G43" s="322"/>
      <c r="H43" s="322"/>
      <c r="I43" s="322"/>
      <c r="J43" s="322">
        <f>J44+J45+J46</f>
        <v>0</v>
      </c>
      <c r="K43" s="322"/>
      <c r="L43" s="322"/>
      <c r="M43" s="322"/>
      <c r="N43" s="322">
        <f>B43+F43+J43</f>
        <v>0</v>
      </c>
      <c r="O43" s="251">
        <f>C43+G43+K43</f>
        <v>0</v>
      </c>
      <c r="P43" s="251">
        <f>D43+H43+L43</f>
        <v>0</v>
      </c>
      <c r="Q43" s="321">
        <f>E43+I43+M43</f>
        <v>0</v>
      </c>
    </row>
    <row r="44" spans="1:18">
      <c r="A44" s="325" t="s">
        <v>142</v>
      </c>
      <c r="B44" s="324"/>
      <c r="C44" s="323"/>
      <c r="D44" s="323"/>
      <c r="E44" s="323"/>
      <c r="F44" s="323">
        <v>0</v>
      </c>
      <c r="G44" s="323"/>
      <c r="H44" s="323"/>
      <c r="I44" s="323"/>
      <c r="J44" s="323">
        <v>0</v>
      </c>
      <c r="K44" s="323"/>
      <c r="L44" s="323"/>
      <c r="M44" s="323"/>
      <c r="N44" s="322">
        <f>B44+F44+J44</f>
        <v>0</v>
      </c>
      <c r="O44" s="251">
        <f>C44+G44+K44</f>
        <v>0</v>
      </c>
      <c r="P44" s="251">
        <f>D44+H44+L44</f>
        <v>0</v>
      </c>
      <c r="Q44" s="321">
        <f>E44+I44+M44</f>
        <v>0</v>
      </c>
    </row>
    <row r="45" spans="1:18">
      <c r="A45" s="325" t="s">
        <v>141</v>
      </c>
      <c r="B45" s="324">
        <v>0</v>
      </c>
      <c r="C45" s="323"/>
      <c r="D45" s="323"/>
      <c r="E45" s="323"/>
      <c r="F45" s="323">
        <v>0</v>
      </c>
      <c r="G45" s="323"/>
      <c r="H45" s="323"/>
      <c r="I45" s="323"/>
      <c r="J45" s="323">
        <v>0</v>
      </c>
      <c r="K45" s="323"/>
      <c r="L45" s="323"/>
      <c r="M45" s="323"/>
      <c r="N45" s="322">
        <f>B45+F45+J45</f>
        <v>0</v>
      </c>
      <c r="O45" s="251">
        <f>C45+G45+K45</f>
        <v>0</v>
      </c>
      <c r="P45" s="251">
        <f>D45+H45+L45</f>
        <v>0</v>
      </c>
      <c r="Q45" s="321">
        <f>E45+I45+M45</f>
        <v>0</v>
      </c>
    </row>
    <row r="46" spans="1:18" ht="13.5" thickBot="1">
      <c r="A46" s="320" t="s">
        <v>140</v>
      </c>
      <c r="B46" s="319"/>
      <c r="C46" s="318"/>
      <c r="D46" s="318"/>
      <c r="E46" s="318"/>
      <c r="F46" s="318"/>
      <c r="G46" s="318"/>
      <c r="H46" s="318"/>
      <c r="I46" s="318"/>
      <c r="J46" s="318"/>
      <c r="K46" s="318"/>
      <c r="L46" s="318"/>
      <c r="M46" s="318"/>
      <c r="N46" s="305">
        <f>B46+F46+J46</f>
        <v>0</v>
      </c>
      <c r="O46" s="317">
        <f>C46+G46+K46</f>
        <v>0</v>
      </c>
      <c r="P46" s="317">
        <f>D46+H46+L46</f>
        <v>0</v>
      </c>
      <c r="Q46" s="316">
        <f>E46+I46+M46</f>
        <v>0</v>
      </c>
    </row>
    <row r="47" spans="1:18" ht="19.5" customHeight="1" thickBot="1">
      <c r="A47" s="315" t="s">
        <v>139</v>
      </c>
      <c r="B47" s="314">
        <f>B38+B42+B43</f>
        <v>33717</v>
      </c>
      <c r="C47" s="297">
        <f>C38+C42+C43</f>
        <v>34167</v>
      </c>
      <c r="D47" s="297">
        <f>D38+D42+D43</f>
        <v>32573</v>
      </c>
      <c r="E47" s="297">
        <f>E38+E42+E43</f>
        <v>32569</v>
      </c>
      <c r="F47" s="297">
        <f>F38+F43</f>
        <v>0</v>
      </c>
      <c r="G47" s="297"/>
      <c r="H47" s="297"/>
      <c r="I47" s="297"/>
      <c r="J47" s="297">
        <f>J38+J43</f>
        <v>0</v>
      </c>
      <c r="K47" s="297"/>
      <c r="L47" s="297"/>
      <c r="M47" s="297"/>
      <c r="N47" s="297">
        <f>B47+F47+J47</f>
        <v>33717</v>
      </c>
      <c r="O47" s="313">
        <f>C47+G47+K47</f>
        <v>34167</v>
      </c>
      <c r="P47" s="313">
        <f>D47+H47+L47</f>
        <v>32573</v>
      </c>
      <c r="Q47" s="312">
        <f>E47+I47+M47</f>
        <v>32569</v>
      </c>
    </row>
    <row r="48" spans="1:18" ht="13.5" thickBot="1">
      <c r="A48" s="311"/>
      <c r="B48" s="310"/>
      <c r="C48" s="310"/>
      <c r="D48" s="310"/>
      <c r="E48" s="310"/>
      <c r="F48" s="310"/>
      <c r="G48" s="310"/>
      <c r="H48" s="310"/>
      <c r="I48" s="310"/>
      <c r="J48" s="310"/>
      <c r="K48" s="310"/>
      <c r="L48" s="310"/>
      <c r="M48" s="310"/>
      <c r="N48" s="309">
        <f>B48+F48+J48</f>
        <v>0</v>
      </c>
      <c r="O48" s="308">
        <f>C48+G48+K48</f>
        <v>0</v>
      </c>
      <c r="P48" s="307">
        <f>D48+H48+L48</f>
        <v>0</v>
      </c>
      <c r="Q48" s="306">
        <f>E48+I48+M48</f>
        <v>0</v>
      </c>
    </row>
    <row r="49" spans="1:17" s="208" customFormat="1" ht="24.75" hidden="1" customHeight="1" thickBot="1">
      <c r="A49" s="39" t="s">
        <v>138</v>
      </c>
      <c r="B49" s="49"/>
      <c r="C49" s="49"/>
      <c r="D49" s="49"/>
      <c r="E49" s="49"/>
      <c r="F49" s="49">
        <v>0</v>
      </c>
      <c r="G49" s="49"/>
      <c r="H49" s="49"/>
      <c r="I49" s="49"/>
      <c r="J49" s="49"/>
      <c r="K49" s="49"/>
      <c r="L49" s="49"/>
      <c r="M49" s="49"/>
      <c r="N49" s="305">
        <f>B49+F49+J49</f>
        <v>0</v>
      </c>
      <c r="O49" s="304">
        <f>C49+G49+K49</f>
        <v>0</v>
      </c>
      <c r="P49" s="303">
        <f>D49+H49+L49</f>
        <v>0</v>
      </c>
      <c r="Q49" s="302"/>
    </row>
    <row r="50" spans="1:17" s="208" customFormat="1" ht="16.5" thickBot="1">
      <c r="A50" s="301" t="s">
        <v>137</v>
      </c>
      <c r="B50" s="300">
        <f>B16+B47</f>
        <v>70895</v>
      </c>
      <c r="C50" s="278">
        <f>C16+C47</f>
        <v>73870</v>
      </c>
      <c r="D50" s="278">
        <f>D16+D47</f>
        <v>83500</v>
      </c>
      <c r="E50" s="278">
        <f>E16+E47</f>
        <v>82063</v>
      </c>
      <c r="F50" s="278">
        <f>F16+F47</f>
        <v>102352</v>
      </c>
      <c r="G50" s="278">
        <f>G16+G47</f>
        <v>102998</v>
      </c>
      <c r="H50" s="278">
        <f>H16+H47</f>
        <v>109623</v>
      </c>
      <c r="I50" s="278">
        <f>I16+I47</f>
        <v>23058</v>
      </c>
      <c r="J50" s="298">
        <f>J16+J47</f>
        <v>0</v>
      </c>
      <c r="K50" s="298"/>
      <c r="L50" s="298"/>
      <c r="M50" s="298"/>
      <c r="N50" s="297">
        <f>B50+F50+J50</f>
        <v>173247</v>
      </c>
      <c r="O50" s="297">
        <f>C50+G50+K50</f>
        <v>176868</v>
      </c>
      <c r="P50" s="297">
        <f>D50+H50+L50</f>
        <v>193123</v>
      </c>
      <c r="Q50" s="297">
        <f>E50+I50+M50</f>
        <v>105121</v>
      </c>
    </row>
    <row r="51" spans="1:17" s="208" customFormat="1" ht="36.75" customHeight="1" thickBot="1">
      <c r="A51" s="299" t="s">
        <v>136</v>
      </c>
      <c r="B51" s="278">
        <f>B32+B34+B47+B49</f>
        <v>70895</v>
      </c>
      <c r="C51" s="278">
        <f>C32+C34+C47+C49</f>
        <v>73870</v>
      </c>
      <c r="D51" s="278">
        <f>D32+D34+D47+D49</f>
        <v>84626</v>
      </c>
      <c r="E51" s="278">
        <f>E32+E34+E47+E49</f>
        <v>82063</v>
      </c>
      <c r="F51" s="278">
        <f>F32+F34+F47+F49</f>
        <v>104890</v>
      </c>
      <c r="G51" s="278">
        <f>G32+G34+G47+G49</f>
        <v>105577</v>
      </c>
      <c r="H51" s="278">
        <f>H32+H34+H47+H49</f>
        <v>117921</v>
      </c>
      <c r="I51" s="278">
        <f>I32+I34+I47+I49</f>
        <v>23058</v>
      </c>
      <c r="J51" s="298">
        <f>J32+J34+J47+J49</f>
        <v>0</v>
      </c>
      <c r="K51" s="298"/>
      <c r="L51" s="298"/>
      <c r="M51" s="298"/>
      <c r="N51" s="297">
        <f>B51+F51+J51</f>
        <v>175785</v>
      </c>
      <c r="O51" s="296">
        <f>C51+G51+K51</f>
        <v>179447</v>
      </c>
      <c r="P51" s="295">
        <f>D51+H51+L51</f>
        <v>202547</v>
      </c>
      <c r="Q51" s="294">
        <f>E51+I51+M51</f>
        <v>105121</v>
      </c>
    </row>
  </sheetData>
  <sheetProtection selectLockedCells="1" selectUnlockedCells="1"/>
  <mergeCells count="2">
    <mergeCell ref="B1:O1"/>
    <mergeCell ref="B36:P36"/>
  </mergeCells>
  <pageMargins left="0.15748031496062992" right="0" top="0.6692913385826772" bottom="0.19685039370078741" header="0.15748031496062992" footer="0.15748031496062992"/>
  <pageSetup paperSize="9" scale="80" firstPageNumber="0" fitToHeight="2" orientation="landscape" r:id="rId1"/>
  <headerFooter alignWithMargins="0">
    <oddHeader xml:space="preserve">&amp;C&amp;"Times New Roman,Félkövér"Dad Község Önkormányzatának kiadásai (e Ft)&amp;R&amp;"Times New Roman,Félkövér"3. melléklet
8/2016. (IV.27.) Önk. rendelethez
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18"/>
  <sheetViews>
    <sheetView zoomScaleNormal="100" zoomScaleSheetLayoutView="85" zoomScalePageLayoutView="85" workbookViewId="0">
      <selection activeCell="H16" sqref="H16"/>
    </sheetView>
  </sheetViews>
  <sheetFormatPr defaultRowHeight="15"/>
  <cols>
    <col min="1" max="1" width="54.42578125" style="386" customWidth="1"/>
    <col min="2" max="2" width="22.85546875" style="386" customWidth="1"/>
    <col min="3" max="3" width="23.42578125" style="386" customWidth="1"/>
    <col min="4" max="4" width="25.5703125" style="386" customWidth="1"/>
    <col min="5" max="5" width="25.42578125" style="386" customWidth="1"/>
    <col min="6" max="16384" width="9.140625" style="386"/>
  </cols>
  <sheetData>
    <row r="1" spans="1:7" ht="12.75" customHeight="1">
      <c r="A1" s="421" t="s">
        <v>187</v>
      </c>
      <c r="B1" s="421"/>
      <c r="C1" s="421"/>
      <c r="D1" s="421"/>
      <c r="E1" s="421"/>
    </row>
    <row r="2" spans="1:7" ht="108" customHeight="1" thickBot="1">
      <c r="A2" s="420"/>
      <c r="B2" s="420"/>
      <c r="C2" s="420"/>
      <c r="D2" s="420"/>
      <c r="E2" s="420"/>
    </row>
    <row r="3" spans="1:7">
      <c r="A3" s="419" t="s">
        <v>157</v>
      </c>
      <c r="B3" s="418" t="s">
        <v>186</v>
      </c>
      <c r="C3" s="417"/>
      <c r="D3" s="417" t="s">
        <v>185</v>
      </c>
      <c r="E3" s="416"/>
    </row>
    <row r="4" spans="1:7" ht="13.5" customHeight="1" thickBot="1">
      <c r="A4" s="412"/>
      <c r="B4" s="415"/>
      <c r="C4" s="414"/>
      <c r="D4" s="414"/>
      <c r="E4" s="413"/>
    </row>
    <row r="5" spans="1:7" ht="25.5">
      <c r="A5" s="412"/>
      <c r="B5" s="411" t="s">
        <v>184</v>
      </c>
      <c r="C5" s="411" t="s">
        <v>183</v>
      </c>
      <c r="D5" s="411" t="s">
        <v>184</v>
      </c>
      <c r="E5" s="411" t="s">
        <v>183</v>
      </c>
    </row>
    <row r="6" spans="1:7">
      <c r="A6" s="410"/>
      <c r="B6" s="409"/>
      <c r="C6" s="395"/>
      <c r="D6" s="408"/>
      <c r="E6" s="408"/>
    </row>
    <row r="7" spans="1:7" ht="15.75">
      <c r="A7" s="402" t="s">
        <v>80</v>
      </c>
      <c r="B7" s="407"/>
      <c r="C7" s="407"/>
      <c r="D7" s="406"/>
      <c r="E7" s="406"/>
    </row>
    <row r="8" spans="1:7" ht="24.95" customHeight="1">
      <c r="A8" s="405" t="s">
        <v>182</v>
      </c>
      <c r="B8" s="404">
        <v>1</v>
      </c>
      <c r="C8" s="404"/>
      <c r="D8" s="398">
        <v>6</v>
      </c>
      <c r="E8" s="398">
        <v>0</v>
      </c>
    </row>
    <row r="9" spans="1:7" ht="24.95" customHeight="1">
      <c r="A9" s="405" t="s">
        <v>181</v>
      </c>
      <c r="B9" s="404">
        <v>1</v>
      </c>
      <c r="C9" s="404"/>
      <c r="D9" s="398"/>
      <c r="E9" s="398"/>
    </row>
    <row r="10" spans="1:7" ht="24.95" customHeight="1">
      <c r="A10" s="405" t="s">
        <v>180</v>
      </c>
      <c r="B10" s="404"/>
      <c r="C10" s="404">
        <v>1</v>
      </c>
      <c r="D10" s="398"/>
      <c r="E10" s="398"/>
    </row>
    <row r="11" spans="1:7" ht="24.95" customHeight="1">
      <c r="A11" s="405" t="s">
        <v>179</v>
      </c>
      <c r="B11" s="404"/>
      <c r="C11" s="404"/>
      <c r="D11" s="398"/>
      <c r="E11" s="398"/>
    </row>
    <row r="12" spans="1:7" ht="24.95" customHeight="1">
      <c r="A12" s="405" t="s">
        <v>178</v>
      </c>
      <c r="B12" s="404">
        <v>2</v>
      </c>
      <c r="C12" s="404"/>
      <c r="D12" s="398"/>
      <c r="E12" s="398"/>
      <c r="F12" s="387"/>
      <c r="G12" s="387"/>
    </row>
    <row r="13" spans="1:7" ht="24.95" customHeight="1">
      <c r="A13" s="400" t="s">
        <v>177</v>
      </c>
      <c r="B13" s="403">
        <f>SUM(B8:B12)</f>
        <v>4</v>
      </c>
      <c r="C13" s="403">
        <f>SUM(C8:C12)</f>
        <v>1</v>
      </c>
      <c r="D13" s="403">
        <f>SUM(D8:D12)</f>
        <v>6</v>
      </c>
      <c r="E13" s="403">
        <f>SUM(E8:E12)</f>
        <v>0</v>
      </c>
      <c r="F13" s="387"/>
      <c r="G13" s="387"/>
    </row>
    <row r="14" spans="1:7" ht="24.95" customHeight="1">
      <c r="A14" s="402"/>
      <c r="B14" s="401"/>
      <c r="C14" s="401"/>
      <c r="D14" s="393"/>
      <c r="E14" s="393"/>
      <c r="F14" s="387"/>
      <c r="G14" s="387"/>
    </row>
    <row r="15" spans="1:7" s="396" customFormat="1" ht="24.95" customHeight="1">
      <c r="A15" s="400" t="s">
        <v>6</v>
      </c>
      <c r="B15" s="399">
        <v>6</v>
      </c>
      <c r="C15" s="399">
        <v>0</v>
      </c>
      <c r="D15" s="398"/>
      <c r="E15" s="398"/>
      <c r="F15" s="397"/>
      <c r="G15" s="397"/>
    </row>
    <row r="16" spans="1:7" ht="24.95" customHeight="1" thickBot="1">
      <c r="A16" s="395"/>
      <c r="B16" s="394"/>
      <c r="C16" s="394"/>
      <c r="D16" s="393"/>
      <c r="E16" s="393"/>
      <c r="F16" s="387"/>
      <c r="G16" s="387"/>
    </row>
    <row r="17" spans="1:7" ht="45.75" customHeight="1" thickBot="1">
      <c r="A17" s="391" t="s">
        <v>176</v>
      </c>
      <c r="B17" s="392">
        <f>B13+B15</f>
        <v>10</v>
      </c>
      <c r="C17" s="392">
        <f>C13+C15</f>
        <v>1</v>
      </c>
      <c r="D17" s="392">
        <f>D13+D15</f>
        <v>6</v>
      </c>
      <c r="E17" s="392">
        <f>E13+E15</f>
        <v>0</v>
      </c>
      <c r="F17" s="387"/>
      <c r="G17" s="387"/>
    </row>
    <row r="18" spans="1:7" ht="27" customHeight="1" thickBot="1">
      <c r="A18" s="391" t="s">
        <v>175</v>
      </c>
      <c r="B18" s="389">
        <f>B17+C17</f>
        <v>11</v>
      </c>
      <c r="C18" s="390"/>
      <c r="D18" s="389">
        <f>D17+E17</f>
        <v>6</v>
      </c>
      <c r="E18" s="388"/>
      <c r="F18" s="387"/>
      <c r="G18" s="387"/>
    </row>
  </sheetData>
  <sheetProtection selectLockedCells="1" selectUnlockedCells="1"/>
  <mergeCells count="6">
    <mergeCell ref="A3:A5"/>
    <mergeCell ref="A1:E2"/>
    <mergeCell ref="B18:C18"/>
    <mergeCell ref="D18:E18"/>
    <mergeCell ref="B3:C4"/>
    <mergeCell ref="D3:E4"/>
  </mergeCells>
  <pageMargins left="0.86614173228346458" right="0.70866141732283472" top="0.62992125984251968" bottom="0.35433070866141736" header="0.23622047244094491" footer="0.51181102362204722"/>
  <pageSetup paperSize="9" scale="55" firstPageNumber="0" orientation="portrait" horizontalDpi="300" verticalDpi="300" r:id="rId1"/>
  <headerFooter alignWithMargins="0">
    <oddHeader xml:space="preserve">&amp;R&amp;"Times New Roman,Normál"4.  mellékle&amp;"MS Sans Serif,Normál"t
8/2016. (IV.27.) Önk. rendelethez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 mell.Önk.összesítő</vt:lpstr>
      <vt:lpstr>2.mell.Bev.</vt:lpstr>
      <vt:lpstr>3. mell.Kiad</vt:lpstr>
      <vt:lpstr>4.mell.LÉTSZÁM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Adrienn</dc:creator>
  <cp:lastModifiedBy>Adrienn</cp:lastModifiedBy>
  <dcterms:created xsi:type="dcterms:W3CDTF">2016-04-27T09:17:43Z</dcterms:created>
  <dcterms:modified xsi:type="dcterms:W3CDTF">2016-04-27T09:19:58Z</dcterms:modified>
</cp:coreProperties>
</file>