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1" activeTab="1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9.1. sz. mell" sheetId="3" r:id="rId12"/>
    <sheet name="9.1.1. sz. mell " sheetId="113" r:id="rId13"/>
    <sheet name="9.2. sz. mell" sheetId="98" r:id="rId14"/>
    <sheet name="9.3. sz. mell" sheetId="106" r:id="rId15"/>
    <sheet name="9.4. sz. mell" sheetId="107" r:id="rId16"/>
    <sheet name="10.sz.mell" sheetId="89" r:id="rId17"/>
    <sheet name="Munka1" sheetId="94" r:id="rId18"/>
  </sheets>
  <definedNames>
    <definedName name="_xlnm.Print_Titles" localSheetId="11">'9.1. sz. mell'!$1:$6</definedName>
    <definedName name="_xlnm.Print_Titles" localSheetId="12">'9.1.1. sz. mell '!$1:$6</definedName>
    <definedName name="_xlnm.Print_Titles" localSheetId="13">'9.2. sz. mell'!$1:$6</definedName>
    <definedName name="_xlnm.Print_Titles" localSheetId="14">'9.3. sz. mell'!$1:$6</definedName>
    <definedName name="_xlnm.Print_Titles" localSheetId="15">'9.4. sz. mell'!$1:$6</definedName>
    <definedName name="_xlnm.Print_Area" localSheetId="1">'1.1.sz.mell.'!$A$1:$C$149</definedName>
  </definedNames>
  <calcPr calcId="125725"/>
</workbook>
</file>

<file path=xl/calcChain.xml><?xml version="1.0" encoding="utf-8"?>
<calcChain xmlns="http://schemas.openxmlformats.org/spreadsheetml/2006/main">
  <c r="C24" i="73"/>
  <c r="C19"/>
  <c r="C139" i="113"/>
  <c r="C134"/>
  <c r="C129"/>
  <c r="C125"/>
  <c r="C144" s="1"/>
  <c r="C121"/>
  <c r="C107"/>
  <c r="C91"/>
  <c r="C80"/>
  <c r="C76"/>
  <c r="C73"/>
  <c r="C86" s="1"/>
  <c r="C68"/>
  <c r="C64"/>
  <c r="C58"/>
  <c r="C53"/>
  <c r="C47"/>
  <c r="C36"/>
  <c r="C30"/>
  <c r="C29" s="1"/>
  <c r="C22"/>
  <c r="C15"/>
  <c r="C8"/>
  <c r="C50" i="107"/>
  <c r="C44"/>
  <c r="C55" s="1"/>
  <c r="C36"/>
  <c r="C29"/>
  <c r="C25"/>
  <c r="C19"/>
  <c r="C35" s="1"/>
  <c r="C8"/>
  <c r="C50" i="106"/>
  <c r="C44"/>
  <c r="C55" s="1"/>
  <c r="C36"/>
  <c r="C29"/>
  <c r="C25"/>
  <c r="C19"/>
  <c r="C8"/>
  <c r="C35" s="1"/>
  <c r="C40" s="1"/>
  <c r="C50" i="98"/>
  <c r="C44"/>
  <c r="C36"/>
  <c r="C29"/>
  <c r="C25"/>
  <c r="C19"/>
  <c r="C8"/>
  <c r="C18" i="73"/>
  <c r="C139" i="3"/>
  <c r="C134"/>
  <c r="C129"/>
  <c r="C125"/>
  <c r="C144"/>
  <c r="C121"/>
  <c r="C107"/>
  <c r="C91"/>
  <c r="C80"/>
  <c r="C76"/>
  <c r="C73"/>
  <c r="C68"/>
  <c r="C64"/>
  <c r="C86" s="1"/>
  <c r="C58"/>
  <c r="C53"/>
  <c r="C47"/>
  <c r="C36"/>
  <c r="C30"/>
  <c r="C29" s="1"/>
  <c r="C22"/>
  <c r="C15"/>
  <c r="C8"/>
  <c r="E17" i="61"/>
  <c r="C17"/>
  <c r="C31" s="1"/>
  <c r="C138" i="1"/>
  <c r="C133"/>
  <c r="C128"/>
  <c r="C124"/>
  <c r="C120"/>
  <c r="C106"/>
  <c r="C90"/>
  <c r="C77"/>
  <c r="C73"/>
  <c r="C70"/>
  <c r="C65"/>
  <c r="C61"/>
  <c r="C55"/>
  <c r="C50"/>
  <c r="C44"/>
  <c r="C33"/>
  <c r="C27"/>
  <c r="C26" s="1"/>
  <c r="C19"/>
  <c r="C12"/>
  <c r="C5"/>
  <c r="E30" i="61"/>
  <c r="C18"/>
  <c r="E27" i="73"/>
  <c r="D14" i="76"/>
  <c r="E18" i="73"/>
  <c r="D13" i="76" s="1"/>
  <c r="C24" i="61"/>
  <c r="E14" i="89"/>
  <c r="F14"/>
  <c r="D14"/>
  <c r="C14"/>
  <c r="G13"/>
  <c r="G12"/>
  <c r="G11"/>
  <c r="G10"/>
  <c r="G9"/>
  <c r="G8"/>
  <c r="C8" i="78"/>
  <c r="C11" i="77"/>
  <c r="C11" i="62"/>
  <c r="D11"/>
  <c r="E11"/>
  <c r="F8"/>
  <c r="F9"/>
  <c r="F10"/>
  <c r="F7"/>
  <c r="F6"/>
  <c r="F11" s="1"/>
  <c r="B35" i="71"/>
  <c r="E28"/>
  <c r="E30"/>
  <c r="E35" s="1"/>
  <c r="E31"/>
  <c r="E32"/>
  <c r="E33"/>
  <c r="E34"/>
  <c r="D35"/>
  <c r="C35"/>
  <c r="E5"/>
  <c r="E7"/>
  <c r="E12" s="1"/>
  <c r="E8"/>
  <c r="E9"/>
  <c r="E10"/>
  <c r="E11"/>
  <c r="D12"/>
  <c r="C12"/>
  <c r="B12"/>
  <c r="E6"/>
  <c r="E15"/>
  <c r="E16"/>
  <c r="E17"/>
  <c r="E22" s="1"/>
  <c r="E18"/>
  <c r="E19"/>
  <c r="E20"/>
  <c r="E21"/>
  <c r="B22"/>
  <c r="C22"/>
  <c r="D22"/>
  <c r="E29"/>
  <c r="E38"/>
  <c r="E39"/>
  <c r="E40"/>
  <c r="E41"/>
  <c r="E42"/>
  <c r="E43"/>
  <c r="E44"/>
  <c r="E45"/>
  <c r="B45"/>
  <c r="C45"/>
  <c r="D45"/>
  <c r="D52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C27" i="73"/>
  <c r="D7" i="76" s="1"/>
  <c r="C30" i="61"/>
  <c r="C143" i="1"/>
  <c r="B14" i="76"/>
  <c r="E14" s="1"/>
  <c r="C83" i="1"/>
  <c r="B7" i="76" s="1"/>
  <c r="E31" i="61"/>
  <c r="C32"/>
  <c r="C28" i="73"/>
  <c r="C149" i="1"/>
  <c r="E33" i="61"/>
  <c r="E32"/>
  <c r="G14" i="89" l="1"/>
  <c r="F24" i="63"/>
  <c r="C29" i="73"/>
  <c r="D8" i="76"/>
  <c r="C33" i="61"/>
  <c r="D6" i="76"/>
  <c r="E28" i="73"/>
  <c r="E29"/>
  <c r="E30"/>
  <c r="C123" i="1"/>
  <c r="B13" i="76"/>
  <c r="E13" s="1"/>
  <c r="C144" i="1"/>
  <c r="B15" i="76" s="1"/>
  <c r="C124" i="3"/>
  <c r="C145" s="1"/>
  <c r="C63"/>
  <c r="C87" s="1"/>
  <c r="C124" i="113"/>
  <c r="C145" s="1"/>
  <c r="C63"/>
  <c r="C87" s="1"/>
  <c r="C55" i="98"/>
  <c r="C35"/>
  <c r="C40" s="1"/>
  <c r="C40" i="107"/>
  <c r="E7" i="76"/>
  <c r="C60" i="1"/>
  <c r="C148" s="1"/>
  <c r="C30" i="73" l="1"/>
  <c r="D15" i="76"/>
  <c r="E15" s="1"/>
  <c r="C84" i="1"/>
  <c r="B8" i="76" s="1"/>
  <c r="E8" s="1"/>
  <c r="B6"/>
  <c r="E6" s="1"/>
</calcChain>
</file>

<file path=xl/sharedStrings.xml><?xml version="1.0" encoding="utf-8"?>
<sst xmlns="http://schemas.openxmlformats.org/spreadsheetml/2006/main" count="1513" uniqueCount="481">
  <si>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</si>
  <si>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</si>
  <si>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</si>
  <si>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</si>
  <si>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</si>
  <si>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</si>
  <si>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</si>
  <si>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</si>
  <si>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</si>
  <si>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</si>
  <si>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</si>
  <si>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</si>
  <si>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</si>
  <si>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</si>
  <si>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</si>
  <si>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</si>
  <si>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</si>
  <si>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</si>
  <si>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</si>
  <si>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</si>
  <si>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</si>
  <si>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</si>
  <si>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</si>
  <si>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</si>
  <si>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</si>
  <si>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</si>
  <si>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</si>
  <si>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</si>
  <si>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</si>
  <si>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</si>
  <si>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</si>
  <si>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</si>
  <si>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</si>
  <si>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</si>
  <si>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</si>
  <si>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</si>
  <si>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</si>
  <si>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</si>
  <si>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</si>
  <si>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</si>
  <si>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</si>
  <si>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</si>
  <si>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</si>
  <si>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</si>
  <si>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</si>
  <si>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</si>
  <si>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</si>
  <si>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</si>
  <si>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</si>
  <si>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</si>
  <si>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</si>
  <si>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</si>
  <si>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</si>
  <si>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</si>
  <si>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</si>
  <si>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</si>
  <si>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</si>
  <si>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</si>
  <si>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</si>
  <si>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</si>
  <si>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</si>
  <si>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</si>
  <si>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</si>
  <si>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</si>
  <si>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</si>
  <si>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</si>
  <si>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</si>
  <si>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</si>
  <si>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</si>
  <si>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</si>
  <si>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</si>
  <si>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</si>
  <si>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</si>
  <si>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</si>
  <si>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</si>
  <si>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</si>
  <si>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</si>
  <si>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</si>
  <si>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</si>
  <si>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</si>
  <si>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</si>
  <si>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</si>
  <si>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</si>
  <si>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</si>
  <si>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</si>
  <si>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</si>
  <si>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</si>
  <si>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</si>
  <si>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</si>
  <si>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</si>
  <si>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</si>
  <si>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</si>
  <si>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</si>
  <si>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</si>
  <si>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</si>
  <si>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</si>
  <si>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</si>
  <si>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</si>
  <si>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</si>
  <si>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</si>
  <si>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</si>
  <si>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</si>
  <si>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</si>
  <si>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</si>
  <si>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</si>
  <si>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</si>
  <si>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</si>
  <si>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</si>
  <si>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</si>
  <si>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</si>
  <si>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</si>
  <si>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</si>
  <si>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</si>
  <si>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</si>
  <si>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</si>
  <si>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</si>
  <si>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</si>
  <si>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</si>
  <si>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</si>
  <si>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</si>
  <si>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</si>
  <si>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</si>
  <si>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</si>
  <si>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</si>
  <si>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</si>
  <si>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</si>
  <si>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</si>
  <si>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</si>
  <si>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</si>
  <si>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</si>
  <si>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</si>
  <si>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</si>
  <si>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</si>
  <si>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</si>
  <si>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</si>
  <si>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</si>
  <si>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</si>
  <si>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</si>
  <si>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</si>
  <si>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</si>
  <si>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</si>
  <si>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</si>
  <si>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</si>
  <si>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</si>
  <si>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</si>
  <si>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</si>
  <si>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</si>
  <si>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</si>
  <si>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</si>
  <si>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</si>
  <si>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</si>
  <si>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</si>
  <si>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</si>
  <si>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</si>
  <si>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</si>
  <si>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</si>
  <si>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</si>
  <si>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</si>
  <si>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</si>
  <si>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</si>
  <si>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</si>
  <si>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</si>
  <si>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</si>
  <si>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</si>
  <si>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</si>
  <si>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</si>
  <si>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</si>
  <si>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</si>
  <si>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</si>
  <si>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</si>
  <si>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</si>
  <si>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</si>
  <si>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</si>
  <si>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</si>
  <si>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</si>
  <si>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</si>
  <si>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</si>
  <si>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</si>
  <si>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</si>
  <si>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</si>
  <si>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</si>
  <si>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</si>
  <si>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</si>
  <si>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</si>
  <si>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</si>
  <si>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</si>
  <si>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</si>
  <si>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</si>
  <si>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</si>
  <si>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</si>
  <si>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</si>
  <si>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</si>
  <si>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</si>
  <si>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</si>
  <si>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</si>
  <si>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</si>
  <si>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</si>
  <si>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</si>
  <si>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</si>
  <si>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</si>
  <si>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</si>
  <si>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</si>
  <si>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</si>
  <si>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</si>
  <si>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</si>
  <si>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</si>
  <si>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</si>
  <si>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</si>
  <si>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</si>
  <si>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</si>
  <si>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</si>
  <si>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</si>
  <si>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</si>
  <si>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</si>
  <si>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</si>
  <si>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</si>
  <si>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</si>
  <si>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</si>
  <si>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</si>
  <si>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</si>
  <si>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</si>
  <si>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</si>
  <si>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</si>
  <si>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</si>
  <si>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</si>
  <si>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</si>
  <si>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</si>
  <si>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</si>
  <si>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</si>
  <si>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</si>
  <si>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</si>
  <si>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</si>
  <si>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</si>
  <si>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</si>
  <si>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</si>
  <si>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</si>
  <si>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</si>
  <si>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</si>
  <si>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</si>
  <si>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</si>
  <si>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</si>
  <si>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</si>
  <si>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</si>
  <si>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</si>
  <si>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</si>
  <si>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</si>
  <si>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</si>
  <si>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</si>
  <si>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</si>
  <si>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</si>
  <si>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</si>
  <si>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</si>
  <si>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</si>
  <si>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</si>
  <si>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</si>
  <si>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</si>
  <si>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</si>
  <si>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</si>
  <si>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</si>
  <si>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</si>
  <si>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</si>
  <si>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</si>
  <si>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</si>
  <si>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</si>
  <si>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</si>
  <si>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</si>
  <si>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</si>
  <si>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</si>
  <si>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</si>
  <si>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</si>
  <si>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</si>
  <si>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</si>
  <si>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</si>
  <si>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</si>
  <si>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</si>
  <si>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</si>
  <si>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</si>
  <si>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</si>
  <si>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</si>
  <si>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</si>
  <si>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</si>
  <si>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</si>
  <si>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</si>
  <si>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</si>
  <si>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</si>
  <si>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</si>
  <si>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</si>
  <si>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</si>
  <si>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</si>
  <si>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</si>
  <si>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</si>
  <si>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</si>
  <si>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</si>
  <si>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</si>
  <si>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</si>
  <si>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</si>
  <si>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</si>
  <si>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</si>
  <si>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</si>
  <si>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</si>
  <si>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</si>
  <si>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</si>
  <si>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</si>
  <si>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</si>
  <si>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</si>
  <si>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</si>
  <si>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</si>
  <si>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</si>
  <si>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</si>
  <si>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</si>
  <si>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</si>
  <si>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</si>
  <si>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</si>
  <si>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</si>
  <si>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</si>
  <si>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</si>
  <si>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</si>
  <si>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</si>
  <si>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</si>
  <si>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</si>
  <si>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</si>
  <si>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</si>
  <si>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</si>
  <si>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</si>
  <si>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</si>
  <si>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</si>
  <si>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</si>
  <si>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</si>
  <si>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</si>
  <si>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</si>
  <si>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</si>
  <si>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</si>
  <si>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</si>
  <si>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</si>
  <si>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</si>
  <si>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</si>
  <si>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</si>
  <si>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</si>
  <si>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</si>
  <si>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</si>
  <si>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</si>
  <si>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</si>
  <si>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</si>
  <si>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</si>
  <si>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</si>
  <si>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</si>
  <si>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</si>
  <si>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</si>
  <si>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</si>
  <si>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</si>
  <si>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</si>
  <si>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</si>
  <si>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</si>
  <si>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</si>
  <si>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</si>
  <si>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</si>
  <si>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</si>
  <si>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</si>
  <si>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</si>
  <si>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</si>
  <si>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</si>
  <si>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</si>
  <si>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</si>
  <si>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</si>
  <si>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</si>
  <si>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</si>
  <si>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</si>
  <si>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</si>
  <si>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</si>
  <si>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</si>
  <si>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</si>
  <si>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</si>
  <si>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</si>
  <si>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</si>
  <si>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</si>
  <si>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</si>
  <si>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</si>
  <si>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</si>
  <si>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</si>
  <si>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</si>
  <si>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</si>
  <si>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</si>
  <si>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</si>
  <si>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</si>
  <si>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</si>
  <si>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</si>
  <si>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</si>
  <si>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</si>
  <si>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</si>
  <si>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</si>
  <si>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</si>
  <si>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</si>
  <si>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</si>
  <si>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</si>
  <si>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</si>
  <si>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</si>
  <si>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</si>
  <si>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</si>
  <si>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</si>
  <si>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</si>
  <si>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</si>
  <si>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</si>
  <si>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</si>
  <si>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</si>
  <si>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</si>
  <si>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</si>
  <si>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</si>
  <si>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</si>
  <si>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</si>
  <si>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</si>
  <si>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</si>
  <si>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</si>
  <si>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</si>
  <si>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</si>
  <si>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</si>
  <si>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</si>
  <si>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</si>
  <si>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</si>
  <si>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</si>
  <si>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</si>
  <si>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</si>
  <si>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</si>
  <si>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</si>
  <si>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</si>
  <si>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</si>
  <si>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</si>
  <si>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</si>
  <si>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</si>
  <si>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</si>
  <si>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</si>
  <si>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</si>
  <si>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</si>
  <si>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</si>
  <si>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</si>
  <si>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</si>
  <si>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</si>
  <si>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</si>
  <si>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</si>
  <si>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</si>
  <si>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</si>
  <si>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</si>
  <si>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</si>
  <si>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</si>
  <si>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</si>
  <si>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</si>
  <si>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</si>
  <si>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</si>
  <si>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</si>
  <si>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</si>
  <si>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</si>
  <si>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</si>
  <si>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</si>
  <si>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</si>
  <si>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</si>
  <si>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</si>
  <si>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Osztalék, a koncessziós díj és a hozambevétel</t>
  </si>
  <si>
    <t>Közös hivatal</t>
  </si>
  <si>
    <t>Csodavár Egységes Óvoda Bölcsöde</t>
  </si>
  <si>
    <t>Művelődési Ház</t>
  </si>
  <si>
    <t>9.4. melléklet a 4/2014. (02.20) önkormányzati rendelethez</t>
  </si>
  <si>
    <t>9.3. melléklet a 4/2014. (02.20.) önkormányzati rendelethez</t>
  </si>
  <si>
    <t>9.2. melléklet a 4/2014. (02.20.) önkormányzati rendelethez</t>
  </si>
  <si>
    <t>9.1.1. melléklet a 4/2014. (02.20) önkormányzati rendelethez</t>
  </si>
  <si>
    <t>9.1. melléklet a 4/2014. (02.20.) önkormányzati rendelethez</t>
  </si>
  <si>
    <t>Sajókeresztúri Önkormányzat adósságot keletkeztető ügyletekből és kezességvállalásokból fennálló kötelezettségei</t>
  </si>
  <si>
    <t>Sajókeresztúri Önkormányzat saját bevételeinek részletezése az adósságot keletkeztető ügyletből származó tárgyévi fizetési kötelezettség megállapításához</t>
  </si>
  <si>
    <t>Sajókeresztúri Önkormányzat 2014. évi adósságot keletkeztető fejlesztési céljai</t>
  </si>
  <si>
    <t>2014</t>
  </si>
  <si>
    <t>Partfal- Sajópart</t>
  </si>
  <si>
    <t>Közös Hivatal (Tárgyi eszk.)</t>
  </si>
  <si>
    <t>Játszótér kialakítás</t>
  </si>
  <si>
    <t>Közfoglalkoztatás eszközbeszerzés</t>
  </si>
  <si>
    <t>TÁMOP Műv.Ház.</t>
  </si>
  <si>
    <t>EU-s projekt neve, azonosítója: TÁMOP-3.2.4.A-11/1-2012-0048 Kúltúrális Végvár könyvtári Vitézek harca Sajókeresztúron a minőségi helyi oktatás,képzés és tanulás fegyverével a társadalmi  leszakadás megállítására</t>
  </si>
  <si>
    <t>NEMLEGES!</t>
  </si>
  <si>
    <t>Éves eredeti kiadási előirányzat:  0  Ft</t>
  </si>
  <si>
    <t>30 napon túli elismert tartozásállomány összesen: 0 Ft</t>
  </si>
  <si>
    <t>Sajókeresztúri Községi Önkormányzat</t>
  </si>
  <si>
    <t>NEMLEGES</t>
  </si>
  <si>
    <t xml:space="preserve">2.2. melléklet a 4/2014. (02.20.) önkormányzati rendelethez     </t>
  </si>
  <si>
    <t xml:space="preserve">2.1. melléklet a 4/2014. (02.20.) önkormányzati rendelethez  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</si>
</sst>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3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9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21" xfId="4" applyFont="1" applyFill="1" applyBorder="1" applyAlignment="1" applyProtection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33" xfId="0" applyFont="1" applyFill="1" applyBorder="1" applyAlignment="1" applyProtection="1">
      <alignment horizontal="right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30" xfId="4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1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0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21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21" xfId="1" applyNumberFormat="1" applyFont="1" applyFill="1" applyBorder="1" applyProtection="1"/>
    <xf numFmtId="165" fontId="29" fillId="0" borderId="20" xfId="1" applyNumberFormat="1" applyFont="1" applyFill="1" applyBorder="1" applyProtection="1">
      <protection locked="0"/>
    </xf>
    <xf numFmtId="165" fontId="29" fillId="0" borderId="16" xfId="1" applyNumberFormat="1" applyFont="1" applyFill="1" applyBorder="1" applyProtection="1">
      <protection locked="0"/>
    </xf>
    <xf numFmtId="165" fontId="29" fillId="0" borderId="18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9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16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16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1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9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16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18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21" xfId="0" applyNumberFormat="1" applyFont="1" applyFill="1" applyBorder="1" applyAlignment="1" applyProtection="1">
      <alignment vertic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164" fontId="19" fillId="0" borderId="32" xfId="4" applyNumberFormat="1" applyFont="1" applyFill="1" applyBorder="1" applyAlignment="1" applyProtection="1">
      <alignment horizontal="right" vertical="center" wrapText="1" indent="1"/>
    </xf>
    <xf numFmtId="164" fontId="19" fillId="0" borderId="21" xfId="4" applyNumberFormat="1" applyFont="1" applyFill="1" applyBorder="1" applyAlignment="1" applyProtection="1">
      <alignment horizontal="right" vertical="center" wrapText="1" indent="1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1" xfId="0" applyNumberFormat="1" applyFont="1" applyBorder="1" applyAlignment="1" applyProtection="1">
      <alignment horizontal="right" vertical="center" wrapText="1" indent="1"/>
    </xf>
    <xf numFmtId="0" fontId="6" fillId="0" borderId="33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21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4" xfId="0" applyNumberFormat="1" applyFont="1" applyFill="1" applyBorder="1" applyAlignment="1" applyProtection="1">
      <alignment horizontal="right" vertical="center" wrapText="1" indent="1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42" xfId="1" applyNumberFormat="1" applyFont="1" applyFill="1" applyBorder="1" applyProtection="1">
      <protection locked="0"/>
    </xf>
    <xf numFmtId="165" fontId="29" fillId="0" borderId="38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34" xfId="0" applyNumberFormat="1" applyFont="1" applyFill="1" applyBorder="1" applyAlignment="1" applyProtection="1">
      <alignment horizontal="righ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30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44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9" xfId="4" applyFont="1" applyFill="1" applyBorder="1" applyAlignment="1" applyProtection="1">
      <alignment horizontal="center" vertical="center" wrapText="1"/>
    </xf>
    <xf numFmtId="0" fontId="19" fillId="0" borderId="32" xfId="4" applyFont="1" applyFill="1" applyBorder="1" applyAlignment="1" applyProtection="1">
      <alignment horizontal="center" vertical="center" wrapText="1"/>
    </xf>
    <xf numFmtId="164" fontId="21" fillId="0" borderId="29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7" fillId="0" borderId="13" xfId="0" applyFont="1" applyBorder="1" applyAlignment="1" applyProtection="1">
      <alignment wrapTex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2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22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29" fillId="0" borderId="23" xfId="4" quotePrefix="1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1" fillId="2" borderId="16" xfId="4" applyNumberFormat="1" applyFont="1" applyFill="1" applyBorder="1" applyAlignment="1" applyProtection="1">
      <alignment horizontal="right" vertical="center" wrapText="1" indent="1"/>
    </xf>
    <xf numFmtId="164" fontId="21" fillId="2" borderId="18" xfId="4" applyNumberFormat="1" applyFont="1" applyFill="1" applyBorder="1" applyAlignment="1" applyProtection="1">
      <alignment horizontal="right" vertical="center" wrapText="1" indent="1"/>
    </xf>
    <xf numFmtId="164" fontId="2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21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33" xfId="4" applyNumberFormat="1" applyFont="1" applyFill="1" applyBorder="1" applyAlignment="1" applyProtection="1">
      <alignment horizontal="left" vertical="center"/>
    </xf>
    <xf numFmtId="164" fontId="35" fillId="0" borderId="33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5" fillId="0" borderId="47" xfId="0" applyNumberFormat="1" applyFont="1" applyFill="1" applyBorder="1" applyAlignment="1" applyProtection="1">
      <alignment horizontal="center" vertical="center" wrapText="1"/>
    </xf>
    <xf numFmtId="164" fontId="30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47" xfId="4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40" xfId="0" applyFont="1" applyFill="1" applyBorder="1" applyAlignment="1" applyProtection="1">
      <alignment horizontal="left" indent="1"/>
    </xf>
    <xf numFmtId="0" fontId="30" fillId="0" borderId="41" xfId="0" applyFont="1" applyFill="1" applyBorder="1" applyAlignment="1" applyProtection="1">
      <alignment horizontal="left" indent="1"/>
    </xf>
    <xf numFmtId="0" fontId="30" fillId="0" borderId="39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0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18" xfId="0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21" xfId="0" applyFont="1" applyFill="1" applyBorder="1" applyAlignment="1" applyProtection="1">
      <alignment horizontal="right" indent="1"/>
    </xf>
    <xf numFmtId="0" fontId="30" fillId="0" borderId="19" xfId="0" applyFont="1" applyFill="1" applyBorder="1" applyAlignment="1" applyProtection="1">
      <alignment horizontal="center"/>
    </xf>
    <xf numFmtId="0" fontId="30" fillId="0" borderId="3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9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6" xfId="0" applyFont="1" applyFill="1" applyBorder="1" applyAlignment="1" applyProtection="1">
      <alignment horizontal="left" indent="1"/>
      <protection locked="0"/>
    </xf>
    <xf numFmtId="0" fontId="29" fillId="0" borderId="37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3" fillId="0" borderId="0" xfId="0" applyFont="1" applyFill="1" applyAlignment="1">
      <alignment horizontal="center" wrapText="1"/>
    </xf>
    <xf numFmtId="0" fontId="40" fillId="0" borderId="0" xfId="0" applyFont="1" applyFill="1" applyAlignment="1" applyProtection="1"/>
    <xf numFmtId="0" fontId="0" fillId="0" borderId="0" xfId="0" applyAlignment="1"/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5" sqref="B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117</v>
      </c>
    </row>
    <row r="4" spans="1:2">
      <c r="A4" s="86"/>
      <c r="B4" s="86"/>
    </row>
    <row r="5" spans="1:2" s="97" customFormat="1" ht="15.75">
      <c r="A5" s="63" t="s">
        <v>398</v>
      </c>
      <c r="B5" s="96"/>
    </row>
    <row r="6" spans="1:2">
      <c r="A6" s="86"/>
      <c r="B6" s="86"/>
    </row>
    <row r="7" spans="1:2">
      <c r="A7" s="86" t="s">
        <v>400</v>
      </c>
      <c r="B7" s="86" t="s">
        <v>401</v>
      </c>
    </row>
    <row r="8" spans="1:2">
      <c r="A8" s="86" t="s">
        <v>402</v>
      </c>
      <c r="B8" s="86" t="s">
        <v>403</v>
      </c>
    </row>
    <row r="9" spans="1:2">
      <c r="A9" s="86" t="s">
        <v>404</v>
      </c>
      <c r="B9" s="86" t="s">
        <v>405</v>
      </c>
    </row>
    <row r="10" spans="1:2">
      <c r="A10" s="86"/>
      <c r="B10" s="86"/>
    </row>
    <row r="11" spans="1:2">
      <c r="A11" s="86"/>
      <c r="B11" s="86"/>
    </row>
    <row r="12" spans="1:2" s="97" customFormat="1" ht="15.75">
      <c r="A12" s="63" t="s">
        <v>399</v>
      </c>
      <c r="B12" s="96"/>
    </row>
    <row r="13" spans="1:2">
      <c r="A13" s="86"/>
      <c r="B13" s="86"/>
    </row>
    <row r="14" spans="1:2">
      <c r="A14" s="86" t="s">
        <v>409</v>
      </c>
      <c r="B14" s="86" t="s">
        <v>408</v>
      </c>
    </row>
    <row r="15" spans="1:2">
      <c r="A15" s="86" t="s">
        <v>210</v>
      </c>
      <c r="B15" s="86" t="s">
        <v>407</v>
      </c>
    </row>
    <row r="16" spans="1:2">
      <c r="A16" s="86" t="s">
        <v>410</v>
      </c>
      <c r="B16" s="86" t="s">
        <v>406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A13" sqref="A13"/>
    </sheetView>
  </sheetViews>
  <sheetFormatPr defaultRowHeight="12.75"/>
  <cols>
    <col min="1" max="1" width="60.6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3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4.75" customHeight="1">
      <c r="A1" s="410" t="s">
        <v>1</v>
      </c>
      <c r="B1" s="410"/>
      <c r="C1" s="410"/>
      <c r="D1" s="410"/>
      <c r="E1" s="410"/>
      <c r="F1" s="410"/>
    </row>
    <row r="2" spans="1:6" ht="23.25" customHeight="1" thickBot="1">
      <c r="A2" s="143"/>
      <c r="B2" s="43"/>
      <c r="C2" s="43"/>
      <c r="D2" s="43"/>
      <c r="E2" s="43"/>
      <c r="F2" s="38" t="s">
        <v>56</v>
      </c>
    </row>
    <row r="3" spans="1:6" s="33" customFormat="1" ht="48.75" customHeight="1" thickBot="1">
      <c r="A3" s="144" t="s">
        <v>63</v>
      </c>
      <c r="B3" s="145" t="s">
        <v>61</v>
      </c>
      <c r="C3" s="145" t="s">
        <v>62</v>
      </c>
      <c r="D3" s="145" t="s">
        <v>412</v>
      </c>
      <c r="E3" s="145" t="s">
        <v>212</v>
      </c>
      <c r="F3" s="39" t="s">
        <v>414</v>
      </c>
    </row>
    <row r="4" spans="1:6" s="43" customFormat="1" ht="15" customHeight="1" thickBot="1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2">
        <v>6</v>
      </c>
    </row>
    <row r="5" spans="1:6" ht="15.95" customHeight="1">
      <c r="A5" s="50" t="s">
        <v>478</v>
      </c>
      <c r="B5" s="51"/>
      <c r="C5" s="382"/>
      <c r="D5" s="51"/>
      <c r="E5" s="51"/>
      <c r="F5" s="52">
        <f t="shared" ref="F5:F23" si="0">B5-D5-E5</f>
        <v>0</v>
      </c>
    </row>
    <row r="6" spans="1:6" ht="15.95" customHeight="1">
      <c r="A6" s="50"/>
      <c r="B6" s="51"/>
      <c r="C6" s="382"/>
      <c r="D6" s="51"/>
      <c r="E6" s="51"/>
      <c r="F6" s="52">
        <f t="shared" si="0"/>
        <v>0</v>
      </c>
    </row>
    <row r="7" spans="1:6" ht="15.95" customHeight="1">
      <c r="A7" s="50"/>
      <c r="B7" s="51"/>
      <c r="C7" s="382"/>
      <c r="D7" s="51"/>
      <c r="E7" s="51"/>
      <c r="F7" s="52">
        <f t="shared" si="0"/>
        <v>0</v>
      </c>
    </row>
    <row r="8" spans="1:6" ht="15.95" customHeight="1">
      <c r="A8" s="50"/>
      <c r="B8" s="51"/>
      <c r="C8" s="382"/>
      <c r="D8" s="51"/>
      <c r="E8" s="51"/>
      <c r="F8" s="52">
        <f t="shared" si="0"/>
        <v>0</v>
      </c>
    </row>
    <row r="9" spans="1:6" ht="15.95" customHeight="1">
      <c r="A9" s="50"/>
      <c r="B9" s="51"/>
      <c r="C9" s="382"/>
      <c r="D9" s="51"/>
      <c r="E9" s="51"/>
      <c r="F9" s="52">
        <f t="shared" si="0"/>
        <v>0</v>
      </c>
    </row>
    <row r="10" spans="1:6" ht="15.95" customHeight="1">
      <c r="A10" s="50"/>
      <c r="B10" s="51"/>
      <c r="C10" s="382"/>
      <c r="D10" s="51"/>
      <c r="E10" s="51"/>
      <c r="F10" s="52">
        <f t="shared" si="0"/>
        <v>0</v>
      </c>
    </row>
    <row r="11" spans="1:6" ht="15.95" customHeight="1">
      <c r="A11" s="50"/>
      <c r="B11" s="51"/>
      <c r="C11" s="382"/>
      <c r="D11" s="51"/>
      <c r="E11" s="51"/>
      <c r="F11" s="52">
        <f t="shared" si="0"/>
        <v>0</v>
      </c>
    </row>
    <row r="12" spans="1:6" ht="15.95" customHeight="1">
      <c r="A12" s="50"/>
      <c r="B12" s="51"/>
      <c r="C12" s="382"/>
      <c r="D12" s="51"/>
      <c r="E12" s="51"/>
      <c r="F12" s="52">
        <f t="shared" si="0"/>
        <v>0</v>
      </c>
    </row>
    <row r="13" spans="1:6" ht="15.95" customHeight="1">
      <c r="A13" s="50"/>
      <c r="B13" s="51"/>
      <c r="C13" s="382"/>
      <c r="D13" s="51"/>
      <c r="E13" s="51"/>
      <c r="F13" s="52">
        <f t="shared" si="0"/>
        <v>0</v>
      </c>
    </row>
    <row r="14" spans="1:6" ht="15.95" customHeight="1">
      <c r="A14" s="50"/>
      <c r="B14" s="51"/>
      <c r="C14" s="382"/>
      <c r="D14" s="51"/>
      <c r="E14" s="51"/>
      <c r="F14" s="52">
        <f t="shared" si="0"/>
        <v>0</v>
      </c>
    </row>
    <row r="15" spans="1:6" ht="15.95" customHeight="1">
      <c r="A15" s="50"/>
      <c r="B15" s="51"/>
      <c r="C15" s="382"/>
      <c r="D15" s="51"/>
      <c r="E15" s="51"/>
      <c r="F15" s="52">
        <f t="shared" si="0"/>
        <v>0</v>
      </c>
    </row>
    <row r="16" spans="1:6" ht="15.95" customHeight="1">
      <c r="A16" s="50"/>
      <c r="B16" s="51"/>
      <c r="C16" s="382"/>
      <c r="D16" s="51"/>
      <c r="E16" s="51"/>
      <c r="F16" s="52">
        <f t="shared" si="0"/>
        <v>0</v>
      </c>
    </row>
    <row r="17" spans="1:6" ht="15.95" customHeight="1">
      <c r="A17" s="50"/>
      <c r="B17" s="51"/>
      <c r="C17" s="382"/>
      <c r="D17" s="51"/>
      <c r="E17" s="51"/>
      <c r="F17" s="52">
        <f t="shared" si="0"/>
        <v>0</v>
      </c>
    </row>
    <row r="18" spans="1:6" ht="15.95" customHeight="1">
      <c r="A18" s="50"/>
      <c r="B18" s="51"/>
      <c r="C18" s="382"/>
      <c r="D18" s="51"/>
      <c r="E18" s="51"/>
      <c r="F18" s="52">
        <f t="shared" si="0"/>
        <v>0</v>
      </c>
    </row>
    <row r="19" spans="1:6" ht="15.95" customHeight="1">
      <c r="A19" s="50"/>
      <c r="B19" s="51"/>
      <c r="C19" s="382"/>
      <c r="D19" s="51"/>
      <c r="E19" s="51"/>
      <c r="F19" s="52">
        <f t="shared" si="0"/>
        <v>0</v>
      </c>
    </row>
    <row r="20" spans="1:6" ht="15.95" customHeight="1">
      <c r="A20" s="50"/>
      <c r="B20" s="51"/>
      <c r="C20" s="382"/>
      <c r="D20" s="51"/>
      <c r="E20" s="51"/>
      <c r="F20" s="52">
        <f t="shared" si="0"/>
        <v>0</v>
      </c>
    </row>
    <row r="21" spans="1:6" ht="15.95" customHeight="1">
      <c r="A21" s="50"/>
      <c r="B21" s="51"/>
      <c r="C21" s="382"/>
      <c r="D21" s="51"/>
      <c r="E21" s="51"/>
      <c r="F21" s="52">
        <f t="shared" si="0"/>
        <v>0</v>
      </c>
    </row>
    <row r="22" spans="1:6" ht="15.95" customHeight="1">
      <c r="A22" s="50"/>
      <c r="B22" s="51"/>
      <c r="C22" s="382"/>
      <c r="D22" s="51"/>
      <c r="E22" s="51"/>
      <c r="F22" s="52">
        <f t="shared" si="0"/>
        <v>0</v>
      </c>
    </row>
    <row r="23" spans="1:6" ht="15.95" customHeight="1" thickBot="1">
      <c r="A23" s="53"/>
      <c r="B23" s="54"/>
      <c r="C23" s="383"/>
      <c r="D23" s="54"/>
      <c r="E23" s="54"/>
      <c r="F23" s="55">
        <f t="shared" si="0"/>
        <v>0</v>
      </c>
    </row>
    <row r="24" spans="1:6" s="49" customFormat="1" ht="18" customHeight="1" thickBot="1">
      <c r="A24" s="146" t="s">
        <v>59</v>
      </c>
      <c r="B24" s="147">
        <f>SUM(B5:B23)</f>
        <v>0</v>
      </c>
      <c r="C24" s="76"/>
      <c r="D24" s="147">
        <f>SUM(D5:D23)</f>
        <v>0</v>
      </c>
      <c r="E24" s="147">
        <f>SUM(E5:E23)</f>
        <v>0</v>
      </c>
      <c r="F24" s="56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……/2014. (….)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B18" sqref="B18"/>
    </sheetView>
  </sheetViews>
  <sheetFormatPr defaultRowHeight="12.75"/>
  <cols>
    <col min="1" max="1" width="38.6640625" style="35" customWidth="1"/>
    <col min="2" max="5" width="13.83203125" style="35" customWidth="1"/>
    <col min="6" max="16384" width="9.33203125" style="35"/>
  </cols>
  <sheetData>
    <row r="1" spans="1:5">
      <c r="A1" s="157"/>
      <c r="B1" s="157"/>
      <c r="C1" s="157"/>
      <c r="D1" s="157"/>
      <c r="E1" s="157"/>
    </row>
    <row r="2" spans="1:5" ht="15.75">
      <c r="A2" s="158" t="s">
        <v>473</v>
      </c>
      <c r="B2" s="411"/>
      <c r="C2" s="411"/>
      <c r="D2" s="411"/>
      <c r="E2" s="411"/>
    </row>
    <row r="3" spans="1:5" ht="14.25" thickBot="1">
      <c r="A3" s="157"/>
      <c r="B3" s="157"/>
      <c r="C3" s="157"/>
      <c r="D3" s="412" t="s">
        <v>97</v>
      </c>
      <c r="E3" s="412"/>
    </row>
    <row r="4" spans="1:5" ht="15" customHeight="1" thickBot="1">
      <c r="A4" s="159" t="s">
        <v>96</v>
      </c>
      <c r="B4" s="160" t="s">
        <v>156</v>
      </c>
      <c r="C4" s="160" t="s">
        <v>204</v>
      </c>
      <c r="D4" s="160" t="s">
        <v>415</v>
      </c>
      <c r="E4" s="161" t="s">
        <v>42</v>
      </c>
    </row>
    <row r="5" spans="1:5">
      <c r="A5" s="162" t="s">
        <v>98</v>
      </c>
      <c r="B5" s="64"/>
      <c r="C5" s="64"/>
      <c r="D5" s="64"/>
      <c r="E5" s="163">
        <f t="shared" ref="E5:E11" si="0">SUM(B5:D5)</f>
        <v>0</v>
      </c>
    </row>
    <row r="6" spans="1:5">
      <c r="A6" s="164" t="s">
        <v>111</v>
      </c>
      <c r="B6" s="65"/>
      <c r="C6" s="65"/>
      <c r="D6" s="65"/>
      <c r="E6" s="165">
        <f t="shared" si="0"/>
        <v>0</v>
      </c>
    </row>
    <row r="7" spans="1:5">
      <c r="A7" s="166" t="s">
        <v>99</v>
      </c>
      <c r="B7" s="66">
        <v>11406</v>
      </c>
      <c r="C7" s="66"/>
      <c r="D7" s="66"/>
      <c r="E7" s="167">
        <f t="shared" si="0"/>
        <v>11406</v>
      </c>
    </row>
    <row r="8" spans="1:5">
      <c r="A8" s="166" t="s">
        <v>112</v>
      </c>
      <c r="B8" s="66"/>
      <c r="C8" s="66"/>
      <c r="D8" s="66"/>
      <c r="E8" s="167">
        <f t="shared" si="0"/>
        <v>0</v>
      </c>
    </row>
    <row r="9" spans="1:5">
      <c r="A9" s="166" t="s">
        <v>100</v>
      </c>
      <c r="B9" s="66"/>
      <c r="C9" s="66"/>
      <c r="D9" s="66"/>
      <c r="E9" s="167">
        <f t="shared" si="0"/>
        <v>0</v>
      </c>
    </row>
    <row r="10" spans="1:5">
      <c r="A10" s="166" t="s">
        <v>101</v>
      </c>
      <c r="B10" s="66"/>
      <c r="C10" s="66"/>
      <c r="D10" s="66"/>
      <c r="E10" s="167">
        <f t="shared" si="0"/>
        <v>0</v>
      </c>
    </row>
    <row r="11" spans="1:5" ht="13.5" thickBot="1">
      <c r="A11" s="67"/>
      <c r="B11" s="68"/>
      <c r="C11" s="68"/>
      <c r="D11" s="68"/>
      <c r="E11" s="167">
        <f t="shared" si="0"/>
        <v>0</v>
      </c>
    </row>
    <row r="12" spans="1:5" ht="13.5" thickBot="1">
      <c r="A12" s="168" t="s">
        <v>103</v>
      </c>
      <c r="B12" s="169">
        <f>B5+SUM(B7:B11)</f>
        <v>11406</v>
      </c>
      <c r="C12" s="169">
        <f>C5+SUM(C7:C11)</f>
        <v>0</v>
      </c>
      <c r="D12" s="169">
        <f>D5+SUM(D7:D11)</f>
        <v>0</v>
      </c>
      <c r="E12" s="170">
        <f>E5+SUM(E7:E11)</f>
        <v>11406</v>
      </c>
    </row>
    <row r="13" spans="1:5" ht="13.5" thickBot="1">
      <c r="A13" s="37"/>
      <c r="B13" s="37"/>
      <c r="C13" s="37"/>
      <c r="D13" s="37"/>
      <c r="E13" s="37"/>
    </row>
    <row r="14" spans="1:5" ht="15" customHeight="1" thickBot="1">
      <c r="A14" s="159" t="s">
        <v>102</v>
      </c>
      <c r="B14" s="160" t="s">
        <v>156</v>
      </c>
      <c r="C14" s="160" t="s">
        <v>204</v>
      </c>
      <c r="D14" s="160" t="s">
        <v>415</v>
      </c>
      <c r="E14" s="161" t="s">
        <v>42</v>
      </c>
    </row>
    <row r="15" spans="1:5">
      <c r="A15" s="162" t="s">
        <v>107</v>
      </c>
      <c r="B15" s="64"/>
      <c r="C15" s="64"/>
      <c r="D15" s="64"/>
      <c r="E15" s="163">
        <f t="shared" ref="E15:E21" si="1">SUM(B15:D15)</f>
        <v>0</v>
      </c>
    </row>
    <row r="16" spans="1:5">
      <c r="A16" s="171" t="s">
        <v>108</v>
      </c>
      <c r="B16" s="66">
        <v>1127</v>
      </c>
      <c r="C16" s="66"/>
      <c r="D16" s="66"/>
      <c r="E16" s="167">
        <f t="shared" si="1"/>
        <v>1127</v>
      </c>
    </row>
    <row r="17" spans="1:5">
      <c r="A17" s="166" t="s">
        <v>109</v>
      </c>
      <c r="B17" s="66">
        <v>10279</v>
      </c>
      <c r="C17" s="66"/>
      <c r="D17" s="66"/>
      <c r="E17" s="167">
        <f t="shared" si="1"/>
        <v>10279</v>
      </c>
    </row>
    <row r="18" spans="1:5">
      <c r="A18" s="166" t="s">
        <v>110</v>
      </c>
      <c r="B18" s="66"/>
      <c r="C18" s="66"/>
      <c r="D18" s="66"/>
      <c r="E18" s="167">
        <f t="shared" si="1"/>
        <v>0</v>
      </c>
    </row>
    <row r="19" spans="1:5">
      <c r="A19" s="69"/>
      <c r="B19" s="66"/>
      <c r="C19" s="66"/>
      <c r="D19" s="66"/>
      <c r="E19" s="167">
        <f t="shared" si="1"/>
        <v>0</v>
      </c>
    </row>
    <row r="20" spans="1:5">
      <c r="A20" s="69"/>
      <c r="B20" s="66"/>
      <c r="C20" s="66"/>
      <c r="D20" s="66"/>
      <c r="E20" s="167">
        <f t="shared" si="1"/>
        <v>0</v>
      </c>
    </row>
    <row r="21" spans="1:5" ht="13.5" thickBot="1">
      <c r="A21" s="67"/>
      <c r="B21" s="68"/>
      <c r="C21" s="68"/>
      <c r="D21" s="68"/>
      <c r="E21" s="167">
        <f t="shared" si="1"/>
        <v>0</v>
      </c>
    </row>
    <row r="22" spans="1:5" ht="13.5" thickBot="1">
      <c r="A22" s="168" t="s">
        <v>43</v>
      </c>
      <c r="B22" s="169">
        <f>SUM(B15:B21)</f>
        <v>11406</v>
      </c>
      <c r="C22" s="169">
        <f>SUM(C15:C21)</f>
        <v>0</v>
      </c>
      <c r="D22" s="169">
        <f>SUM(D15:D21)</f>
        <v>0</v>
      </c>
      <c r="E22" s="170">
        <f>SUM(E15:E21)</f>
        <v>11406</v>
      </c>
    </row>
    <row r="23" spans="1:5">
      <c r="A23" s="157"/>
      <c r="B23" s="157"/>
      <c r="C23" s="157"/>
      <c r="D23" s="157"/>
      <c r="E23" s="157"/>
    </row>
    <row r="24" spans="1:5">
      <c r="A24" s="157"/>
      <c r="B24" s="157"/>
      <c r="C24" s="157"/>
      <c r="D24" s="157"/>
      <c r="E24" s="157"/>
    </row>
    <row r="25" spans="1:5" ht="15.75">
      <c r="A25" s="158" t="s">
        <v>104</v>
      </c>
      <c r="B25" s="411"/>
      <c r="C25" s="411"/>
      <c r="D25" s="411"/>
      <c r="E25" s="411"/>
    </row>
    <row r="26" spans="1:5" ht="14.25" thickBot="1">
      <c r="A26" s="157"/>
      <c r="B26" s="157"/>
      <c r="C26" s="157"/>
      <c r="D26" s="412" t="s">
        <v>97</v>
      </c>
      <c r="E26" s="412"/>
    </row>
    <row r="27" spans="1:5" ht="13.5" thickBot="1">
      <c r="A27" s="159" t="s">
        <v>96</v>
      </c>
      <c r="B27" s="160" t="s">
        <v>156</v>
      </c>
      <c r="C27" s="160" t="s">
        <v>204</v>
      </c>
      <c r="D27" s="160" t="s">
        <v>415</v>
      </c>
      <c r="E27" s="161" t="s">
        <v>42</v>
      </c>
    </row>
    <row r="28" spans="1:5">
      <c r="A28" s="162" t="s">
        <v>98</v>
      </c>
      <c r="B28" s="64"/>
      <c r="C28" s="64"/>
      <c r="D28" s="64"/>
      <c r="E28" s="163">
        <f t="shared" ref="E28:E34" si="2">SUM(B28:D28)</f>
        <v>0</v>
      </c>
    </row>
    <row r="29" spans="1:5">
      <c r="A29" s="164" t="s">
        <v>111</v>
      </c>
      <c r="B29" s="65"/>
      <c r="C29" s="65"/>
      <c r="D29" s="65"/>
      <c r="E29" s="165">
        <f t="shared" si="2"/>
        <v>0</v>
      </c>
    </row>
    <row r="30" spans="1:5">
      <c r="A30" s="166" t="s">
        <v>99</v>
      </c>
      <c r="B30" s="66"/>
      <c r="C30" s="66"/>
      <c r="D30" s="66"/>
      <c r="E30" s="167">
        <f t="shared" si="2"/>
        <v>0</v>
      </c>
    </row>
    <row r="31" spans="1:5">
      <c r="A31" s="166" t="s">
        <v>112</v>
      </c>
      <c r="B31" s="66"/>
      <c r="C31" s="66"/>
      <c r="D31" s="66"/>
      <c r="E31" s="167">
        <f t="shared" si="2"/>
        <v>0</v>
      </c>
    </row>
    <row r="32" spans="1:5">
      <c r="A32" s="166" t="s">
        <v>100</v>
      </c>
      <c r="B32" s="66"/>
      <c r="C32" s="66"/>
      <c r="D32" s="66"/>
      <c r="E32" s="167">
        <f t="shared" si="2"/>
        <v>0</v>
      </c>
    </row>
    <row r="33" spans="1:5">
      <c r="A33" s="166" t="s">
        <v>101</v>
      </c>
      <c r="B33" s="66"/>
      <c r="C33" s="66"/>
      <c r="D33" s="66"/>
      <c r="E33" s="167">
        <f t="shared" si="2"/>
        <v>0</v>
      </c>
    </row>
    <row r="34" spans="1:5" ht="13.5" thickBot="1">
      <c r="A34" s="67"/>
      <c r="B34" s="68"/>
      <c r="C34" s="68"/>
      <c r="D34" s="68"/>
      <c r="E34" s="167">
        <f t="shared" si="2"/>
        <v>0</v>
      </c>
    </row>
    <row r="35" spans="1:5" ht="13.5" thickBot="1">
      <c r="A35" s="168" t="s">
        <v>103</v>
      </c>
      <c r="B35" s="169">
        <f>B28+SUM(B30:B34)</f>
        <v>0</v>
      </c>
      <c r="C35" s="169">
        <f>C28+SUM(C30:C34)</f>
        <v>0</v>
      </c>
      <c r="D35" s="169">
        <f>D28+SUM(D30:D34)</f>
        <v>0</v>
      </c>
      <c r="E35" s="170">
        <f>E28+SUM(E30:E34)</f>
        <v>0</v>
      </c>
    </row>
    <row r="36" spans="1:5" ht="13.5" thickBot="1">
      <c r="A36" s="37"/>
      <c r="B36" s="37"/>
      <c r="C36" s="37"/>
      <c r="D36" s="37"/>
      <c r="E36" s="37"/>
    </row>
    <row r="37" spans="1:5" ht="13.5" thickBot="1">
      <c r="A37" s="159" t="s">
        <v>102</v>
      </c>
      <c r="B37" s="160" t="s">
        <v>156</v>
      </c>
      <c r="C37" s="160" t="s">
        <v>204</v>
      </c>
      <c r="D37" s="160" t="s">
        <v>415</v>
      </c>
      <c r="E37" s="161" t="s">
        <v>42</v>
      </c>
    </row>
    <row r="38" spans="1:5">
      <c r="A38" s="162" t="s">
        <v>107</v>
      </c>
      <c r="B38" s="64"/>
      <c r="C38" s="64"/>
      <c r="D38" s="64"/>
      <c r="E38" s="163">
        <f t="shared" ref="E38:E44" si="3">SUM(B38:D38)</f>
        <v>0</v>
      </c>
    </row>
    <row r="39" spans="1:5">
      <c r="A39" s="171" t="s">
        <v>108</v>
      </c>
      <c r="B39" s="66"/>
      <c r="C39" s="66"/>
      <c r="D39" s="66"/>
      <c r="E39" s="167">
        <f t="shared" si="3"/>
        <v>0</v>
      </c>
    </row>
    <row r="40" spans="1:5">
      <c r="A40" s="166" t="s">
        <v>109</v>
      </c>
      <c r="B40" s="66"/>
      <c r="C40" s="66"/>
      <c r="D40" s="66"/>
      <c r="E40" s="167">
        <f t="shared" si="3"/>
        <v>0</v>
      </c>
    </row>
    <row r="41" spans="1:5">
      <c r="A41" s="166" t="s">
        <v>110</v>
      </c>
      <c r="B41" s="66"/>
      <c r="C41" s="66"/>
      <c r="D41" s="66"/>
      <c r="E41" s="167">
        <f t="shared" si="3"/>
        <v>0</v>
      </c>
    </row>
    <row r="42" spans="1:5">
      <c r="A42" s="69"/>
      <c r="B42" s="66"/>
      <c r="C42" s="66"/>
      <c r="D42" s="66"/>
      <c r="E42" s="167">
        <f t="shared" si="3"/>
        <v>0</v>
      </c>
    </row>
    <row r="43" spans="1:5">
      <c r="A43" s="69"/>
      <c r="B43" s="66"/>
      <c r="C43" s="66"/>
      <c r="D43" s="66"/>
      <c r="E43" s="167">
        <f t="shared" si="3"/>
        <v>0</v>
      </c>
    </row>
    <row r="44" spans="1:5" ht="13.5" thickBot="1">
      <c r="A44" s="67"/>
      <c r="B44" s="68"/>
      <c r="C44" s="68"/>
      <c r="D44" s="68"/>
      <c r="E44" s="167">
        <f t="shared" si="3"/>
        <v>0</v>
      </c>
    </row>
    <row r="45" spans="1:5" ht="13.5" thickBot="1">
      <c r="A45" s="168" t="s">
        <v>43</v>
      </c>
      <c r="B45" s="169">
        <f>SUM(B38:B44)</f>
        <v>0</v>
      </c>
      <c r="C45" s="169">
        <f>SUM(C38:C44)</f>
        <v>0</v>
      </c>
      <c r="D45" s="169">
        <f>SUM(D38:D44)</f>
        <v>0</v>
      </c>
      <c r="E45" s="170">
        <f>SUM(E38:E44)</f>
        <v>0</v>
      </c>
    </row>
    <row r="46" spans="1:5">
      <c r="A46" s="157"/>
      <c r="B46" s="157"/>
      <c r="C46" s="157"/>
      <c r="D46" s="157"/>
      <c r="E46" s="157"/>
    </row>
    <row r="47" spans="1:5" ht="15.75">
      <c r="A47" s="420" t="s">
        <v>416</v>
      </c>
      <c r="B47" s="420"/>
      <c r="C47" s="420"/>
      <c r="D47" s="420"/>
      <c r="E47" s="420"/>
    </row>
    <row r="48" spans="1:5" ht="13.5" thickBot="1">
      <c r="A48" s="157"/>
      <c r="B48" s="157"/>
      <c r="C48" s="157"/>
      <c r="D48" s="157"/>
      <c r="E48" s="157"/>
    </row>
    <row r="49" spans="1:8" ht="13.5" thickBot="1">
      <c r="A49" s="425" t="s">
        <v>105</v>
      </c>
      <c r="B49" s="426"/>
      <c r="C49" s="427"/>
      <c r="D49" s="423" t="s">
        <v>113</v>
      </c>
      <c r="E49" s="424"/>
      <c r="H49" s="36"/>
    </row>
    <row r="50" spans="1:8">
      <c r="A50" s="428"/>
      <c r="B50" s="429"/>
      <c r="C50" s="430"/>
      <c r="D50" s="416"/>
      <c r="E50" s="417"/>
    </row>
    <row r="51" spans="1:8" ht="13.5" thickBot="1">
      <c r="A51" s="431"/>
      <c r="B51" s="432"/>
      <c r="C51" s="433"/>
      <c r="D51" s="418"/>
      <c r="E51" s="419"/>
    </row>
    <row r="52" spans="1:8" ht="13.5" thickBot="1">
      <c r="A52" s="413" t="s">
        <v>43</v>
      </c>
      <c r="B52" s="414"/>
      <c r="C52" s="415"/>
      <c r="D52" s="421">
        <f>SUM(D50:E51)</f>
        <v>0</v>
      </c>
      <c r="E52" s="422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8"/>
  <sheetViews>
    <sheetView zoomScaleNormal="100" zoomScaleSheetLayoutView="85" workbookViewId="0">
      <selection activeCell="C149" sqref="C149"/>
    </sheetView>
  </sheetViews>
  <sheetFormatPr defaultRowHeight="12.75"/>
  <cols>
    <col min="1" max="1" width="19.5" style="308" customWidth="1"/>
    <col min="2" max="2" width="72" style="309" customWidth="1"/>
    <col min="3" max="3" width="25" style="310" customWidth="1"/>
    <col min="4" max="16384" width="9.33203125" style="2"/>
  </cols>
  <sheetData>
    <row r="1" spans="1:3" s="1" customFormat="1" ht="16.5" customHeight="1" thickBot="1">
      <c r="A1" s="172"/>
      <c r="B1" s="174"/>
      <c r="C1" s="197" t="s">
        <v>463</v>
      </c>
    </row>
    <row r="2" spans="1:3" s="70" customFormat="1" ht="21" customHeight="1">
      <c r="A2" s="315" t="s">
        <v>57</v>
      </c>
      <c r="B2" s="281" t="s">
        <v>178</v>
      </c>
      <c r="C2" s="283" t="s">
        <v>44</v>
      </c>
    </row>
    <row r="3" spans="1:3" s="70" customFormat="1" ht="16.5" thickBot="1">
      <c r="A3" s="175" t="s">
        <v>161</v>
      </c>
      <c r="B3" s="282" t="s">
        <v>423</v>
      </c>
      <c r="C3" s="284">
        <v>1</v>
      </c>
    </row>
    <row r="4" spans="1:3" s="71" customFormat="1" ht="15.95" customHeight="1" thickBot="1">
      <c r="A4" s="176"/>
      <c r="B4" s="176"/>
      <c r="C4" s="177" t="s">
        <v>45</v>
      </c>
    </row>
    <row r="5" spans="1:3" ht="13.5" thickBot="1">
      <c r="A5" s="316" t="s">
        <v>163</v>
      </c>
      <c r="B5" s="178" t="s">
        <v>46</v>
      </c>
      <c r="C5" s="285" t="s">
        <v>47</v>
      </c>
    </row>
    <row r="6" spans="1:3" s="57" customFormat="1" ht="12.95" customHeight="1" thickBot="1">
      <c r="A6" s="151">
        <v>1</v>
      </c>
      <c r="B6" s="152">
        <v>2</v>
      </c>
      <c r="C6" s="153">
        <v>3</v>
      </c>
    </row>
    <row r="7" spans="1:3" s="57" customFormat="1" ht="15.95" customHeight="1" thickBot="1">
      <c r="A7" s="180"/>
      <c r="B7" s="181" t="s">
        <v>48</v>
      </c>
      <c r="C7" s="286"/>
    </row>
    <row r="8" spans="1:3" s="57" customFormat="1" ht="12" customHeight="1" thickBot="1">
      <c r="A8" s="27" t="s">
        <v>10</v>
      </c>
      <c r="B8" s="19" t="s">
        <v>213</v>
      </c>
      <c r="C8" s="220">
        <f>+C9+C10+C11+C12+C13+C14</f>
        <v>108600</v>
      </c>
    </row>
    <row r="9" spans="1:3" s="72" customFormat="1" ht="12" customHeight="1">
      <c r="A9" s="343" t="s">
        <v>77</v>
      </c>
      <c r="B9" s="325" t="s">
        <v>214</v>
      </c>
      <c r="C9" s="223">
        <v>56640</v>
      </c>
    </row>
    <row r="10" spans="1:3" s="73" customFormat="1" ht="12" customHeight="1">
      <c r="A10" s="344" t="s">
        <v>78</v>
      </c>
      <c r="B10" s="326" t="s">
        <v>215</v>
      </c>
      <c r="C10" s="222">
        <v>22970</v>
      </c>
    </row>
    <row r="11" spans="1:3" s="73" customFormat="1" ht="12" customHeight="1">
      <c r="A11" s="344" t="s">
        <v>79</v>
      </c>
      <c r="B11" s="326" t="s">
        <v>216</v>
      </c>
      <c r="C11" s="222">
        <v>27168</v>
      </c>
    </row>
    <row r="12" spans="1:3" s="73" customFormat="1" ht="12" customHeight="1">
      <c r="A12" s="344" t="s">
        <v>80</v>
      </c>
      <c r="B12" s="326" t="s">
        <v>217</v>
      </c>
      <c r="C12" s="222">
        <v>1822</v>
      </c>
    </row>
    <row r="13" spans="1:3" s="73" customFormat="1" ht="12" customHeight="1">
      <c r="A13" s="344" t="s">
        <v>114</v>
      </c>
      <c r="B13" s="326" t="s">
        <v>218</v>
      </c>
      <c r="C13" s="369"/>
    </row>
    <row r="14" spans="1:3" s="72" customFormat="1" ht="12" customHeight="1" thickBot="1">
      <c r="A14" s="345" t="s">
        <v>81</v>
      </c>
      <c r="B14" s="327" t="s">
        <v>219</v>
      </c>
      <c r="C14" s="370"/>
    </row>
    <row r="15" spans="1:3" s="72" customFormat="1" ht="12" customHeight="1" thickBot="1">
      <c r="A15" s="27" t="s">
        <v>11</v>
      </c>
      <c r="B15" s="215" t="s">
        <v>220</v>
      </c>
      <c r="C15" s="220">
        <f>+C16+C17+C18+C19+C20</f>
        <v>9737</v>
      </c>
    </row>
    <row r="16" spans="1:3" s="72" customFormat="1" ht="12" customHeight="1">
      <c r="A16" s="343" t="s">
        <v>83</v>
      </c>
      <c r="B16" s="325" t="s">
        <v>221</v>
      </c>
      <c r="C16" s="223"/>
    </row>
    <row r="17" spans="1:3" s="72" customFormat="1" ht="12" customHeight="1">
      <c r="A17" s="344" t="s">
        <v>84</v>
      </c>
      <c r="B17" s="326" t="s">
        <v>222</v>
      </c>
      <c r="C17" s="222"/>
    </row>
    <row r="18" spans="1:3" s="72" customFormat="1" ht="12" customHeight="1">
      <c r="A18" s="344" t="s">
        <v>85</v>
      </c>
      <c r="B18" s="326" t="s">
        <v>447</v>
      </c>
      <c r="C18" s="222"/>
    </row>
    <row r="19" spans="1:3" s="72" customFormat="1" ht="12" customHeight="1">
      <c r="A19" s="344" t="s">
        <v>86</v>
      </c>
      <c r="B19" s="326" t="s">
        <v>448</v>
      </c>
      <c r="C19" s="222"/>
    </row>
    <row r="20" spans="1:3" s="72" customFormat="1" ht="12" customHeight="1">
      <c r="A20" s="344" t="s">
        <v>87</v>
      </c>
      <c r="B20" s="326" t="s">
        <v>223</v>
      </c>
      <c r="C20" s="222">
        <v>9737</v>
      </c>
    </row>
    <row r="21" spans="1:3" s="73" customFormat="1" ht="12" customHeight="1" thickBot="1">
      <c r="A21" s="345" t="s">
        <v>93</v>
      </c>
      <c r="B21" s="327" t="s">
        <v>224</v>
      </c>
      <c r="C21" s="224"/>
    </row>
    <row r="22" spans="1:3" s="73" customFormat="1" ht="12" customHeight="1" thickBot="1">
      <c r="A22" s="27" t="s">
        <v>12</v>
      </c>
      <c r="B22" s="19" t="s">
        <v>225</v>
      </c>
      <c r="C22" s="220">
        <f>+C23+C24+C25+C26+C27</f>
        <v>21676</v>
      </c>
    </row>
    <row r="23" spans="1:3" s="73" customFormat="1" ht="12" customHeight="1">
      <c r="A23" s="343" t="s">
        <v>66</v>
      </c>
      <c r="B23" s="325" t="s">
        <v>226</v>
      </c>
      <c r="C23" s="223"/>
    </row>
    <row r="24" spans="1:3" s="72" customFormat="1" ht="12" customHeight="1">
      <c r="A24" s="344" t="s">
        <v>67</v>
      </c>
      <c r="B24" s="326" t="s">
        <v>227</v>
      </c>
      <c r="C24" s="222"/>
    </row>
    <row r="25" spans="1:3" s="73" customFormat="1" ht="12" customHeight="1">
      <c r="A25" s="344" t="s">
        <v>68</v>
      </c>
      <c r="B25" s="326" t="s">
        <v>449</v>
      </c>
      <c r="C25" s="222"/>
    </row>
    <row r="26" spans="1:3" s="73" customFormat="1" ht="12" customHeight="1">
      <c r="A26" s="344" t="s">
        <v>69</v>
      </c>
      <c r="B26" s="326" t="s">
        <v>450</v>
      </c>
      <c r="C26" s="222"/>
    </row>
    <row r="27" spans="1:3" s="73" customFormat="1" ht="12" customHeight="1">
      <c r="A27" s="344" t="s">
        <v>128</v>
      </c>
      <c r="B27" s="326" t="s">
        <v>228</v>
      </c>
      <c r="C27" s="222">
        <v>21676</v>
      </c>
    </row>
    <row r="28" spans="1:3" s="73" customFormat="1" ht="12" customHeight="1" thickBot="1">
      <c r="A28" s="345" t="s">
        <v>129</v>
      </c>
      <c r="B28" s="327" t="s">
        <v>229</v>
      </c>
      <c r="C28" s="224"/>
    </row>
    <row r="29" spans="1:3" s="73" customFormat="1" ht="12" customHeight="1" thickBot="1">
      <c r="A29" s="27" t="s">
        <v>130</v>
      </c>
      <c r="B29" s="19" t="s">
        <v>230</v>
      </c>
      <c r="C29" s="226">
        <f>+C30+C33+C34+C35</f>
        <v>31592</v>
      </c>
    </row>
    <row r="30" spans="1:3" s="73" customFormat="1" ht="12" customHeight="1">
      <c r="A30" s="343" t="s">
        <v>231</v>
      </c>
      <c r="B30" s="325" t="s">
        <v>237</v>
      </c>
      <c r="C30" s="320">
        <f>+C31+C32</f>
        <v>26742</v>
      </c>
    </row>
    <row r="31" spans="1:3" s="73" customFormat="1" ht="12" customHeight="1">
      <c r="A31" s="344" t="s">
        <v>232</v>
      </c>
      <c r="B31" s="326" t="s">
        <v>238</v>
      </c>
      <c r="C31" s="222">
        <v>12742</v>
      </c>
    </row>
    <row r="32" spans="1:3" s="73" customFormat="1" ht="12" customHeight="1">
      <c r="A32" s="344" t="s">
        <v>233</v>
      </c>
      <c r="B32" s="326" t="s">
        <v>239</v>
      </c>
      <c r="C32" s="222">
        <v>14000</v>
      </c>
    </row>
    <row r="33" spans="1:3" s="73" customFormat="1" ht="12" customHeight="1">
      <c r="A33" s="344" t="s">
        <v>234</v>
      </c>
      <c r="B33" s="326" t="s">
        <v>240</v>
      </c>
      <c r="C33" s="222">
        <v>2850</v>
      </c>
    </row>
    <row r="34" spans="1:3" s="73" customFormat="1" ht="12" customHeight="1">
      <c r="A34" s="344" t="s">
        <v>235</v>
      </c>
      <c r="B34" s="326" t="s">
        <v>241</v>
      </c>
      <c r="C34" s="222">
        <v>2000</v>
      </c>
    </row>
    <row r="35" spans="1:3" s="73" customFormat="1" ht="12" customHeight="1" thickBot="1">
      <c r="A35" s="345" t="s">
        <v>236</v>
      </c>
      <c r="B35" s="327" t="s">
        <v>242</v>
      </c>
      <c r="C35" s="224"/>
    </row>
    <row r="36" spans="1:3" s="73" customFormat="1" ht="12" customHeight="1" thickBot="1">
      <c r="A36" s="27" t="s">
        <v>14</v>
      </c>
      <c r="B36" s="19" t="s">
        <v>243</v>
      </c>
      <c r="C36" s="220">
        <f>SUM(C37:C46)</f>
        <v>670</v>
      </c>
    </row>
    <row r="37" spans="1:3" s="73" customFormat="1" ht="12" customHeight="1">
      <c r="A37" s="343" t="s">
        <v>70</v>
      </c>
      <c r="B37" s="325" t="s">
        <v>246</v>
      </c>
      <c r="C37" s="223"/>
    </row>
    <row r="38" spans="1:3" s="73" customFormat="1" ht="12" customHeight="1">
      <c r="A38" s="344" t="s">
        <v>71</v>
      </c>
      <c r="B38" s="326" t="s">
        <v>247</v>
      </c>
      <c r="C38" s="222">
        <v>120</v>
      </c>
    </row>
    <row r="39" spans="1:3" s="73" customFormat="1" ht="12" customHeight="1">
      <c r="A39" s="344" t="s">
        <v>72</v>
      </c>
      <c r="B39" s="326" t="s">
        <v>248</v>
      </c>
      <c r="C39" s="222"/>
    </row>
    <row r="40" spans="1:3" s="73" customFormat="1" ht="12" customHeight="1">
      <c r="A40" s="344" t="s">
        <v>132</v>
      </c>
      <c r="B40" s="326" t="s">
        <v>249</v>
      </c>
      <c r="C40" s="222"/>
    </row>
    <row r="41" spans="1:3" s="73" customFormat="1" ht="12" customHeight="1">
      <c r="A41" s="344" t="s">
        <v>133</v>
      </c>
      <c r="B41" s="326" t="s">
        <v>250</v>
      </c>
      <c r="C41" s="222"/>
    </row>
    <row r="42" spans="1:3" s="73" customFormat="1" ht="12" customHeight="1">
      <c r="A42" s="344" t="s">
        <v>134</v>
      </c>
      <c r="B42" s="326" t="s">
        <v>251</v>
      </c>
      <c r="C42" s="222"/>
    </row>
    <row r="43" spans="1:3" s="73" customFormat="1" ht="12" customHeight="1">
      <c r="A43" s="344" t="s">
        <v>135</v>
      </c>
      <c r="B43" s="326" t="s">
        <v>252</v>
      </c>
      <c r="C43" s="222"/>
    </row>
    <row r="44" spans="1:3" s="73" customFormat="1" ht="12" customHeight="1">
      <c r="A44" s="344" t="s">
        <v>136</v>
      </c>
      <c r="B44" s="326" t="s">
        <v>253</v>
      </c>
      <c r="C44" s="222">
        <v>550</v>
      </c>
    </row>
    <row r="45" spans="1:3" s="73" customFormat="1" ht="12" customHeight="1">
      <c r="A45" s="344" t="s">
        <v>244</v>
      </c>
      <c r="B45" s="326" t="s">
        <v>254</v>
      </c>
      <c r="C45" s="225"/>
    </row>
    <row r="46" spans="1:3" s="73" customFormat="1" ht="12" customHeight="1" thickBot="1">
      <c r="A46" s="345" t="s">
        <v>245</v>
      </c>
      <c r="B46" s="327" t="s">
        <v>255</v>
      </c>
      <c r="C46" s="314"/>
    </row>
    <row r="47" spans="1:3" s="73" customFormat="1" ht="12" customHeight="1" thickBot="1">
      <c r="A47" s="27" t="s">
        <v>15</v>
      </c>
      <c r="B47" s="19" t="s">
        <v>256</v>
      </c>
      <c r="C47" s="220">
        <f>SUM(C48:C52)</f>
        <v>0</v>
      </c>
    </row>
    <row r="48" spans="1:3" s="73" customFormat="1" ht="12" customHeight="1">
      <c r="A48" s="343" t="s">
        <v>73</v>
      </c>
      <c r="B48" s="325" t="s">
        <v>260</v>
      </c>
      <c r="C48" s="371"/>
    </row>
    <row r="49" spans="1:3" s="73" customFormat="1" ht="12" customHeight="1">
      <c r="A49" s="344" t="s">
        <v>74</v>
      </c>
      <c r="B49" s="326" t="s">
        <v>261</v>
      </c>
      <c r="C49" s="225"/>
    </row>
    <row r="50" spans="1:3" s="73" customFormat="1" ht="12" customHeight="1">
      <c r="A50" s="344" t="s">
        <v>257</v>
      </c>
      <c r="B50" s="326" t="s">
        <v>262</v>
      </c>
      <c r="C50" s="225"/>
    </row>
    <row r="51" spans="1:3" s="73" customFormat="1" ht="12" customHeight="1">
      <c r="A51" s="344" t="s">
        <v>258</v>
      </c>
      <c r="B51" s="326" t="s">
        <v>263</v>
      </c>
      <c r="C51" s="225"/>
    </row>
    <row r="52" spans="1:3" s="73" customFormat="1" ht="12" customHeight="1" thickBot="1">
      <c r="A52" s="345" t="s">
        <v>259</v>
      </c>
      <c r="B52" s="327" t="s">
        <v>264</v>
      </c>
      <c r="C52" s="314"/>
    </row>
    <row r="53" spans="1:3" s="73" customFormat="1" ht="12" customHeight="1" thickBot="1">
      <c r="A53" s="27" t="s">
        <v>137</v>
      </c>
      <c r="B53" s="19" t="s">
        <v>265</v>
      </c>
      <c r="C53" s="220">
        <f>SUM(C54:C56)</f>
        <v>48156</v>
      </c>
    </row>
    <row r="54" spans="1:3" s="73" customFormat="1" ht="12" customHeight="1">
      <c r="A54" s="343" t="s">
        <v>75</v>
      </c>
      <c r="B54" s="325" t="s">
        <v>266</v>
      </c>
      <c r="C54" s="223"/>
    </row>
    <row r="55" spans="1:3" s="73" customFormat="1" ht="12" customHeight="1">
      <c r="A55" s="344" t="s">
        <v>76</v>
      </c>
      <c r="B55" s="326" t="s">
        <v>451</v>
      </c>
      <c r="C55" s="222"/>
    </row>
    <row r="56" spans="1:3" s="73" customFormat="1" ht="12" customHeight="1">
      <c r="A56" s="344" t="s">
        <v>269</v>
      </c>
      <c r="B56" s="326" t="s">
        <v>267</v>
      </c>
      <c r="C56" s="222">
        <v>48156</v>
      </c>
    </row>
    <row r="57" spans="1:3" s="73" customFormat="1" ht="12" customHeight="1" thickBot="1">
      <c r="A57" s="345" t="s">
        <v>270</v>
      </c>
      <c r="B57" s="327" t="s">
        <v>268</v>
      </c>
      <c r="C57" s="224"/>
    </row>
    <row r="58" spans="1:3" s="73" customFormat="1" ht="12" customHeight="1" thickBot="1">
      <c r="A58" s="27" t="s">
        <v>17</v>
      </c>
      <c r="B58" s="215" t="s">
        <v>271</v>
      </c>
      <c r="C58" s="220">
        <f>SUM(C59:C61)</f>
        <v>0</v>
      </c>
    </row>
    <row r="59" spans="1:3" s="73" customFormat="1" ht="12" customHeight="1">
      <c r="A59" s="343" t="s">
        <v>138</v>
      </c>
      <c r="B59" s="325" t="s">
        <v>273</v>
      </c>
      <c r="C59" s="225"/>
    </row>
    <row r="60" spans="1:3" s="73" customFormat="1" ht="12" customHeight="1">
      <c r="A60" s="344" t="s">
        <v>139</v>
      </c>
      <c r="B60" s="326" t="s">
        <v>452</v>
      </c>
      <c r="C60" s="225"/>
    </row>
    <row r="61" spans="1:3" s="73" customFormat="1" ht="12" customHeight="1">
      <c r="A61" s="344" t="s">
        <v>184</v>
      </c>
      <c r="B61" s="326" t="s">
        <v>274</v>
      </c>
      <c r="C61" s="225"/>
    </row>
    <row r="62" spans="1:3" s="73" customFormat="1" ht="12" customHeight="1" thickBot="1">
      <c r="A62" s="345" t="s">
        <v>272</v>
      </c>
      <c r="B62" s="327" t="s">
        <v>275</v>
      </c>
      <c r="C62" s="225"/>
    </row>
    <row r="63" spans="1:3" s="73" customFormat="1" ht="12" customHeight="1" thickBot="1">
      <c r="A63" s="27" t="s">
        <v>18</v>
      </c>
      <c r="B63" s="19" t="s">
        <v>276</v>
      </c>
      <c r="C63" s="226">
        <f>+C8+C15+C22+C29+C36+C47+C53+C58</f>
        <v>220431</v>
      </c>
    </row>
    <row r="64" spans="1:3" s="73" customFormat="1" ht="12" customHeight="1" thickBot="1">
      <c r="A64" s="346" t="s">
        <v>418</v>
      </c>
      <c r="B64" s="215" t="s">
        <v>278</v>
      </c>
      <c r="C64" s="220">
        <f>SUM(C65:C67)</f>
        <v>0</v>
      </c>
    </row>
    <row r="65" spans="1:3" s="73" customFormat="1" ht="12" customHeight="1">
      <c r="A65" s="343" t="s">
        <v>311</v>
      </c>
      <c r="B65" s="325" t="s">
        <v>279</v>
      </c>
      <c r="C65" s="225"/>
    </row>
    <row r="66" spans="1:3" s="73" customFormat="1" ht="12" customHeight="1">
      <c r="A66" s="344" t="s">
        <v>320</v>
      </c>
      <c r="B66" s="326" t="s">
        <v>280</v>
      </c>
      <c r="C66" s="225"/>
    </row>
    <row r="67" spans="1:3" s="73" customFormat="1" ht="12" customHeight="1" thickBot="1">
      <c r="A67" s="345" t="s">
        <v>321</v>
      </c>
      <c r="B67" s="329" t="s">
        <v>281</v>
      </c>
      <c r="C67" s="225"/>
    </row>
    <row r="68" spans="1:3" s="73" customFormat="1" ht="12" customHeight="1" thickBot="1">
      <c r="A68" s="346" t="s">
        <v>282</v>
      </c>
      <c r="B68" s="215" t="s">
        <v>283</v>
      </c>
      <c r="C68" s="220">
        <f>SUM(C69:C72)</f>
        <v>0</v>
      </c>
    </row>
    <row r="69" spans="1:3" s="73" customFormat="1" ht="12" customHeight="1">
      <c r="A69" s="343" t="s">
        <v>115</v>
      </c>
      <c r="B69" s="325" t="s">
        <v>284</v>
      </c>
      <c r="C69" s="225"/>
    </row>
    <row r="70" spans="1:3" s="73" customFormat="1" ht="12" customHeight="1">
      <c r="A70" s="344" t="s">
        <v>116</v>
      </c>
      <c r="B70" s="326" t="s">
        <v>285</v>
      </c>
      <c r="C70" s="225"/>
    </row>
    <row r="71" spans="1:3" s="73" customFormat="1" ht="12" customHeight="1">
      <c r="A71" s="344" t="s">
        <v>312</v>
      </c>
      <c r="B71" s="326" t="s">
        <v>286</v>
      </c>
      <c r="C71" s="225"/>
    </row>
    <row r="72" spans="1:3" s="73" customFormat="1" ht="12" customHeight="1" thickBot="1">
      <c r="A72" s="345" t="s">
        <v>313</v>
      </c>
      <c r="B72" s="327" t="s">
        <v>287</v>
      </c>
      <c r="C72" s="225"/>
    </row>
    <row r="73" spans="1:3" s="73" customFormat="1" ht="12" customHeight="1" thickBot="1">
      <c r="A73" s="346" t="s">
        <v>288</v>
      </c>
      <c r="B73" s="215" t="s">
        <v>289</v>
      </c>
      <c r="C73" s="220">
        <f>SUM(C74:C75)</f>
        <v>11760</v>
      </c>
    </row>
    <row r="74" spans="1:3" s="73" customFormat="1" ht="12" customHeight="1">
      <c r="A74" s="343" t="s">
        <v>314</v>
      </c>
      <c r="B74" s="325" t="s">
        <v>290</v>
      </c>
      <c r="C74" s="225">
        <v>11760</v>
      </c>
    </row>
    <row r="75" spans="1:3" s="73" customFormat="1" ht="12" customHeight="1" thickBot="1">
      <c r="A75" s="345" t="s">
        <v>315</v>
      </c>
      <c r="B75" s="327" t="s">
        <v>291</v>
      </c>
      <c r="C75" s="225"/>
    </row>
    <row r="76" spans="1:3" s="72" customFormat="1" ht="12" customHeight="1" thickBot="1">
      <c r="A76" s="346" t="s">
        <v>292</v>
      </c>
      <c r="B76" s="215" t="s">
        <v>293</v>
      </c>
      <c r="C76" s="220">
        <f>SUM(C77:C79)</f>
        <v>0</v>
      </c>
    </row>
    <row r="77" spans="1:3" s="73" customFormat="1" ht="12" customHeight="1">
      <c r="A77" s="343" t="s">
        <v>316</v>
      </c>
      <c r="B77" s="325" t="s">
        <v>294</v>
      </c>
      <c r="C77" s="225"/>
    </row>
    <row r="78" spans="1:3" s="73" customFormat="1" ht="12" customHeight="1">
      <c r="A78" s="344" t="s">
        <v>317</v>
      </c>
      <c r="B78" s="326" t="s">
        <v>295</v>
      </c>
      <c r="C78" s="225"/>
    </row>
    <row r="79" spans="1:3" s="73" customFormat="1" ht="12" customHeight="1" thickBot="1">
      <c r="A79" s="345" t="s">
        <v>318</v>
      </c>
      <c r="B79" s="327" t="s">
        <v>296</v>
      </c>
      <c r="C79" s="225"/>
    </row>
    <row r="80" spans="1:3" s="73" customFormat="1" ht="12" customHeight="1" thickBot="1">
      <c r="A80" s="346" t="s">
        <v>297</v>
      </c>
      <c r="B80" s="215" t="s">
        <v>319</v>
      </c>
      <c r="C80" s="220">
        <f>SUM(C81:C84)</f>
        <v>0</v>
      </c>
    </row>
    <row r="81" spans="1:3" s="73" customFormat="1" ht="12" customHeight="1">
      <c r="A81" s="347" t="s">
        <v>298</v>
      </c>
      <c r="B81" s="325" t="s">
        <v>299</v>
      </c>
      <c r="C81" s="225"/>
    </row>
    <row r="82" spans="1:3" s="73" customFormat="1" ht="12" customHeight="1">
      <c r="A82" s="348" t="s">
        <v>300</v>
      </c>
      <c r="B82" s="326" t="s">
        <v>301</v>
      </c>
      <c r="C82" s="225"/>
    </row>
    <row r="83" spans="1:3" s="73" customFormat="1" ht="12" customHeight="1">
      <c r="A83" s="348" t="s">
        <v>302</v>
      </c>
      <c r="B83" s="326" t="s">
        <v>303</v>
      </c>
      <c r="C83" s="225"/>
    </row>
    <row r="84" spans="1:3" s="72" customFormat="1" ht="12" customHeight="1" thickBot="1">
      <c r="A84" s="349" t="s">
        <v>304</v>
      </c>
      <c r="B84" s="327" t="s">
        <v>305</v>
      </c>
      <c r="C84" s="225"/>
    </row>
    <row r="85" spans="1:3" s="72" customFormat="1" ht="12" customHeight="1" thickBot="1">
      <c r="A85" s="346" t="s">
        <v>306</v>
      </c>
      <c r="B85" s="215" t="s">
        <v>307</v>
      </c>
      <c r="C85" s="372"/>
    </row>
    <row r="86" spans="1:3" s="72" customFormat="1" ht="12" customHeight="1" thickBot="1">
      <c r="A86" s="346" t="s">
        <v>308</v>
      </c>
      <c r="B86" s="333" t="s">
        <v>309</v>
      </c>
      <c r="C86" s="226">
        <f>+C64+C68+C73+C76+C80+C85</f>
        <v>11760</v>
      </c>
    </row>
    <row r="87" spans="1:3" s="72" customFormat="1" ht="12" customHeight="1" thickBot="1">
      <c r="A87" s="350" t="s">
        <v>322</v>
      </c>
      <c r="B87" s="335" t="s">
        <v>445</v>
      </c>
      <c r="C87" s="226">
        <f>+C63+C86</f>
        <v>232191</v>
      </c>
    </row>
    <row r="88" spans="1:3" s="73" customFormat="1" ht="15" customHeight="1">
      <c r="A88" s="186"/>
      <c r="B88" s="187"/>
      <c r="C88" s="291"/>
    </row>
    <row r="89" spans="1:3" ht="13.5" thickBot="1">
      <c r="A89" s="351"/>
      <c r="B89" s="189"/>
      <c r="C89" s="292"/>
    </row>
    <row r="90" spans="1:3" s="57" customFormat="1" ht="16.5" customHeight="1" thickBot="1">
      <c r="A90" s="190"/>
      <c r="B90" s="191" t="s">
        <v>50</v>
      </c>
      <c r="C90" s="293"/>
    </row>
    <row r="91" spans="1:3" s="74" customFormat="1" ht="12" customHeight="1" thickBot="1">
      <c r="A91" s="317" t="s">
        <v>10</v>
      </c>
      <c r="B91" s="26" t="s">
        <v>325</v>
      </c>
      <c r="C91" s="219">
        <f>SUM(C92:C96)</f>
        <v>83251</v>
      </c>
    </row>
    <row r="92" spans="1:3" ht="12" customHeight="1">
      <c r="A92" s="352" t="s">
        <v>77</v>
      </c>
      <c r="B92" s="8" t="s">
        <v>40</v>
      </c>
      <c r="C92" s="221">
        <v>28746</v>
      </c>
    </row>
    <row r="93" spans="1:3" ht="12" customHeight="1">
      <c r="A93" s="344" t="s">
        <v>78</v>
      </c>
      <c r="B93" s="6" t="s">
        <v>140</v>
      </c>
      <c r="C93" s="222">
        <v>7707</v>
      </c>
    </row>
    <row r="94" spans="1:3" ht="12" customHeight="1">
      <c r="A94" s="344" t="s">
        <v>79</v>
      </c>
      <c r="B94" s="6" t="s">
        <v>106</v>
      </c>
      <c r="C94" s="224">
        <v>46798</v>
      </c>
    </row>
    <row r="95" spans="1:3" ht="12" customHeight="1">
      <c r="A95" s="344" t="s">
        <v>80</v>
      </c>
      <c r="B95" s="9" t="s">
        <v>141</v>
      </c>
      <c r="C95" s="224"/>
    </row>
    <row r="96" spans="1:3" ht="12" customHeight="1">
      <c r="A96" s="344" t="s">
        <v>88</v>
      </c>
      <c r="B96" s="17" t="s">
        <v>142</v>
      </c>
      <c r="C96" s="224"/>
    </row>
    <row r="97" spans="1:3" ht="12" customHeight="1">
      <c r="A97" s="344" t="s">
        <v>81</v>
      </c>
      <c r="B97" s="6" t="s">
        <v>326</v>
      </c>
      <c r="C97" s="224"/>
    </row>
    <row r="98" spans="1:3" ht="12" customHeight="1">
      <c r="A98" s="344" t="s">
        <v>82</v>
      </c>
      <c r="B98" s="92" t="s">
        <v>327</v>
      </c>
      <c r="C98" s="224"/>
    </row>
    <row r="99" spans="1:3" ht="12" customHeight="1">
      <c r="A99" s="344" t="s">
        <v>89</v>
      </c>
      <c r="B99" s="93" t="s">
        <v>328</v>
      </c>
      <c r="C99" s="224"/>
    </row>
    <row r="100" spans="1:3" ht="12" customHeight="1">
      <c r="A100" s="344" t="s">
        <v>90</v>
      </c>
      <c r="B100" s="93" t="s">
        <v>329</v>
      </c>
      <c r="C100" s="224"/>
    </row>
    <row r="101" spans="1:3" ht="12" customHeight="1">
      <c r="A101" s="344" t="s">
        <v>91</v>
      </c>
      <c r="B101" s="92" t="s">
        <v>330</v>
      </c>
      <c r="C101" s="224"/>
    </row>
    <row r="102" spans="1:3" ht="12" customHeight="1">
      <c r="A102" s="344" t="s">
        <v>92</v>
      </c>
      <c r="B102" s="92" t="s">
        <v>331</v>
      </c>
      <c r="C102" s="224"/>
    </row>
    <row r="103" spans="1:3" ht="12" customHeight="1">
      <c r="A103" s="344" t="s">
        <v>94</v>
      </c>
      <c r="B103" s="93" t="s">
        <v>332</v>
      </c>
      <c r="C103" s="224"/>
    </row>
    <row r="104" spans="1:3" ht="12" customHeight="1">
      <c r="A104" s="353" t="s">
        <v>143</v>
      </c>
      <c r="B104" s="94" t="s">
        <v>333</v>
      </c>
      <c r="C104" s="224"/>
    </row>
    <row r="105" spans="1:3" ht="12" customHeight="1">
      <c r="A105" s="344" t="s">
        <v>323</v>
      </c>
      <c r="B105" s="94" t="s">
        <v>334</v>
      </c>
      <c r="C105" s="224"/>
    </row>
    <row r="106" spans="1:3" ht="12" customHeight="1" thickBot="1">
      <c r="A106" s="354" t="s">
        <v>324</v>
      </c>
      <c r="B106" s="95" t="s">
        <v>335</v>
      </c>
      <c r="C106" s="228"/>
    </row>
    <row r="107" spans="1:3" ht="12" customHeight="1" thickBot="1">
      <c r="A107" s="27" t="s">
        <v>11</v>
      </c>
      <c r="B107" s="25" t="s">
        <v>336</v>
      </c>
      <c r="C107" s="220">
        <f>+C108+C110+C112</f>
        <v>51572</v>
      </c>
    </row>
    <row r="108" spans="1:3" ht="12" customHeight="1">
      <c r="A108" s="343" t="s">
        <v>83</v>
      </c>
      <c r="B108" s="6" t="s">
        <v>182</v>
      </c>
      <c r="C108" s="223">
        <v>51572</v>
      </c>
    </row>
    <row r="109" spans="1:3" ht="12" customHeight="1">
      <c r="A109" s="343" t="s">
        <v>84</v>
      </c>
      <c r="B109" s="10" t="s">
        <v>340</v>
      </c>
      <c r="C109" s="223"/>
    </row>
    <row r="110" spans="1:3" ht="12" customHeight="1">
      <c r="A110" s="343" t="s">
        <v>85</v>
      </c>
      <c r="B110" s="10" t="s">
        <v>144</v>
      </c>
      <c r="C110" s="222"/>
    </row>
    <row r="111" spans="1:3" ht="12" customHeight="1">
      <c r="A111" s="343" t="s">
        <v>86</v>
      </c>
      <c r="B111" s="10" t="s">
        <v>341</v>
      </c>
      <c r="C111" s="213"/>
    </row>
    <row r="112" spans="1:3" ht="12" customHeight="1">
      <c r="A112" s="343" t="s">
        <v>87</v>
      </c>
      <c r="B112" s="217" t="s">
        <v>185</v>
      </c>
      <c r="C112" s="213"/>
    </row>
    <row r="113" spans="1:3" ht="12" customHeight="1">
      <c r="A113" s="343" t="s">
        <v>93</v>
      </c>
      <c r="B113" s="216" t="s">
        <v>453</v>
      </c>
      <c r="C113" s="213"/>
    </row>
    <row r="114" spans="1:3" ht="12" customHeight="1">
      <c r="A114" s="343" t="s">
        <v>95</v>
      </c>
      <c r="B114" s="321" t="s">
        <v>346</v>
      </c>
      <c r="C114" s="213"/>
    </row>
    <row r="115" spans="1:3" ht="12" customHeight="1">
      <c r="A115" s="343" t="s">
        <v>145</v>
      </c>
      <c r="B115" s="93" t="s">
        <v>329</v>
      </c>
      <c r="C115" s="213"/>
    </row>
    <row r="116" spans="1:3" ht="12" customHeight="1">
      <c r="A116" s="343" t="s">
        <v>146</v>
      </c>
      <c r="B116" s="93" t="s">
        <v>345</v>
      </c>
      <c r="C116" s="213"/>
    </row>
    <row r="117" spans="1:3" ht="12" customHeight="1">
      <c r="A117" s="343" t="s">
        <v>147</v>
      </c>
      <c r="B117" s="93" t="s">
        <v>344</v>
      </c>
      <c r="C117" s="213"/>
    </row>
    <row r="118" spans="1:3" ht="12" customHeight="1">
      <c r="A118" s="343" t="s">
        <v>337</v>
      </c>
      <c r="B118" s="93" t="s">
        <v>332</v>
      </c>
      <c r="C118" s="213"/>
    </row>
    <row r="119" spans="1:3" ht="12" customHeight="1">
      <c r="A119" s="343" t="s">
        <v>338</v>
      </c>
      <c r="B119" s="93" t="s">
        <v>343</v>
      </c>
      <c r="C119" s="213"/>
    </row>
    <row r="120" spans="1:3" ht="12" customHeight="1" thickBot="1">
      <c r="A120" s="353" t="s">
        <v>339</v>
      </c>
      <c r="B120" s="93" t="s">
        <v>342</v>
      </c>
      <c r="C120" s="214"/>
    </row>
    <row r="121" spans="1:3" ht="12" customHeight="1" thickBot="1">
      <c r="A121" s="27" t="s">
        <v>12</v>
      </c>
      <c r="B121" s="79" t="s">
        <v>347</v>
      </c>
      <c r="C121" s="220">
        <f>+C122+C123</f>
        <v>15477</v>
      </c>
    </row>
    <row r="122" spans="1:3" ht="12" customHeight="1">
      <c r="A122" s="343" t="s">
        <v>66</v>
      </c>
      <c r="B122" s="7" t="s">
        <v>52</v>
      </c>
      <c r="C122" s="223"/>
    </row>
    <row r="123" spans="1:3" ht="12" customHeight="1" thickBot="1">
      <c r="A123" s="345" t="s">
        <v>67</v>
      </c>
      <c r="B123" s="10" t="s">
        <v>53</v>
      </c>
      <c r="C123" s="224">
        <v>15477</v>
      </c>
    </row>
    <row r="124" spans="1:3" ht="12" customHeight="1" thickBot="1">
      <c r="A124" s="27" t="s">
        <v>13</v>
      </c>
      <c r="B124" s="79" t="s">
        <v>348</v>
      </c>
      <c r="C124" s="220">
        <f>+C91+C107+C121</f>
        <v>150300</v>
      </c>
    </row>
    <row r="125" spans="1:3" ht="12" customHeight="1" thickBot="1">
      <c r="A125" s="27" t="s">
        <v>14</v>
      </c>
      <c r="B125" s="79" t="s">
        <v>349</v>
      </c>
      <c r="C125" s="220">
        <f>+C126+C127+C128</f>
        <v>0</v>
      </c>
    </row>
    <row r="126" spans="1:3" s="74" customFormat="1" ht="12" customHeight="1">
      <c r="A126" s="343" t="s">
        <v>70</v>
      </c>
      <c r="B126" s="7" t="s">
        <v>350</v>
      </c>
      <c r="C126" s="213"/>
    </row>
    <row r="127" spans="1:3" ht="12" customHeight="1">
      <c r="A127" s="343" t="s">
        <v>71</v>
      </c>
      <c r="B127" s="7" t="s">
        <v>351</v>
      </c>
      <c r="C127" s="213"/>
    </row>
    <row r="128" spans="1:3" ht="12" customHeight="1" thickBot="1">
      <c r="A128" s="353" t="s">
        <v>72</v>
      </c>
      <c r="B128" s="5" t="s">
        <v>352</v>
      </c>
      <c r="C128" s="213"/>
    </row>
    <row r="129" spans="1:11" ht="12" customHeight="1" thickBot="1">
      <c r="A129" s="27" t="s">
        <v>15</v>
      </c>
      <c r="B129" s="79" t="s">
        <v>417</v>
      </c>
      <c r="C129" s="220">
        <f>+C130+C131+C132+C133</f>
        <v>0</v>
      </c>
    </row>
    <row r="130" spans="1:11" ht="12" customHeight="1">
      <c r="A130" s="343" t="s">
        <v>73</v>
      </c>
      <c r="B130" s="7" t="s">
        <v>353</v>
      </c>
      <c r="C130" s="213"/>
    </row>
    <row r="131" spans="1:11" ht="12" customHeight="1">
      <c r="A131" s="343" t="s">
        <v>74</v>
      </c>
      <c r="B131" s="7" t="s">
        <v>354</v>
      </c>
      <c r="C131" s="213"/>
    </row>
    <row r="132" spans="1:11" ht="12" customHeight="1">
      <c r="A132" s="343" t="s">
        <v>257</v>
      </c>
      <c r="B132" s="7" t="s">
        <v>355</v>
      </c>
      <c r="C132" s="213"/>
    </row>
    <row r="133" spans="1:11" s="74" customFormat="1" ht="12" customHeight="1" thickBot="1">
      <c r="A133" s="353" t="s">
        <v>258</v>
      </c>
      <c r="B133" s="5" t="s">
        <v>356</v>
      </c>
      <c r="C133" s="213"/>
    </row>
    <row r="134" spans="1:11" ht="12" customHeight="1" thickBot="1">
      <c r="A134" s="27" t="s">
        <v>16</v>
      </c>
      <c r="B134" s="79" t="s">
        <v>357</v>
      </c>
      <c r="C134" s="226">
        <f>+C135+C136+C137+C138</f>
        <v>0</v>
      </c>
      <c r="K134" s="198"/>
    </row>
    <row r="135" spans="1:11">
      <c r="A135" s="343" t="s">
        <v>75</v>
      </c>
      <c r="B135" s="7" t="s">
        <v>358</v>
      </c>
      <c r="C135" s="213"/>
    </row>
    <row r="136" spans="1:11" ht="12" customHeight="1">
      <c r="A136" s="343" t="s">
        <v>76</v>
      </c>
      <c r="B136" s="7" t="s">
        <v>368</v>
      </c>
      <c r="C136" s="213"/>
    </row>
    <row r="137" spans="1:11" s="74" customFormat="1" ht="12" customHeight="1">
      <c r="A137" s="343" t="s">
        <v>269</v>
      </c>
      <c r="B137" s="7" t="s">
        <v>359</v>
      </c>
      <c r="C137" s="213"/>
    </row>
    <row r="138" spans="1:11" s="74" customFormat="1" ht="12" customHeight="1" thickBot="1">
      <c r="A138" s="353" t="s">
        <v>270</v>
      </c>
      <c r="B138" s="5" t="s">
        <v>360</v>
      </c>
      <c r="C138" s="213"/>
    </row>
    <row r="139" spans="1:11" s="74" customFormat="1" ht="12" customHeight="1" thickBot="1">
      <c r="A139" s="27" t="s">
        <v>17</v>
      </c>
      <c r="B139" s="79" t="s">
        <v>361</v>
      </c>
      <c r="C139" s="229">
        <f>+C140+C141+C142+C143</f>
        <v>0</v>
      </c>
    </row>
    <row r="140" spans="1:11" s="74" customFormat="1" ht="12" customHeight="1">
      <c r="A140" s="343" t="s">
        <v>138</v>
      </c>
      <c r="B140" s="7" t="s">
        <v>362</v>
      </c>
      <c r="C140" s="213"/>
    </row>
    <row r="141" spans="1:11" s="74" customFormat="1" ht="12" customHeight="1">
      <c r="A141" s="343" t="s">
        <v>139</v>
      </c>
      <c r="B141" s="7" t="s">
        <v>363</v>
      </c>
      <c r="C141" s="213"/>
    </row>
    <row r="142" spans="1:11" s="74" customFormat="1" ht="12" customHeight="1">
      <c r="A142" s="343" t="s">
        <v>184</v>
      </c>
      <c r="B142" s="7" t="s">
        <v>364</v>
      </c>
      <c r="C142" s="213"/>
    </row>
    <row r="143" spans="1:11" ht="12.75" customHeight="1" thickBot="1">
      <c r="A143" s="343" t="s">
        <v>272</v>
      </c>
      <c r="B143" s="7" t="s">
        <v>365</v>
      </c>
      <c r="C143" s="213"/>
    </row>
    <row r="144" spans="1:11" ht="12" customHeight="1" thickBot="1">
      <c r="A144" s="27" t="s">
        <v>18</v>
      </c>
      <c r="B144" s="79" t="s">
        <v>366</v>
      </c>
      <c r="C144" s="337">
        <f>+C125+C129+C134+C139</f>
        <v>0</v>
      </c>
    </row>
    <row r="145" spans="1:3" ht="15" customHeight="1" thickBot="1">
      <c r="A145" s="355" t="s">
        <v>19</v>
      </c>
      <c r="B145" s="299" t="s">
        <v>367</v>
      </c>
      <c r="C145" s="337">
        <f>+C124+C144</f>
        <v>150300</v>
      </c>
    </row>
    <row r="146" spans="1:3" ht="13.5" thickBot="1">
      <c r="A146" s="305"/>
      <c r="B146" s="306"/>
      <c r="C146" s="307"/>
    </row>
    <row r="147" spans="1:3" ht="15" customHeight="1" thickBot="1">
      <c r="A147" s="195" t="s">
        <v>164</v>
      </c>
      <c r="B147" s="196"/>
      <c r="C147" s="77">
        <v>13</v>
      </c>
    </row>
    <row r="148" spans="1:3" ht="14.25" customHeight="1" thickBot="1">
      <c r="A148" s="195" t="s">
        <v>165</v>
      </c>
      <c r="B148" s="196"/>
      <c r="C148" s="77">
        <v>31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Normal="100" zoomScaleSheetLayoutView="85" workbookViewId="0">
      <selection activeCell="C8" sqref="C8"/>
    </sheetView>
  </sheetViews>
  <sheetFormatPr defaultRowHeight="12.75"/>
  <cols>
    <col min="1" max="1" width="19.5" style="308" customWidth="1"/>
    <col min="2" max="2" width="72" style="309" customWidth="1"/>
    <col min="3" max="3" width="25" style="310" customWidth="1"/>
    <col min="4" max="16384" width="9.33203125" style="2"/>
  </cols>
  <sheetData>
    <row r="1" spans="1:3" s="1" customFormat="1" ht="16.5" customHeight="1" thickBot="1">
      <c r="A1" s="172"/>
      <c r="B1" s="174"/>
      <c r="C1" s="197" t="s">
        <v>462</v>
      </c>
    </row>
    <row r="2" spans="1:3" s="70" customFormat="1" ht="21" customHeight="1">
      <c r="A2" s="315" t="s">
        <v>57</v>
      </c>
      <c r="B2" s="281" t="s">
        <v>178</v>
      </c>
      <c r="C2" s="283" t="s">
        <v>44</v>
      </c>
    </row>
    <row r="3" spans="1:3" s="70" customFormat="1" ht="16.5" thickBot="1">
      <c r="A3" s="175" t="s">
        <v>161</v>
      </c>
      <c r="B3" s="282" t="s">
        <v>454</v>
      </c>
      <c r="C3" s="284">
        <v>2</v>
      </c>
    </row>
    <row r="4" spans="1:3" s="71" customFormat="1" ht="15.95" customHeight="1" thickBot="1">
      <c r="A4" s="176"/>
      <c r="B4" s="176"/>
      <c r="C4" s="177" t="s">
        <v>45</v>
      </c>
    </row>
    <row r="5" spans="1:3" ht="13.5" thickBot="1">
      <c r="A5" s="316" t="s">
        <v>163</v>
      </c>
      <c r="B5" s="178" t="s">
        <v>46</v>
      </c>
      <c r="C5" s="285" t="s">
        <v>47</v>
      </c>
    </row>
    <row r="6" spans="1:3" s="57" customFormat="1" ht="12.95" customHeight="1" thickBot="1">
      <c r="A6" s="151">
        <v>1</v>
      </c>
      <c r="B6" s="152">
        <v>2</v>
      </c>
      <c r="C6" s="153">
        <v>3</v>
      </c>
    </row>
    <row r="7" spans="1:3" s="57" customFormat="1" ht="15.95" customHeight="1" thickBot="1">
      <c r="A7" s="180"/>
      <c r="B7" s="181" t="s">
        <v>48</v>
      </c>
      <c r="C7" s="286"/>
    </row>
    <row r="8" spans="1:3" s="57" customFormat="1" ht="12" customHeight="1" thickBot="1">
      <c r="A8" s="27" t="s">
        <v>10</v>
      </c>
      <c r="B8" s="19" t="s">
        <v>213</v>
      </c>
      <c r="C8" s="220">
        <f>+C9+C10+C11+C12+C13+C14</f>
        <v>108600</v>
      </c>
    </row>
    <row r="9" spans="1:3" s="72" customFormat="1" ht="12" customHeight="1">
      <c r="A9" s="343" t="s">
        <v>77</v>
      </c>
      <c r="B9" s="325" t="s">
        <v>214</v>
      </c>
      <c r="C9" s="223">
        <v>56640</v>
      </c>
    </row>
    <row r="10" spans="1:3" s="73" customFormat="1" ht="12" customHeight="1">
      <c r="A10" s="344" t="s">
        <v>78</v>
      </c>
      <c r="B10" s="326" t="s">
        <v>215</v>
      </c>
      <c r="C10" s="222">
        <v>22970</v>
      </c>
    </row>
    <row r="11" spans="1:3" s="73" customFormat="1" ht="12" customHeight="1">
      <c r="A11" s="344" t="s">
        <v>79</v>
      </c>
      <c r="B11" s="326" t="s">
        <v>216</v>
      </c>
      <c r="C11" s="222">
        <v>27168</v>
      </c>
    </row>
    <row r="12" spans="1:3" s="73" customFormat="1" ht="12" customHeight="1">
      <c r="A12" s="344" t="s">
        <v>80</v>
      </c>
      <c r="B12" s="326" t="s">
        <v>217</v>
      </c>
      <c r="C12" s="222">
        <v>1822</v>
      </c>
    </row>
    <row r="13" spans="1:3" s="73" customFormat="1" ht="12" customHeight="1">
      <c r="A13" s="344" t="s">
        <v>114</v>
      </c>
      <c r="B13" s="326" t="s">
        <v>218</v>
      </c>
      <c r="C13" s="369"/>
    </row>
    <row r="14" spans="1:3" s="72" customFormat="1" ht="12" customHeight="1" thickBot="1">
      <c r="A14" s="345" t="s">
        <v>81</v>
      </c>
      <c r="B14" s="327" t="s">
        <v>219</v>
      </c>
      <c r="C14" s="370"/>
    </row>
    <row r="15" spans="1:3" s="72" customFormat="1" ht="12" customHeight="1" thickBot="1">
      <c r="A15" s="27" t="s">
        <v>11</v>
      </c>
      <c r="B15" s="215" t="s">
        <v>220</v>
      </c>
      <c r="C15" s="220">
        <f>+C16+C17+C18+C19+C20</f>
        <v>9737</v>
      </c>
    </row>
    <row r="16" spans="1:3" s="72" customFormat="1" ht="12" customHeight="1">
      <c r="A16" s="343" t="s">
        <v>83</v>
      </c>
      <c r="B16" s="325" t="s">
        <v>221</v>
      </c>
      <c r="C16" s="223"/>
    </row>
    <row r="17" spans="1:3" s="72" customFormat="1" ht="12" customHeight="1">
      <c r="A17" s="344" t="s">
        <v>84</v>
      </c>
      <c r="B17" s="326" t="s">
        <v>222</v>
      </c>
      <c r="C17" s="222"/>
    </row>
    <row r="18" spans="1:3" s="72" customFormat="1" ht="12" customHeight="1">
      <c r="A18" s="344" t="s">
        <v>85</v>
      </c>
      <c r="B18" s="326" t="s">
        <v>447</v>
      </c>
      <c r="C18" s="222"/>
    </row>
    <row r="19" spans="1:3" s="72" customFormat="1" ht="12" customHeight="1">
      <c r="A19" s="344" t="s">
        <v>86</v>
      </c>
      <c r="B19" s="326" t="s">
        <v>448</v>
      </c>
      <c r="C19" s="222"/>
    </row>
    <row r="20" spans="1:3" s="72" customFormat="1" ht="12" customHeight="1">
      <c r="A20" s="344" t="s">
        <v>87</v>
      </c>
      <c r="B20" s="326" t="s">
        <v>223</v>
      </c>
      <c r="C20" s="222">
        <v>9737</v>
      </c>
    </row>
    <row r="21" spans="1:3" s="73" customFormat="1" ht="12" customHeight="1" thickBot="1">
      <c r="A21" s="345" t="s">
        <v>93</v>
      </c>
      <c r="B21" s="327" t="s">
        <v>224</v>
      </c>
      <c r="C21" s="224"/>
    </row>
    <row r="22" spans="1:3" s="73" customFormat="1" ht="12" customHeight="1" thickBot="1">
      <c r="A22" s="27" t="s">
        <v>12</v>
      </c>
      <c r="B22" s="19" t="s">
        <v>225</v>
      </c>
      <c r="C22" s="220">
        <f>+C23+C24+C25+C26+C27</f>
        <v>21676</v>
      </c>
    </row>
    <row r="23" spans="1:3" s="73" customFormat="1" ht="12" customHeight="1">
      <c r="A23" s="343" t="s">
        <v>66</v>
      </c>
      <c r="B23" s="325" t="s">
        <v>226</v>
      </c>
      <c r="C23" s="223"/>
    </row>
    <row r="24" spans="1:3" s="72" customFormat="1" ht="12" customHeight="1">
      <c r="A24" s="344" t="s">
        <v>67</v>
      </c>
      <c r="B24" s="326" t="s">
        <v>227</v>
      </c>
      <c r="C24" s="222"/>
    </row>
    <row r="25" spans="1:3" s="73" customFormat="1" ht="12" customHeight="1">
      <c r="A25" s="344" t="s">
        <v>68</v>
      </c>
      <c r="B25" s="326" t="s">
        <v>449</v>
      </c>
      <c r="C25" s="222"/>
    </row>
    <row r="26" spans="1:3" s="73" customFormat="1" ht="12" customHeight="1">
      <c r="A26" s="344" t="s">
        <v>69</v>
      </c>
      <c r="B26" s="326" t="s">
        <v>450</v>
      </c>
      <c r="C26" s="222"/>
    </row>
    <row r="27" spans="1:3" s="73" customFormat="1" ht="12" customHeight="1">
      <c r="A27" s="344" t="s">
        <v>128</v>
      </c>
      <c r="B27" s="326" t="s">
        <v>228</v>
      </c>
      <c r="C27" s="222">
        <v>21676</v>
      </c>
    </row>
    <row r="28" spans="1:3" s="73" customFormat="1" ht="12" customHeight="1" thickBot="1">
      <c r="A28" s="345" t="s">
        <v>129</v>
      </c>
      <c r="B28" s="327" t="s">
        <v>229</v>
      </c>
      <c r="C28" s="224"/>
    </row>
    <row r="29" spans="1:3" s="73" customFormat="1" ht="12" customHeight="1" thickBot="1">
      <c r="A29" s="27" t="s">
        <v>130</v>
      </c>
      <c r="B29" s="19" t="s">
        <v>230</v>
      </c>
      <c r="C29" s="226">
        <f>+C30+C33+C34+C35</f>
        <v>31592</v>
      </c>
    </row>
    <row r="30" spans="1:3" s="73" customFormat="1" ht="12" customHeight="1">
      <c r="A30" s="343" t="s">
        <v>231</v>
      </c>
      <c r="B30" s="325" t="s">
        <v>237</v>
      </c>
      <c r="C30" s="320">
        <f>+C31+C32</f>
        <v>26742</v>
      </c>
    </row>
    <row r="31" spans="1:3" s="73" customFormat="1" ht="12" customHeight="1">
      <c r="A31" s="344" t="s">
        <v>232</v>
      </c>
      <c r="B31" s="326" t="s">
        <v>238</v>
      </c>
      <c r="C31" s="222">
        <v>12742</v>
      </c>
    </row>
    <row r="32" spans="1:3" s="73" customFormat="1" ht="12" customHeight="1">
      <c r="A32" s="344" t="s">
        <v>233</v>
      </c>
      <c r="B32" s="326" t="s">
        <v>239</v>
      </c>
      <c r="C32" s="222">
        <v>14000</v>
      </c>
    </row>
    <row r="33" spans="1:3" s="73" customFormat="1" ht="12" customHeight="1">
      <c r="A33" s="344" t="s">
        <v>234</v>
      </c>
      <c r="B33" s="326" t="s">
        <v>240</v>
      </c>
      <c r="C33" s="222">
        <v>2850</v>
      </c>
    </row>
    <row r="34" spans="1:3" s="73" customFormat="1" ht="12" customHeight="1">
      <c r="A34" s="344" t="s">
        <v>235</v>
      </c>
      <c r="B34" s="326" t="s">
        <v>241</v>
      </c>
      <c r="C34" s="222">
        <v>2000</v>
      </c>
    </row>
    <row r="35" spans="1:3" s="73" customFormat="1" ht="12" customHeight="1" thickBot="1">
      <c r="A35" s="345" t="s">
        <v>236</v>
      </c>
      <c r="B35" s="327" t="s">
        <v>242</v>
      </c>
      <c r="C35" s="224"/>
    </row>
    <row r="36" spans="1:3" s="73" customFormat="1" ht="12" customHeight="1" thickBot="1">
      <c r="A36" s="27" t="s">
        <v>14</v>
      </c>
      <c r="B36" s="19" t="s">
        <v>243</v>
      </c>
      <c r="C36" s="220">
        <f>SUM(C37:C46)</f>
        <v>670</v>
      </c>
    </row>
    <row r="37" spans="1:3" s="73" customFormat="1" ht="12" customHeight="1">
      <c r="A37" s="343" t="s">
        <v>70</v>
      </c>
      <c r="B37" s="325" t="s">
        <v>246</v>
      </c>
      <c r="C37" s="223"/>
    </row>
    <row r="38" spans="1:3" s="73" customFormat="1" ht="12" customHeight="1">
      <c r="A38" s="344" t="s">
        <v>71</v>
      </c>
      <c r="B38" s="326" t="s">
        <v>247</v>
      </c>
      <c r="C38" s="222">
        <v>120</v>
      </c>
    </row>
    <row r="39" spans="1:3" s="73" customFormat="1" ht="12" customHeight="1">
      <c r="A39" s="344" t="s">
        <v>72</v>
      </c>
      <c r="B39" s="326" t="s">
        <v>248</v>
      </c>
      <c r="C39" s="222"/>
    </row>
    <row r="40" spans="1:3" s="73" customFormat="1" ht="12" customHeight="1">
      <c r="A40" s="344" t="s">
        <v>132</v>
      </c>
      <c r="B40" s="326" t="s">
        <v>249</v>
      </c>
      <c r="C40" s="222"/>
    </row>
    <row r="41" spans="1:3" s="73" customFormat="1" ht="12" customHeight="1">
      <c r="A41" s="344" t="s">
        <v>133</v>
      </c>
      <c r="B41" s="326" t="s">
        <v>250</v>
      </c>
      <c r="C41" s="222"/>
    </row>
    <row r="42" spans="1:3" s="73" customFormat="1" ht="12" customHeight="1">
      <c r="A42" s="344" t="s">
        <v>134</v>
      </c>
      <c r="B42" s="326" t="s">
        <v>251</v>
      </c>
      <c r="C42" s="222"/>
    </row>
    <row r="43" spans="1:3" s="73" customFormat="1" ht="12" customHeight="1">
      <c r="A43" s="344" t="s">
        <v>135</v>
      </c>
      <c r="B43" s="326" t="s">
        <v>252</v>
      </c>
      <c r="C43" s="222"/>
    </row>
    <row r="44" spans="1:3" s="73" customFormat="1" ht="12" customHeight="1">
      <c r="A44" s="344" t="s">
        <v>136</v>
      </c>
      <c r="B44" s="326" t="s">
        <v>253</v>
      </c>
      <c r="C44" s="222">
        <v>550</v>
      </c>
    </row>
    <row r="45" spans="1:3" s="73" customFormat="1" ht="12" customHeight="1">
      <c r="A45" s="344" t="s">
        <v>244</v>
      </c>
      <c r="B45" s="326" t="s">
        <v>254</v>
      </c>
      <c r="C45" s="225"/>
    </row>
    <row r="46" spans="1:3" s="73" customFormat="1" ht="12" customHeight="1" thickBot="1">
      <c r="A46" s="345" t="s">
        <v>245</v>
      </c>
      <c r="B46" s="327" t="s">
        <v>255</v>
      </c>
      <c r="C46" s="314"/>
    </row>
    <row r="47" spans="1:3" s="73" customFormat="1" ht="12" customHeight="1" thickBot="1">
      <c r="A47" s="27" t="s">
        <v>15</v>
      </c>
      <c r="B47" s="19" t="s">
        <v>256</v>
      </c>
      <c r="C47" s="220">
        <f>SUM(C48:C52)</f>
        <v>0</v>
      </c>
    </row>
    <row r="48" spans="1:3" s="73" customFormat="1" ht="12" customHeight="1">
      <c r="A48" s="343" t="s">
        <v>73</v>
      </c>
      <c r="B48" s="325" t="s">
        <v>260</v>
      </c>
      <c r="C48" s="371"/>
    </row>
    <row r="49" spans="1:3" s="73" customFormat="1" ht="12" customHeight="1">
      <c r="A49" s="344" t="s">
        <v>74</v>
      </c>
      <c r="B49" s="326" t="s">
        <v>261</v>
      </c>
      <c r="C49" s="225"/>
    </row>
    <row r="50" spans="1:3" s="73" customFormat="1" ht="12" customHeight="1">
      <c r="A50" s="344" t="s">
        <v>257</v>
      </c>
      <c r="B50" s="326" t="s">
        <v>262</v>
      </c>
      <c r="C50" s="225"/>
    </row>
    <row r="51" spans="1:3" s="73" customFormat="1" ht="12" customHeight="1">
      <c r="A51" s="344" t="s">
        <v>258</v>
      </c>
      <c r="B51" s="326" t="s">
        <v>263</v>
      </c>
      <c r="C51" s="225"/>
    </row>
    <row r="52" spans="1:3" s="73" customFormat="1" ht="12" customHeight="1" thickBot="1">
      <c r="A52" s="345" t="s">
        <v>259</v>
      </c>
      <c r="B52" s="327" t="s">
        <v>264</v>
      </c>
      <c r="C52" s="314"/>
    </row>
    <row r="53" spans="1:3" s="73" customFormat="1" ht="12" customHeight="1" thickBot="1">
      <c r="A53" s="27" t="s">
        <v>137</v>
      </c>
      <c r="B53" s="19" t="s">
        <v>265</v>
      </c>
      <c r="C53" s="220">
        <f>SUM(C54:C56)</f>
        <v>48156</v>
      </c>
    </row>
    <row r="54" spans="1:3" s="73" customFormat="1" ht="12" customHeight="1">
      <c r="A54" s="343" t="s">
        <v>75</v>
      </c>
      <c r="B54" s="325" t="s">
        <v>266</v>
      </c>
      <c r="C54" s="223"/>
    </row>
    <row r="55" spans="1:3" s="73" customFormat="1" ht="12" customHeight="1">
      <c r="A55" s="344" t="s">
        <v>76</v>
      </c>
      <c r="B55" s="326" t="s">
        <v>451</v>
      </c>
      <c r="C55" s="222"/>
    </row>
    <row r="56" spans="1:3" s="73" customFormat="1" ht="12" customHeight="1">
      <c r="A56" s="344" t="s">
        <v>269</v>
      </c>
      <c r="B56" s="326" t="s">
        <v>267</v>
      </c>
      <c r="C56" s="222">
        <v>48156</v>
      </c>
    </row>
    <row r="57" spans="1:3" s="73" customFormat="1" ht="12" customHeight="1" thickBot="1">
      <c r="A57" s="345" t="s">
        <v>270</v>
      </c>
      <c r="B57" s="327" t="s">
        <v>268</v>
      </c>
      <c r="C57" s="224"/>
    </row>
    <row r="58" spans="1:3" s="73" customFormat="1" ht="12" customHeight="1" thickBot="1">
      <c r="A58" s="27" t="s">
        <v>17</v>
      </c>
      <c r="B58" s="215" t="s">
        <v>271</v>
      </c>
      <c r="C58" s="220">
        <f>SUM(C59:C61)</f>
        <v>0</v>
      </c>
    </row>
    <row r="59" spans="1:3" s="73" customFormat="1" ht="12" customHeight="1">
      <c r="A59" s="343" t="s">
        <v>138</v>
      </c>
      <c r="B59" s="325" t="s">
        <v>273</v>
      </c>
      <c r="C59" s="225"/>
    </row>
    <row r="60" spans="1:3" s="73" customFormat="1" ht="12" customHeight="1">
      <c r="A60" s="344" t="s">
        <v>139</v>
      </c>
      <c r="B60" s="326" t="s">
        <v>452</v>
      </c>
      <c r="C60" s="225"/>
    </row>
    <row r="61" spans="1:3" s="73" customFormat="1" ht="12" customHeight="1">
      <c r="A61" s="344" t="s">
        <v>184</v>
      </c>
      <c r="B61" s="326" t="s">
        <v>274</v>
      </c>
      <c r="C61" s="225"/>
    </row>
    <row r="62" spans="1:3" s="73" customFormat="1" ht="12" customHeight="1" thickBot="1">
      <c r="A62" s="345" t="s">
        <v>272</v>
      </c>
      <c r="B62" s="327" t="s">
        <v>275</v>
      </c>
      <c r="C62" s="225"/>
    </row>
    <row r="63" spans="1:3" s="73" customFormat="1" ht="12" customHeight="1" thickBot="1">
      <c r="A63" s="27" t="s">
        <v>18</v>
      </c>
      <c r="B63" s="19" t="s">
        <v>276</v>
      </c>
      <c r="C63" s="226">
        <f>+C8+C15+C22+C29+C36+C47+C53+C58</f>
        <v>220431</v>
      </c>
    </row>
    <row r="64" spans="1:3" s="73" customFormat="1" ht="12" customHeight="1" thickBot="1">
      <c r="A64" s="346" t="s">
        <v>418</v>
      </c>
      <c r="B64" s="215" t="s">
        <v>278</v>
      </c>
      <c r="C64" s="220">
        <f>SUM(C65:C67)</f>
        <v>0</v>
      </c>
    </row>
    <row r="65" spans="1:3" s="73" customFormat="1" ht="12" customHeight="1">
      <c r="A65" s="343" t="s">
        <v>311</v>
      </c>
      <c r="B65" s="325" t="s">
        <v>279</v>
      </c>
      <c r="C65" s="225"/>
    </row>
    <row r="66" spans="1:3" s="73" customFormat="1" ht="12" customHeight="1">
      <c r="A66" s="344" t="s">
        <v>320</v>
      </c>
      <c r="B66" s="326" t="s">
        <v>280</v>
      </c>
      <c r="C66" s="225"/>
    </row>
    <row r="67" spans="1:3" s="73" customFormat="1" ht="12" customHeight="1" thickBot="1">
      <c r="A67" s="345" t="s">
        <v>321</v>
      </c>
      <c r="B67" s="329" t="s">
        <v>281</v>
      </c>
      <c r="C67" s="225"/>
    </row>
    <row r="68" spans="1:3" s="73" customFormat="1" ht="12" customHeight="1" thickBot="1">
      <c r="A68" s="346" t="s">
        <v>282</v>
      </c>
      <c r="B68" s="215" t="s">
        <v>283</v>
      </c>
      <c r="C68" s="220">
        <f>SUM(C69:C72)</f>
        <v>0</v>
      </c>
    </row>
    <row r="69" spans="1:3" s="73" customFormat="1" ht="12" customHeight="1">
      <c r="A69" s="343" t="s">
        <v>115</v>
      </c>
      <c r="B69" s="325" t="s">
        <v>284</v>
      </c>
      <c r="C69" s="225"/>
    </row>
    <row r="70" spans="1:3" s="73" customFormat="1" ht="12" customHeight="1">
      <c r="A70" s="344" t="s">
        <v>116</v>
      </c>
      <c r="B70" s="326" t="s">
        <v>285</v>
      </c>
      <c r="C70" s="225"/>
    </row>
    <row r="71" spans="1:3" s="73" customFormat="1" ht="12" customHeight="1">
      <c r="A71" s="344" t="s">
        <v>312</v>
      </c>
      <c r="B71" s="326" t="s">
        <v>286</v>
      </c>
      <c r="C71" s="225"/>
    </row>
    <row r="72" spans="1:3" s="73" customFormat="1" ht="12" customHeight="1" thickBot="1">
      <c r="A72" s="345" t="s">
        <v>313</v>
      </c>
      <c r="B72" s="327" t="s">
        <v>287</v>
      </c>
      <c r="C72" s="225"/>
    </row>
    <row r="73" spans="1:3" s="73" customFormat="1" ht="12" customHeight="1" thickBot="1">
      <c r="A73" s="346" t="s">
        <v>288</v>
      </c>
      <c r="B73" s="215" t="s">
        <v>289</v>
      </c>
      <c r="C73" s="220">
        <f>SUM(C74:C75)</f>
        <v>11760</v>
      </c>
    </row>
    <row r="74" spans="1:3" s="73" customFormat="1" ht="12" customHeight="1">
      <c r="A74" s="343" t="s">
        <v>314</v>
      </c>
      <c r="B74" s="325" t="s">
        <v>290</v>
      </c>
      <c r="C74" s="225">
        <v>11760</v>
      </c>
    </row>
    <row r="75" spans="1:3" s="73" customFormat="1" ht="12" customHeight="1" thickBot="1">
      <c r="A75" s="345" t="s">
        <v>315</v>
      </c>
      <c r="B75" s="327" t="s">
        <v>291</v>
      </c>
      <c r="C75" s="225"/>
    </row>
    <row r="76" spans="1:3" s="72" customFormat="1" ht="12" customHeight="1" thickBot="1">
      <c r="A76" s="346" t="s">
        <v>292</v>
      </c>
      <c r="B76" s="215" t="s">
        <v>293</v>
      </c>
      <c r="C76" s="220">
        <f>SUM(C77:C79)</f>
        <v>0</v>
      </c>
    </row>
    <row r="77" spans="1:3" s="73" customFormat="1" ht="12" customHeight="1">
      <c r="A77" s="343" t="s">
        <v>316</v>
      </c>
      <c r="B77" s="325" t="s">
        <v>294</v>
      </c>
      <c r="C77" s="225"/>
    </row>
    <row r="78" spans="1:3" s="73" customFormat="1" ht="12" customHeight="1">
      <c r="A78" s="344" t="s">
        <v>317</v>
      </c>
      <c r="B78" s="326" t="s">
        <v>295</v>
      </c>
      <c r="C78" s="225"/>
    </row>
    <row r="79" spans="1:3" s="73" customFormat="1" ht="12" customHeight="1" thickBot="1">
      <c r="A79" s="345" t="s">
        <v>318</v>
      </c>
      <c r="B79" s="327" t="s">
        <v>296</v>
      </c>
      <c r="C79" s="225"/>
    </row>
    <row r="80" spans="1:3" s="73" customFormat="1" ht="12" customHeight="1" thickBot="1">
      <c r="A80" s="346" t="s">
        <v>297</v>
      </c>
      <c r="B80" s="215" t="s">
        <v>319</v>
      </c>
      <c r="C80" s="220">
        <f>SUM(C81:C84)</f>
        <v>0</v>
      </c>
    </row>
    <row r="81" spans="1:3" s="73" customFormat="1" ht="12" customHeight="1">
      <c r="A81" s="347" t="s">
        <v>298</v>
      </c>
      <c r="B81" s="325" t="s">
        <v>299</v>
      </c>
      <c r="C81" s="225"/>
    </row>
    <row r="82" spans="1:3" s="73" customFormat="1" ht="12" customHeight="1">
      <c r="A82" s="348" t="s">
        <v>300</v>
      </c>
      <c r="B82" s="326" t="s">
        <v>301</v>
      </c>
      <c r="C82" s="225"/>
    </row>
    <row r="83" spans="1:3" s="73" customFormat="1" ht="12" customHeight="1">
      <c r="A83" s="348" t="s">
        <v>302</v>
      </c>
      <c r="B83" s="326" t="s">
        <v>303</v>
      </c>
      <c r="C83" s="225"/>
    </row>
    <row r="84" spans="1:3" s="72" customFormat="1" ht="12" customHeight="1" thickBot="1">
      <c r="A84" s="349" t="s">
        <v>304</v>
      </c>
      <c r="B84" s="327" t="s">
        <v>305</v>
      </c>
      <c r="C84" s="225"/>
    </row>
    <row r="85" spans="1:3" s="72" customFormat="1" ht="12" customHeight="1" thickBot="1">
      <c r="A85" s="346" t="s">
        <v>306</v>
      </c>
      <c r="B85" s="215" t="s">
        <v>307</v>
      </c>
      <c r="C85" s="372"/>
    </row>
    <row r="86" spans="1:3" s="72" customFormat="1" ht="12" customHeight="1" thickBot="1">
      <c r="A86" s="346" t="s">
        <v>308</v>
      </c>
      <c r="B86" s="333" t="s">
        <v>309</v>
      </c>
      <c r="C86" s="226">
        <f>+C64+C68+C73+C76+C80+C85</f>
        <v>11760</v>
      </c>
    </row>
    <row r="87" spans="1:3" s="72" customFormat="1" ht="12" customHeight="1" thickBot="1">
      <c r="A87" s="350" t="s">
        <v>322</v>
      </c>
      <c r="B87" s="335" t="s">
        <v>445</v>
      </c>
      <c r="C87" s="226">
        <f>+C63+C86</f>
        <v>232191</v>
      </c>
    </row>
    <row r="88" spans="1:3" s="73" customFormat="1" ht="15" customHeight="1">
      <c r="A88" s="186"/>
      <c r="B88" s="187"/>
      <c r="C88" s="291"/>
    </row>
    <row r="89" spans="1:3" ht="13.5" thickBot="1">
      <c r="A89" s="351"/>
      <c r="B89" s="189"/>
      <c r="C89" s="292"/>
    </row>
    <row r="90" spans="1:3" s="57" customFormat="1" ht="16.5" customHeight="1" thickBot="1">
      <c r="A90" s="190"/>
      <c r="B90" s="191" t="s">
        <v>50</v>
      </c>
      <c r="C90" s="293"/>
    </row>
    <row r="91" spans="1:3" s="74" customFormat="1" ht="12" customHeight="1" thickBot="1">
      <c r="A91" s="317" t="s">
        <v>10</v>
      </c>
      <c r="B91" s="26" t="s">
        <v>325</v>
      </c>
      <c r="C91" s="219">
        <f>SUM(C92:C96)</f>
        <v>83251</v>
      </c>
    </row>
    <row r="92" spans="1:3" ht="12" customHeight="1">
      <c r="A92" s="352" t="s">
        <v>77</v>
      </c>
      <c r="B92" s="8" t="s">
        <v>40</v>
      </c>
      <c r="C92" s="221">
        <v>28746</v>
      </c>
    </row>
    <row r="93" spans="1:3" ht="12" customHeight="1">
      <c r="A93" s="344" t="s">
        <v>78</v>
      </c>
      <c r="B93" s="6" t="s">
        <v>140</v>
      </c>
      <c r="C93" s="222">
        <v>7707</v>
      </c>
    </row>
    <row r="94" spans="1:3" ht="12" customHeight="1">
      <c r="A94" s="344" t="s">
        <v>79</v>
      </c>
      <c r="B94" s="6" t="s">
        <v>106</v>
      </c>
      <c r="C94" s="224">
        <v>46798</v>
      </c>
    </row>
    <row r="95" spans="1:3" ht="12" customHeight="1">
      <c r="A95" s="344" t="s">
        <v>80</v>
      </c>
      <c r="B95" s="9" t="s">
        <v>141</v>
      </c>
      <c r="C95" s="224"/>
    </row>
    <row r="96" spans="1:3" ht="12" customHeight="1">
      <c r="A96" s="344" t="s">
        <v>88</v>
      </c>
      <c r="B96" s="17" t="s">
        <v>142</v>
      </c>
      <c r="C96" s="224"/>
    </row>
    <row r="97" spans="1:3" ht="12" customHeight="1">
      <c r="A97" s="344" t="s">
        <v>81</v>
      </c>
      <c r="B97" s="6" t="s">
        <v>326</v>
      </c>
      <c r="C97" s="224"/>
    </row>
    <row r="98" spans="1:3" ht="12" customHeight="1">
      <c r="A98" s="344" t="s">
        <v>82</v>
      </c>
      <c r="B98" s="92" t="s">
        <v>327</v>
      </c>
      <c r="C98" s="224"/>
    </row>
    <row r="99" spans="1:3" ht="12" customHeight="1">
      <c r="A99" s="344" t="s">
        <v>89</v>
      </c>
      <c r="B99" s="93" t="s">
        <v>328</v>
      </c>
      <c r="C99" s="224"/>
    </row>
    <row r="100" spans="1:3" ht="12" customHeight="1">
      <c r="A100" s="344" t="s">
        <v>90</v>
      </c>
      <c r="B100" s="93" t="s">
        <v>329</v>
      </c>
      <c r="C100" s="224"/>
    </row>
    <row r="101" spans="1:3" ht="12" customHeight="1">
      <c r="A101" s="344" t="s">
        <v>91</v>
      </c>
      <c r="B101" s="92" t="s">
        <v>330</v>
      </c>
      <c r="C101" s="224"/>
    </row>
    <row r="102" spans="1:3" ht="12" customHeight="1">
      <c r="A102" s="344" t="s">
        <v>92</v>
      </c>
      <c r="B102" s="92" t="s">
        <v>331</v>
      </c>
      <c r="C102" s="224"/>
    </row>
    <row r="103" spans="1:3" ht="12" customHeight="1">
      <c r="A103" s="344" t="s">
        <v>94</v>
      </c>
      <c r="B103" s="93" t="s">
        <v>332</v>
      </c>
      <c r="C103" s="224"/>
    </row>
    <row r="104" spans="1:3" ht="12" customHeight="1">
      <c r="A104" s="353" t="s">
        <v>143</v>
      </c>
      <c r="B104" s="94" t="s">
        <v>333</v>
      </c>
      <c r="C104" s="224"/>
    </row>
    <row r="105" spans="1:3" ht="12" customHeight="1">
      <c r="A105" s="344" t="s">
        <v>323</v>
      </c>
      <c r="B105" s="94" t="s">
        <v>334</v>
      </c>
      <c r="C105" s="224"/>
    </row>
    <row r="106" spans="1:3" ht="12" customHeight="1" thickBot="1">
      <c r="A106" s="354" t="s">
        <v>324</v>
      </c>
      <c r="B106" s="95" t="s">
        <v>335</v>
      </c>
      <c r="C106" s="228"/>
    </row>
    <row r="107" spans="1:3" ht="12" customHeight="1" thickBot="1">
      <c r="A107" s="27" t="s">
        <v>11</v>
      </c>
      <c r="B107" s="25" t="s">
        <v>336</v>
      </c>
      <c r="C107" s="220">
        <f>+C108+C110+C112</f>
        <v>51572</v>
      </c>
    </row>
    <row r="108" spans="1:3" ht="12" customHeight="1">
      <c r="A108" s="343" t="s">
        <v>83</v>
      </c>
      <c r="B108" s="6" t="s">
        <v>182</v>
      </c>
      <c r="C108" s="223">
        <v>51572</v>
      </c>
    </row>
    <row r="109" spans="1:3" ht="12" customHeight="1">
      <c r="A109" s="343" t="s">
        <v>84</v>
      </c>
      <c r="B109" s="10" t="s">
        <v>340</v>
      </c>
      <c r="C109" s="223"/>
    </row>
    <row r="110" spans="1:3" ht="12" customHeight="1">
      <c r="A110" s="343" t="s">
        <v>85</v>
      </c>
      <c r="B110" s="10" t="s">
        <v>144</v>
      </c>
      <c r="C110" s="222"/>
    </row>
    <row r="111" spans="1:3" ht="12" customHeight="1">
      <c r="A111" s="343" t="s">
        <v>86</v>
      </c>
      <c r="B111" s="10" t="s">
        <v>341</v>
      </c>
      <c r="C111" s="213"/>
    </row>
    <row r="112" spans="1:3" ht="12" customHeight="1">
      <c r="A112" s="343" t="s">
        <v>87</v>
      </c>
      <c r="B112" s="217" t="s">
        <v>185</v>
      </c>
      <c r="C112" s="213"/>
    </row>
    <row r="113" spans="1:3" ht="12" customHeight="1">
      <c r="A113" s="343" t="s">
        <v>93</v>
      </c>
      <c r="B113" s="216" t="s">
        <v>453</v>
      </c>
      <c r="C113" s="213"/>
    </row>
    <row r="114" spans="1:3" ht="12" customHeight="1">
      <c r="A114" s="343" t="s">
        <v>95</v>
      </c>
      <c r="B114" s="321" t="s">
        <v>346</v>
      </c>
      <c r="C114" s="213"/>
    </row>
    <row r="115" spans="1:3" ht="12" customHeight="1">
      <c r="A115" s="343" t="s">
        <v>145</v>
      </c>
      <c r="B115" s="93" t="s">
        <v>329</v>
      </c>
      <c r="C115" s="213"/>
    </row>
    <row r="116" spans="1:3" ht="12" customHeight="1">
      <c r="A116" s="343" t="s">
        <v>146</v>
      </c>
      <c r="B116" s="93" t="s">
        <v>345</v>
      </c>
      <c r="C116" s="213"/>
    </row>
    <row r="117" spans="1:3" ht="12" customHeight="1">
      <c r="A117" s="343" t="s">
        <v>147</v>
      </c>
      <c r="B117" s="93" t="s">
        <v>344</v>
      </c>
      <c r="C117" s="213"/>
    </row>
    <row r="118" spans="1:3" ht="12" customHeight="1">
      <c r="A118" s="343" t="s">
        <v>337</v>
      </c>
      <c r="B118" s="93" t="s">
        <v>332</v>
      </c>
      <c r="C118" s="213"/>
    </row>
    <row r="119" spans="1:3" ht="12" customHeight="1">
      <c r="A119" s="343" t="s">
        <v>338</v>
      </c>
      <c r="B119" s="93" t="s">
        <v>343</v>
      </c>
      <c r="C119" s="213"/>
    </row>
    <row r="120" spans="1:3" ht="12" customHeight="1" thickBot="1">
      <c r="A120" s="353" t="s">
        <v>339</v>
      </c>
      <c r="B120" s="93" t="s">
        <v>342</v>
      </c>
      <c r="C120" s="214"/>
    </row>
    <row r="121" spans="1:3" ht="12" customHeight="1" thickBot="1">
      <c r="A121" s="27" t="s">
        <v>12</v>
      </c>
      <c r="B121" s="79" t="s">
        <v>347</v>
      </c>
      <c r="C121" s="220">
        <f>+C122+C123</f>
        <v>15477</v>
      </c>
    </row>
    <row r="122" spans="1:3" ht="12" customHeight="1">
      <c r="A122" s="343" t="s">
        <v>66</v>
      </c>
      <c r="B122" s="7" t="s">
        <v>52</v>
      </c>
      <c r="C122" s="223"/>
    </row>
    <row r="123" spans="1:3" ht="12" customHeight="1" thickBot="1">
      <c r="A123" s="345" t="s">
        <v>67</v>
      </c>
      <c r="B123" s="10" t="s">
        <v>53</v>
      </c>
      <c r="C123" s="224">
        <v>15477</v>
      </c>
    </row>
    <row r="124" spans="1:3" ht="12" customHeight="1" thickBot="1">
      <c r="A124" s="27" t="s">
        <v>13</v>
      </c>
      <c r="B124" s="79" t="s">
        <v>348</v>
      </c>
      <c r="C124" s="220">
        <f>+C91+C107+C121</f>
        <v>150300</v>
      </c>
    </row>
    <row r="125" spans="1:3" ht="12" customHeight="1" thickBot="1">
      <c r="A125" s="27" t="s">
        <v>14</v>
      </c>
      <c r="B125" s="79" t="s">
        <v>349</v>
      </c>
      <c r="C125" s="220">
        <f>+C126+C127+C128</f>
        <v>0</v>
      </c>
    </row>
    <row r="126" spans="1:3" s="74" customFormat="1" ht="12" customHeight="1">
      <c r="A126" s="343" t="s">
        <v>70</v>
      </c>
      <c r="B126" s="7" t="s">
        <v>350</v>
      </c>
      <c r="C126" s="213"/>
    </row>
    <row r="127" spans="1:3" ht="12" customHeight="1">
      <c r="A127" s="343" t="s">
        <v>71</v>
      </c>
      <c r="B127" s="7" t="s">
        <v>351</v>
      </c>
      <c r="C127" s="213"/>
    </row>
    <row r="128" spans="1:3" ht="12" customHeight="1" thickBot="1">
      <c r="A128" s="353" t="s">
        <v>72</v>
      </c>
      <c r="B128" s="5" t="s">
        <v>352</v>
      </c>
      <c r="C128" s="213"/>
    </row>
    <row r="129" spans="1:11" ht="12" customHeight="1" thickBot="1">
      <c r="A129" s="27" t="s">
        <v>15</v>
      </c>
      <c r="B129" s="79" t="s">
        <v>417</v>
      </c>
      <c r="C129" s="220">
        <f>+C130+C131+C132+C133</f>
        <v>0</v>
      </c>
    </row>
    <row r="130" spans="1:11" ht="12" customHeight="1">
      <c r="A130" s="343" t="s">
        <v>73</v>
      </c>
      <c r="B130" s="7" t="s">
        <v>353</v>
      </c>
      <c r="C130" s="213"/>
    </row>
    <row r="131" spans="1:11" ht="12" customHeight="1">
      <c r="A131" s="343" t="s">
        <v>74</v>
      </c>
      <c r="B131" s="7" t="s">
        <v>354</v>
      </c>
      <c r="C131" s="213"/>
    </row>
    <row r="132" spans="1:11" ht="12" customHeight="1">
      <c r="A132" s="343" t="s">
        <v>257</v>
      </c>
      <c r="B132" s="7" t="s">
        <v>355</v>
      </c>
      <c r="C132" s="213"/>
    </row>
    <row r="133" spans="1:11" s="74" customFormat="1" ht="12" customHeight="1" thickBot="1">
      <c r="A133" s="353" t="s">
        <v>258</v>
      </c>
      <c r="B133" s="5" t="s">
        <v>356</v>
      </c>
      <c r="C133" s="213"/>
    </row>
    <row r="134" spans="1:11" ht="12" customHeight="1" thickBot="1">
      <c r="A134" s="27" t="s">
        <v>16</v>
      </c>
      <c r="B134" s="79" t="s">
        <v>357</v>
      </c>
      <c r="C134" s="226">
        <f>+C135+C136+C137+C138</f>
        <v>0</v>
      </c>
      <c r="K134" s="198"/>
    </row>
    <row r="135" spans="1:11">
      <c r="A135" s="343" t="s">
        <v>75</v>
      </c>
      <c r="B135" s="7" t="s">
        <v>358</v>
      </c>
      <c r="C135" s="213"/>
    </row>
    <row r="136" spans="1:11" ht="12" customHeight="1">
      <c r="A136" s="343" t="s">
        <v>76</v>
      </c>
      <c r="B136" s="7" t="s">
        <v>368</v>
      </c>
      <c r="C136" s="213"/>
    </row>
    <row r="137" spans="1:11" s="74" customFormat="1" ht="12" customHeight="1">
      <c r="A137" s="343" t="s">
        <v>269</v>
      </c>
      <c r="B137" s="7" t="s">
        <v>359</v>
      </c>
      <c r="C137" s="213"/>
    </row>
    <row r="138" spans="1:11" s="74" customFormat="1" ht="12" customHeight="1" thickBot="1">
      <c r="A138" s="353" t="s">
        <v>270</v>
      </c>
      <c r="B138" s="5" t="s">
        <v>360</v>
      </c>
      <c r="C138" s="213"/>
    </row>
    <row r="139" spans="1:11" s="74" customFormat="1" ht="12" customHeight="1" thickBot="1">
      <c r="A139" s="27" t="s">
        <v>17</v>
      </c>
      <c r="B139" s="79" t="s">
        <v>361</v>
      </c>
      <c r="C139" s="229">
        <f>+C140+C141+C142+C143</f>
        <v>0</v>
      </c>
    </row>
    <row r="140" spans="1:11" s="74" customFormat="1" ht="12" customHeight="1">
      <c r="A140" s="343" t="s">
        <v>138</v>
      </c>
      <c r="B140" s="7" t="s">
        <v>362</v>
      </c>
      <c r="C140" s="213"/>
    </row>
    <row r="141" spans="1:11" s="74" customFormat="1" ht="12" customHeight="1">
      <c r="A141" s="343" t="s">
        <v>139</v>
      </c>
      <c r="B141" s="7" t="s">
        <v>363</v>
      </c>
      <c r="C141" s="213"/>
    </row>
    <row r="142" spans="1:11" s="74" customFormat="1" ht="12" customHeight="1">
      <c r="A142" s="343" t="s">
        <v>184</v>
      </c>
      <c r="B142" s="7" t="s">
        <v>364</v>
      </c>
      <c r="C142" s="213"/>
    </row>
    <row r="143" spans="1:11" ht="12.75" customHeight="1" thickBot="1">
      <c r="A143" s="343" t="s">
        <v>272</v>
      </c>
      <c r="B143" s="7" t="s">
        <v>365</v>
      </c>
      <c r="C143" s="213"/>
    </row>
    <row r="144" spans="1:11" ht="12" customHeight="1" thickBot="1">
      <c r="A144" s="27" t="s">
        <v>18</v>
      </c>
      <c r="B144" s="79" t="s">
        <v>366</v>
      </c>
      <c r="C144" s="337">
        <f>+C125+C129+C134+C139</f>
        <v>0</v>
      </c>
    </row>
    <row r="145" spans="1:3" ht="15" customHeight="1" thickBot="1">
      <c r="A145" s="355" t="s">
        <v>19</v>
      </c>
      <c r="B145" s="299" t="s">
        <v>367</v>
      </c>
      <c r="C145" s="337">
        <f>+C124+C144</f>
        <v>150300</v>
      </c>
    </row>
    <row r="146" spans="1:3" ht="13.5" thickBot="1">
      <c r="A146" s="305"/>
      <c r="B146" s="306"/>
      <c r="C146" s="307"/>
    </row>
    <row r="147" spans="1:3" ht="15" customHeight="1" thickBot="1">
      <c r="A147" s="195" t="s">
        <v>164</v>
      </c>
      <c r="B147" s="196"/>
      <c r="C147" s="77">
        <v>13</v>
      </c>
    </row>
    <row r="148" spans="1:3" ht="14.25" customHeight="1" thickBot="1">
      <c r="A148" s="195" t="s">
        <v>165</v>
      </c>
      <c r="B148" s="196"/>
      <c r="C148" s="77">
        <v>31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40" sqref="C40"/>
    </sheetView>
  </sheetViews>
  <sheetFormatPr defaultRowHeight="12.75"/>
  <cols>
    <col min="1" max="1" width="13.83203125" style="193" customWidth="1"/>
    <col min="2" max="2" width="79.1640625" style="194" customWidth="1"/>
    <col min="3" max="3" width="25" style="194" customWidth="1"/>
    <col min="4" max="16384" width="9.33203125" style="194"/>
  </cols>
  <sheetData>
    <row r="1" spans="1:3" s="173" customFormat="1" ht="21" customHeight="1" thickBot="1">
      <c r="A1" s="172"/>
      <c r="B1" s="174"/>
      <c r="C1" s="363" t="s">
        <v>461</v>
      </c>
    </row>
    <row r="2" spans="1:3" s="364" customFormat="1" ht="25.5" customHeight="1">
      <c r="A2" s="315" t="s">
        <v>162</v>
      </c>
      <c r="B2" s="281" t="s">
        <v>456</v>
      </c>
      <c r="C2" s="296" t="s">
        <v>54</v>
      </c>
    </row>
    <row r="3" spans="1:3" s="364" customFormat="1" ht="24.75" thickBot="1">
      <c r="A3" s="356" t="s">
        <v>161</v>
      </c>
      <c r="B3" s="282" t="s">
        <v>446</v>
      </c>
      <c r="C3" s="297" t="s">
        <v>54</v>
      </c>
    </row>
    <row r="4" spans="1:3" s="365" customFormat="1" ht="15.95" customHeight="1" thickBot="1">
      <c r="A4" s="176"/>
      <c r="B4" s="176"/>
      <c r="C4" s="177" t="s">
        <v>45</v>
      </c>
    </row>
    <row r="5" spans="1:3" ht="13.5" thickBot="1">
      <c r="A5" s="316" t="s">
        <v>163</v>
      </c>
      <c r="B5" s="178" t="s">
        <v>46</v>
      </c>
      <c r="C5" s="179" t="s">
        <v>47</v>
      </c>
    </row>
    <row r="6" spans="1:3" s="366" customFormat="1" ht="12.95" customHeight="1" thickBot="1">
      <c r="A6" s="151">
        <v>1</v>
      </c>
      <c r="B6" s="152">
        <v>2</v>
      </c>
      <c r="C6" s="153">
        <v>3</v>
      </c>
    </row>
    <row r="7" spans="1:3" s="366" customFormat="1" ht="15.95" customHeight="1" thickBot="1">
      <c r="A7" s="180"/>
      <c r="B7" s="181" t="s">
        <v>48</v>
      </c>
      <c r="C7" s="182"/>
    </row>
    <row r="8" spans="1:3" s="298" customFormat="1" ht="12" customHeight="1" thickBot="1">
      <c r="A8" s="151" t="s">
        <v>10</v>
      </c>
      <c r="B8" s="183" t="s">
        <v>424</v>
      </c>
      <c r="C8" s="240">
        <f>SUM(C9:C18)</f>
        <v>0</v>
      </c>
    </row>
    <row r="9" spans="1:3" s="298" customFormat="1" ht="12" customHeight="1">
      <c r="A9" s="357" t="s">
        <v>77</v>
      </c>
      <c r="B9" s="8" t="s">
        <v>246</v>
      </c>
      <c r="C9" s="287"/>
    </row>
    <row r="10" spans="1:3" s="298" customFormat="1" ht="12" customHeight="1">
      <c r="A10" s="358" t="s">
        <v>78</v>
      </c>
      <c r="B10" s="6" t="s">
        <v>247</v>
      </c>
      <c r="C10" s="238"/>
    </row>
    <row r="11" spans="1:3" s="298" customFormat="1" ht="12" customHeight="1">
      <c r="A11" s="358" t="s">
        <v>79</v>
      </c>
      <c r="B11" s="6" t="s">
        <v>248</v>
      </c>
      <c r="C11" s="238"/>
    </row>
    <row r="12" spans="1:3" s="298" customFormat="1" ht="12" customHeight="1">
      <c r="A12" s="358" t="s">
        <v>80</v>
      </c>
      <c r="B12" s="6" t="s">
        <v>249</v>
      </c>
      <c r="C12" s="238"/>
    </row>
    <row r="13" spans="1:3" s="298" customFormat="1" ht="12" customHeight="1">
      <c r="A13" s="358" t="s">
        <v>114</v>
      </c>
      <c r="B13" s="6" t="s">
        <v>250</v>
      </c>
      <c r="C13" s="238"/>
    </row>
    <row r="14" spans="1:3" s="298" customFormat="1" ht="12" customHeight="1">
      <c r="A14" s="358" t="s">
        <v>81</v>
      </c>
      <c r="B14" s="6" t="s">
        <v>425</v>
      </c>
      <c r="C14" s="238"/>
    </row>
    <row r="15" spans="1:3" s="298" customFormat="1" ht="12" customHeight="1">
      <c r="A15" s="358" t="s">
        <v>82</v>
      </c>
      <c r="B15" s="5" t="s">
        <v>426</v>
      </c>
      <c r="C15" s="238"/>
    </row>
    <row r="16" spans="1:3" s="298" customFormat="1" ht="12" customHeight="1">
      <c r="A16" s="358" t="s">
        <v>89</v>
      </c>
      <c r="B16" s="6" t="s">
        <v>253</v>
      </c>
      <c r="C16" s="288"/>
    </row>
    <row r="17" spans="1:3" s="367" customFormat="1" ht="12" customHeight="1">
      <c r="A17" s="358" t="s">
        <v>90</v>
      </c>
      <c r="B17" s="6" t="s">
        <v>254</v>
      </c>
      <c r="C17" s="238"/>
    </row>
    <row r="18" spans="1:3" s="367" customFormat="1" ht="12" customHeight="1" thickBot="1">
      <c r="A18" s="358" t="s">
        <v>91</v>
      </c>
      <c r="B18" s="5" t="s">
        <v>255</v>
      </c>
      <c r="C18" s="239"/>
    </row>
    <row r="19" spans="1:3" s="298" customFormat="1" ht="12" customHeight="1" thickBot="1">
      <c r="A19" s="151" t="s">
        <v>11</v>
      </c>
      <c r="B19" s="183" t="s">
        <v>427</v>
      </c>
      <c r="C19" s="240">
        <f>SUM(C20:C22)</f>
        <v>0</v>
      </c>
    </row>
    <row r="20" spans="1:3" s="367" customFormat="1" ht="12" customHeight="1">
      <c r="A20" s="358" t="s">
        <v>83</v>
      </c>
      <c r="B20" s="7" t="s">
        <v>221</v>
      </c>
      <c r="C20" s="238"/>
    </row>
    <row r="21" spans="1:3" s="367" customFormat="1" ht="12" customHeight="1">
      <c r="A21" s="358" t="s">
        <v>84</v>
      </c>
      <c r="B21" s="6" t="s">
        <v>428</v>
      </c>
      <c r="C21" s="238"/>
    </row>
    <row r="22" spans="1:3" s="367" customFormat="1" ht="12" customHeight="1">
      <c r="A22" s="358" t="s">
        <v>85</v>
      </c>
      <c r="B22" s="6" t="s">
        <v>429</v>
      </c>
      <c r="C22" s="238"/>
    </row>
    <row r="23" spans="1:3" s="367" customFormat="1" ht="12" customHeight="1" thickBot="1">
      <c r="A23" s="358" t="s">
        <v>86</v>
      </c>
      <c r="B23" s="6" t="s">
        <v>2</v>
      </c>
      <c r="C23" s="238"/>
    </row>
    <row r="24" spans="1:3" s="367" customFormat="1" ht="12" customHeight="1" thickBot="1">
      <c r="A24" s="156" t="s">
        <v>12</v>
      </c>
      <c r="B24" s="79" t="s">
        <v>131</v>
      </c>
      <c r="C24" s="267"/>
    </row>
    <row r="25" spans="1:3" s="367" customFormat="1" ht="12" customHeight="1" thickBot="1">
      <c r="A25" s="156" t="s">
        <v>13</v>
      </c>
      <c r="B25" s="79" t="s">
        <v>430</v>
      </c>
      <c r="C25" s="240">
        <f>+C26+C27</f>
        <v>0</v>
      </c>
    </row>
    <row r="26" spans="1:3" s="367" customFormat="1" ht="12" customHeight="1">
      <c r="A26" s="359" t="s">
        <v>231</v>
      </c>
      <c r="B26" s="360" t="s">
        <v>428</v>
      </c>
      <c r="C26" s="59"/>
    </row>
    <row r="27" spans="1:3" s="367" customFormat="1" ht="12" customHeight="1">
      <c r="A27" s="359" t="s">
        <v>234</v>
      </c>
      <c r="B27" s="361" t="s">
        <v>431</v>
      </c>
      <c r="C27" s="241"/>
    </row>
    <row r="28" spans="1:3" s="367" customFormat="1" ht="12" customHeight="1" thickBot="1">
      <c r="A28" s="358" t="s">
        <v>235</v>
      </c>
      <c r="B28" s="362" t="s">
        <v>432</v>
      </c>
      <c r="C28" s="62"/>
    </row>
    <row r="29" spans="1:3" s="367" customFormat="1" ht="12" customHeight="1" thickBot="1">
      <c r="A29" s="156" t="s">
        <v>14</v>
      </c>
      <c r="B29" s="79" t="s">
        <v>433</v>
      </c>
      <c r="C29" s="240">
        <f>+C30+C31+C32</f>
        <v>0</v>
      </c>
    </row>
    <row r="30" spans="1:3" s="367" customFormat="1" ht="12" customHeight="1">
      <c r="A30" s="359" t="s">
        <v>70</v>
      </c>
      <c r="B30" s="360" t="s">
        <v>260</v>
      </c>
      <c r="C30" s="59"/>
    </row>
    <row r="31" spans="1:3" s="367" customFormat="1" ht="12" customHeight="1">
      <c r="A31" s="359" t="s">
        <v>71</v>
      </c>
      <c r="B31" s="361" t="s">
        <v>261</v>
      </c>
      <c r="C31" s="241"/>
    </row>
    <row r="32" spans="1:3" s="367" customFormat="1" ht="12" customHeight="1" thickBot="1">
      <c r="A32" s="358" t="s">
        <v>72</v>
      </c>
      <c r="B32" s="91" t="s">
        <v>262</v>
      </c>
      <c r="C32" s="62"/>
    </row>
    <row r="33" spans="1:3" s="298" customFormat="1" ht="12" customHeight="1" thickBot="1">
      <c r="A33" s="156" t="s">
        <v>15</v>
      </c>
      <c r="B33" s="79" t="s">
        <v>374</v>
      </c>
      <c r="C33" s="267"/>
    </row>
    <row r="34" spans="1:3" s="298" customFormat="1" ht="12" customHeight="1" thickBot="1">
      <c r="A34" s="156" t="s">
        <v>16</v>
      </c>
      <c r="B34" s="79" t="s">
        <v>434</v>
      </c>
      <c r="C34" s="289"/>
    </row>
    <row r="35" spans="1:3" s="298" customFormat="1" ht="12" customHeight="1" thickBot="1">
      <c r="A35" s="151" t="s">
        <v>17</v>
      </c>
      <c r="B35" s="79" t="s">
        <v>435</v>
      </c>
      <c r="C35" s="290">
        <f>+C8+C19+C24+C25+C29+C33+C34</f>
        <v>0</v>
      </c>
    </row>
    <row r="36" spans="1:3" s="298" customFormat="1" ht="12" customHeight="1" thickBot="1">
      <c r="A36" s="184" t="s">
        <v>18</v>
      </c>
      <c r="B36" s="79" t="s">
        <v>436</v>
      </c>
      <c r="C36" s="290">
        <f>+C37+C38+C39</f>
        <v>43052</v>
      </c>
    </row>
    <row r="37" spans="1:3" s="298" customFormat="1" ht="12" customHeight="1">
      <c r="A37" s="359" t="s">
        <v>437</v>
      </c>
      <c r="B37" s="360" t="s">
        <v>192</v>
      </c>
      <c r="C37" s="59"/>
    </row>
    <row r="38" spans="1:3" s="298" customFormat="1" ht="12" customHeight="1">
      <c r="A38" s="359" t="s">
        <v>438</v>
      </c>
      <c r="B38" s="361" t="s">
        <v>3</v>
      </c>
      <c r="C38" s="241"/>
    </row>
    <row r="39" spans="1:3" s="367" customFormat="1" ht="12" customHeight="1" thickBot="1">
      <c r="A39" s="358" t="s">
        <v>439</v>
      </c>
      <c r="B39" s="91" t="s">
        <v>440</v>
      </c>
      <c r="C39" s="62">
        <v>43052</v>
      </c>
    </row>
    <row r="40" spans="1:3" s="367" customFormat="1" ht="15" customHeight="1" thickBot="1">
      <c r="A40" s="184" t="s">
        <v>19</v>
      </c>
      <c r="B40" s="185" t="s">
        <v>441</v>
      </c>
      <c r="C40" s="293">
        <f>+C35+C36</f>
        <v>43052</v>
      </c>
    </row>
    <row r="41" spans="1:3" s="367" customFormat="1" ht="15" customHeight="1">
      <c r="A41" s="186"/>
      <c r="B41" s="187"/>
      <c r="C41" s="291"/>
    </row>
    <row r="42" spans="1:3" ht="13.5" thickBot="1">
      <c r="A42" s="188"/>
      <c r="B42" s="189"/>
      <c r="C42" s="292"/>
    </row>
    <row r="43" spans="1:3" s="366" customFormat="1" ht="16.5" customHeight="1" thickBot="1">
      <c r="A43" s="190"/>
      <c r="B43" s="191" t="s">
        <v>50</v>
      </c>
      <c r="C43" s="293"/>
    </row>
    <row r="44" spans="1:3" s="368" customFormat="1" ht="12" customHeight="1" thickBot="1">
      <c r="A44" s="156" t="s">
        <v>10</v>
      </c>
      <c r="B44" s="79" t="s">
        <v>442</v>
      </c>
      <c r="C44" s="240">
        <f>SUM(C45:C49)</f>
        <v>40318</v>
      </c>
    </row>
    <row r="45" spans="1:3" ht="12" customHeight="1">
      <c r="A45" s="358" t="s">
        <v>77</v>
      </c>
      <c r="B45" s="7" t="s">
        <v>40</v>
      </c>
      <c r="C45" s="59">
        <v>22800</v>
      </c>
    </row>
    <row r="46" spans="1:3" ht="12" customHeight="1">
      <c r="A46" s="358" t="s">
        <v>78</v>
      </c>
      <c r="B46" s="6" t="s">
        <v>140</v>
      </c>
      <c r="C46" s="61">
        <v>6300</v>
      </c>
    </row>
    <row r="47" spans="1:3" ht="12" customHeight="1">
      <c r="A47" s="358" t="s">
        <v>79</v>
      </c>
      <c r="B47" s="6" t="s">
        <v>106</v>
      </c>
      <c r="C47" s="61">
        <v>10118</v>
      </c>
    </row>
    <row r="48" spans="1:3" ht="12" customHeight="1">
      <c r="A48" s="358" t="s">
        <v>80</v>
      </c>
      <c r="B48" s="6" t="s">
        <v>141</v>
      </c>
      <c r="C48" s="61">
        <v>500</v>
      </c>
    </row>
    <row r="49" spans="1:3" ht="12" customHeight="1" thickBot="1">
      <c r="A49" s="358" t="s">
        <v>114</v>
      </c>
      <c r="B49" s="6" t="s">
        <v>142</v>
      </c>
      <c r="C49" s="61">
        <v>600</v>
      </c>
    </row>
    <row r="50" spans="1:3" ht="12" customHeight="1" thickBot="1">
      <c r="A50" s="156" t="s">
        <v>11</v>
      </c>
      <c r="B50" s="79" t="s">
        <v>443</v>
      </c>
      <c r="C50" s="240">
        <f>SUM(C51:C53)</f>
        <v>2734</v>
      </c>
    </row>
    <row r="51" spans="1:3" s="368" customFormat="1" ht="12" customHeight="1">
      <c r="A51" s="358" t="s">
        <v>83</v>
      </c>
      <c r="B51" s="7" t="s">
        <v>182</v>
      </c>
      <c r="C51" s="59">
        <v>2734</v>
      </c>
    </row>
    <row r="52" spans="1:3" ht="12" customHeight="1">
      <c r="A52" s="358" t="s">
        <v>84</v>
      </c>
      <c r="B52" s="6" t="s">
        <v>144</v>
      </c>
      <c r="C52" s="61"/>
    </row>
    <row r="53" spans="1:3" ht="12" customHeight="1">
      <c r="A53" s="358" t="s">
        <v>85</v>
      </c>
      <c r="B53" s="6" t="s">
        <v>51</v>
      </c>
      <c r="C53" s="61"/>
    </row>
    <row r="54" spans="1:3" ht="12" customHeight="1" thickBot="1">
      <c r="A54" s="358" t="s">
        <v>86</v>
      </c>
      <c r="B54" s="6" t="s">
        <v>4</v>
      </c>
      <c r="C54" s="61"/>
    </row>
    <row r="55" spans="1:3" ht="15" customHeight="1" thickBot="1">
      <c r="A55" s="156" t="s">
        <v>12</v>
      </c>
      <c r="B55" s="192" t="s">
        <v>444</v>
      </c>
      <c r="C55" s="294">
        <f>+C44+C50</f>
        <v>43052</v>
      </c>
    </row>
    <row r="56" spans="1:3" ht="13.5" thickBot="1">
      <c r="C56" s="295"/>
    </row>
    <row r="57" spans="1:3" ht="15" customHeight="1" thickBot="1">
      <c r="A57" s="195" t="s">
        <v>164</v>
      </c>
      <c r="B57" s="196"/>
      <c r="C57" s="77">
        <v>9</v>
      </c>
    </row>
    <row r="58" spans="1:3" ht="14.25" customHeight="1" thickBot="1">
      <c r="A58" s="195" t="s">
        <v>165</v>
      </c>
      <c r="B58" s="196"/>
      <c r="C5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39" sqref="C39"/>
    </sheetView>
  </sheetViews>
  <sheetFormatPr defaultRowHeight="12.75"/>
  <cols>
    <col min="1" max="1" width="13.83203125" style="193" customWidth="1"/>
    <col min="2" max="2" width="79.1640625" style="194" customWidth="1"/>
    <col min="3" max="3" width="25" style="194" customWidth="1"/>
    <col min="4" max="16384" width="9.33203125" style="194"/>
  </cols>
  <sheetData>
    <row r="1" spans="1:3" s="173" customFormat="1" ht="21" customHeight="1" thickBot="1">
      <c r="A1" s="172"/>
      <c r="B1" s="174"/>
      <c r="C1" s="363" t="s">
        <v>460</v>
      </c>
    </row>
    <row r="2" spans="1:3" s="364" customFormat="1" ht="25.5" customHeight="1">
      <c r="A2" s="315" t="s">
        <v>162</v>
      </c>
      <c r="B2" s="281" t="s">
        <v>457</v>
      </c>
      <c r="C2" s="296" t="s">
        <v>55</v>
      </c>
    </row>
    <row r="3" spans="1:3" s="364" customFormat="1" ht="24.75" thickBot="1">
      <c r="A3" s="356" t="s">
        <v>161</v>
      </c>
      <c r="B3" s="282" t="s">
        <v>446</v>
      </c>
      <c r="C3" s="297" t="s">
        <v>54</v>
      </c>
    </row>
    <row r="4" spans="1:3" s="365" customFormat="1" ht="15.95" customHeight="1" thickBot="1">
      <c r="A4" s="176"/>
      <c r="B4" s="176"/>
      <c r="C4" s="177" t="s">
        <v>45</v>
      </c>
    </row>
    <row r="5" spans="1:3" ht="13.5" thickBot="1">
      <c r="A5" s="316" t="s">
        <v>163</v>
      </c>
      <c r="B5" s="178" t="s">
        <v>46</v>
      </c>
      <c r="C5" s="179" t="s">
        <v>47</v>
      </c>
    </row>
    <row r="6" spans="1:3" s="366" customFormat="1" ht="12.95" customHeight="1" thickBot="1">
      <c r="A6" s="151">
        <v>1</v>
      </c>
      <c r="B6" s="152">
        <v>2</v>
      </c>
      <c r="C6" s="153">
        <v>3</v>
      </c>
    </row>
    <row r="7" spans="1:3" s="366" customFormat="1" ht="15.95" customHeight="1" thickBot="1">
      <c r="A7" s="180"/>
      <c r="B7" s="181" t="s">
        <v>48</v>
      </c>
      <c r="C7" s="182"/>
    </row>
    <row r="8" spans="1:3" s="298" customFormat="1" ht="12" customHeight="1" thickBot="1">
      <c r="A8" s="151" t="s">
        <v>10</v>
      </c>
      <c r="B8" s="183" t="s">
        <v>424</v>
      </c>
      <c r="C8" s="240">
        <f>SUM(C9:C18)</f>
        <v>8842</v>
      </c>
    </row>
    <row r="9" spans="1:3" s="298" customFormat="1" ht="12" customHeight="1">
      <c r="A9" s="357" t="s">
        <v>77</v>
      </c>
      <c r="B9" s="8" t="s">
        <v>246</v>
      </c>
      <c r="C9" s="287"/>
    </row>
    <row r="10" spans="1:3" s="298" customFormat="1" ht="12" customHeight="1">
      <c r="A10" s="358" t="s">
        <v>78</v>
      </c>
      <c r="B10" s="6" t="s">
        <v>247</v>
      </c>
      <c r="C10" s="238"/>
    </row>
    <row r="11" spans="1:3" s="298" customFormat="1" ht="12" customHeight="1">
      <c r="A11" s="358" t="s">
        <v>79</v>
      </c>
      <c r="B11" s="6" t="s">
        <v>248</v>
      </c>
      <c r="C11" s="238"/>
    </row>
    <row r="12" spans="1:3" s="298" customFormat="1" ht="12" customHeight="1">
      <c r="A12" s="358" t="s">
        <v>80</v>
      </c>
      <c r="B12" s="6" t="s">
        <v>249</v>
      </c>
      <c r="C12" s="238"/>
    </row>
    <row r="13" spans="1:3" s="298" customFormat="1" ht="12" customHeight="1">
      <c r="A13" s="358" t="s">
        <v>114</v>
      </c>
      <c r="B13" s="6" t="s">
        <v>250</v>
      </c>
      <c r="C13" s="238">
        <v>6557</v>
      </c>
    </row>
    <row r="14" spans="1:3" s="298" customFormat="1" ht="12" customHeight="1">
      <c r="A14" s="358" t="s">
        <v>81</v>
      </c>
      <c r="B14" s="6" t="s">
        <v>425</v>
      </c>
      <c r="C14" s="238">
        <v>1880</v>
      </c>
    </row>
    <row r="15" spans="1:3" s="298" customFormat="1" ht="12" customHeight="1">
      <c r="A15" s="358" t="s">
        <v>82</v>
      </c>
      <c r="B15" s="5" t="s">
        <v>426</v>
      </c>
      <c r="C15" s="238"/>
    </row>
    <row r="16" spans="1:3" s="298" customFormat="1" ht="12" customHeight="1">
      <c r="A16" s="358" t="s">
        <v>89</v>
      </c>
      <c r="B16" s="6" t="s">
        <v>253</v>
      </c>
      <c r="C16" s="288"/>
    </row>
    <row r="17" spans="1:3" s="367" customFormat="1" ht="12" customHeight="1">
      <c r="A17" s="358" t="s">
        <v>90</v>
      </c>
      <c r="B17" s="6" t="s">
        <v>254</v>
      </c>
      <c r="C17" s="238"/>
    </row>
    <row r="18" spans="1:3" s="367" customFormat="1" ht="12" customHeight="1" thickBot="1">
      <c r="A18" s="358" t="s">
        <v>91</v>
      </c>
      <c r="B18" s="5" t="s">
        <v>255</v>
      </c>
      <c r="C18" s="239">
        <v>405</v>
      </c>
    </row>
    <row r="19" spans="1:3" s="298" customFormat="1" ht="12" customHeight="1" thickBot="1">
      <c r="A19" s="151" t="s">
        <v>11</v>
      </c>
      <c r="B19" s="183" t="s">
        <v>427</v>
      </c>
      <c r="C19" s="240">
        <f>SUM(C20:C22)</f>
        <v>0</v>
      </c>
    </row>
    <row r="20" spans="1:3" s="367" customFormat="1" ht="12" customHeight="1">
      <c r="A20" s="358" t="s">
        <v>83</v>
      </c>
      <c r="B20" s="7" t="s">
        <v>221</v>
      </c>
      <c r="C20" s="238"/>
    </row>
    <row r="21" spans="1:3" s="367" customFormat="1" ht="12" customHeight="1">
      <c r="A21" s="358" t="s">
        <v>84</v>
      </c>
      <c r="B21" s="6" t="s">
        <v>428</v>
      </c>
      <c r="C21" s="238"/>
    </row>
    <row r="22" spans="1:3" s="367" customFormat="1" ht="12" customHeight="1">
      <c r="A22" s="358" t="s">
        <v>85</v>
      </c>
      <c r="B22" s="6" t="s">
        <v>429</v>
      </c>
      <c r="C22" s="238"/>
    </row>
    <row r="23" spans="1:3" s="367" customFormat="1" ht="12" customHeight="1" thickBot="1">
      <c r="A23" s="358" t="s">
        <v>86</v>
      </c>
      <c r="B23" s="6" t="s">
        <v>2</v>
      </c>
      <c r="C23" s="238"/>
    </row>
    <row r="24" spans="1:3" s="367" customFormat="1" ht="12" customHeight="1" thickBot="1">
      <c r="A24" s="156" t="s">
        <v>12</v>
      </c>
      <c r="B24" s="79" t="s">
        <v>131</v>
      </c>
      <c r="C24" s="267"/>
    </row>
    <row r="25" spans="1:3" s="367" customFormat="1" ht="12" customHeight="1" thickBot="1">
      <c r="A25" s="156" t="s">
        <v>13</v>
      </c>
      <c r="B25" s="79" t="s">
        <v>430</v>
      </c>
      <c r="C25" s="240">
        <f>+C26+C27</f>
        <v>0</v>
      </c>
    </row>
    <row r="26" spans="1:3" s="367" customFormat="1" ht="12" customHeight="1">
      <c r="A26" s="359" t="s">
        <v>231</v>
      </c>
      <c r="B26" s="360" t="s">
        <v>428</v>
      </c>
      <c r="C26" s="59"/>
    </row>
    <row r="27" spans="1:3" s="367" customFormat="1" ht="12" customHeight="1">
      <c r="A27" s="359" t="s">
        <v>234</v>
      </c>
      <c r="B27" s="361" t="s">
        <v>431</v>
      </c>
      <c r="C27" s="241"/>
    </row>
    <row r="28" spans="1:3" s="367" customFormat="1" ht="12" customHeight="1" thickBot="1">
      <c r="A28" s="358" t="s">
        <v>235</v>
      </c>
      <c r="B28" s="362" t="s">
        <v>432</v>
      </c>
      <c r="C28" s="62"/>
    </row>
    <row r="29" spans="1:3" s="367" customFormat="1" ht="12" customHeight="1" thickBot="1">
      <c r="A29" s="156" t="s">
        <v>14</v>
      </c>
      <c r="B29" s="79" t="s">
        <v>433</v>
      </c>
      <c r="C29" s="240">
        <f>+C30+C31+C32</f>
        <v>0</v>
      </c>
    </row>
    <row r="30" spans="1:3" s="367" customFormat="1" ht="12" customHeight="1">
      <c r="A30" s="359" t="s">
        <v>70</v>
      </c>
      <c r="B30" s="360" t="s">
        <v>260</v>
      </c>
      <c r="C30" s="59"/>
    </row>
    <row r="31" spans="1:3" s="367" customFormat="1" ht="12" customHeight="1">
      <c r="A31" s="359" t="s">
        <v>71</v>
      </c>
      <c r="B31" s="361" t="s">
        <v>261</v>
      </c>
      <c r="C31" s="241"/>
    </row>
    <row r="32" spans="1:3" s="367" customFormat="1" ht="12" customHeight="1" thickBot="1">
      <c r="A32" s="358" t="s">
        <v>72</v>
      </c>
      <c r="B32" s="91" t="s">
        <v>262</v>
      </c>
      <c r="C32" s="62"/>
    </row>
    <row r="33" spans="1:3" s="298" customFormat="1" ht="12" customHeight="1" thickBot="1">
      <c r="A33" s="156" t="s">
        <v>15</v>
      </c>
      <c r="B33" s="79" t="s">
        <v>374</v>
      </c>
      <c r="C33" s="267"/>
    </row>
    <row r="34" spans="1:3" s="298" customFormat="1" ht="12" customHeight="1" thickBot="1">
      <c r="A34" s="156" t="s">
        <v>16</v>
      </c>
      <c r="B34" s="79" t="s">
        <v>434</v>
      </c>
      <c r="C34" s="289"/>
    </row>
    <row r="35" spans="1:3" s="298" customFormat="1" ht="12" customHeight="1" thickBot="1">
      <c r="A35" s="151" t="s">
        <v>17</v>
      </c>
      <c r="B35" s="79" t="s">
        <v>435</v>
      </c>
      <c r="C35" s="290">
        <f>+C8+C19+C24+C25+C29+C33+C34</f>
        <v>8842</v>
      </c>
    </row>
    <row r="36" spans="1:3" s="298" customFormat="1" ht="12" customHeight="1" thickBot="1">
      <c r="A36" s="184" t="s">
        <v>18</v>
      </c>
      <c r="B36" s="79" t="s">
        <v>436</v>
      </c>
      <c r="C36" s="290">
        <f>+C37+C38+C39</f>
        <v>34089</v>
      </c>
    </row>
    <row r="37" spans="1:3" s="298" customFormat="1" ht="12" customHeight="1">
      <c r="A37" s="359" t="s">
        <v>437</v>
      </c>
      <c r="B37" s="360" t="s">
        <v>192</v>
      </c>
      <c r="C37" s="59"/>
    </row>
    <row r="38" spans="1:3" s="298" customFormat="1" ht="12" customHeight="1">
      <c r="A38" s="359" t="s">
        <v>438</v>
      </c>
      <c r="B38" s="361" t="s">
        <v>3</v>
      </c>
      <c r="C38" s="241"/>
    </row>
    <row r="39" spans="1:3" s="367" customFormat="1" ht="12" customHeight="1" thickBot="1">
      <c r="A39" s="358" t="s">
        <v>439</v>
      </c>
      <c r="B39" s="91" t="s">
        <v>440</v>
      </c>
      <c r="C39" s="62">
        <v>34089</v>
      </c>
    </row>
    <row r="40" spans="1:3" s="367" customFormat="1" ht="15" customHeight="1" thickBot="1">
      <c r="A40" s="184" t="s">
        <v>19</v>
      </c>
      <c r="B40" s="185" t="s">
        <v>441</v>
      </c>
      <c r="C40" s="293">
        <f>+C35+C36</f>
        <v>42931</v>
      </c>
    </row>
    <row r="41" spans="1:3" s="367" customFormat="1" ht="15" customHeight="1">
      <c r="A41" s="186"/>
      <c r="B41" s="187"/>
      <c r="C41" s="291"/>
    </row>
    <row r="42" spans="1:3" ht="13.5" thickBot="1">
      <c r="A42" s="188"/>
      <c r="B42" s="189"/>
      <c r="C42" s="292"/>
    </row>
    <row r="43" spans="1:3" s="366" customFormat="1" ht="16.5" customHeight="1" thickBot="1">
      <c r="A43" s="190"/>
      <c r="B43" s="191" t="s">
        <v>50</v>
      </c>
      <c r="C43" s="293"/>
    </row>
    <row r="44" spans="1:3" s="368" customFormat="1" ht="12" customHeight="1" thickBot="1">
      <c r="A44" s="156" t="s">
        <v>10</v>
      </c>
      <c r="B44" s="79" t="s">
        <v>442</v>
      </c>
      <c r="C44" s="240">
        <f>SUM(C45:C49)</f>
        <v>42931</v>
      </c>
    </row>
    <row r="45" spans="1:3" ht="12" customHeight="1">
      <c r="A45" s="358" t="s">
        <v>77</v>
      </c>
      <c r="B45" s="7" t="s">
        <v>40</v>
      </c>
      <c r="C45" s="59">
        <v>20577</v>
      </c>
    </row>
    <row r="46" spans="1:3" ht="12" customHeight="1">
      <c r="A46" s="358" t="s">
        <v>78</v>
      </c>
      <c r="B46" s="6" t="s">
        <v>140</v>
      </c>
      <c r="C46" s="61">
        <v>5541</v>
      </c>
    </row>
    <row r="47" spans="1:3" ht="12" customHeight="1">
      <c r="A47" s="358" t="s">
        <v>79</v>
      </c>
      <c r="B47" s="6" t="s">
        <v>106</v>
      </c>
      <c r="C47" s="61">
        <v>16813</v>
      </c>
    </row>
    <row r="48" spans="1:3" ht="12" customHeight="1">
      <c r="A48" s="358" t="s">
        <v>80</v>
      </c>
      <c r="B48" s="6" t="s">
        <v>141</v>
      </c>
      <c r="C48" s="61"/>
    </row>
    <row r="49" spans="1:3" ht="12" customHeight="1" thickBot="1">
      <c r="A49" s="358" t="s">
        <v>114</v>
      </c>
      <c r="B49" s="6" t="s">
        <v>142</v>
      </c>
      <c r="C49" s="61"/>
    </row>
    <row r="50" spans="1:3" ht="12" customHeight="1" thickBot="1">
      <c r="A50" s="156" t="s">
        <v>11</v>
      </c>
      <c r="B50" s="79" t="s">
        <v>443</v>
      </c>
      <c r="C50" s="240">
        <f>SUM(C51:C53)</f>
        <v>0</v>
      </c>
    </row>
    <row r="51" spans="1:3" s="368" customFormat="1" ht="12" customHeight="1">
      <c r="A51" s="358" t="s">
        <v>83</v>
      </c>
      <c r="B51" s="7" t="s">
        <v>182</v>
      </c>
      <c r="C51" s="59"/>
    </row>
    <row r="52" spans="1:3" ht="12" customHeight="1">
      <c r="A52" s="358" t="s">
        <v>84</v>
      </c>
      <c r="B52" s="6" t="s">
        <v>144</v>
      </c>
      <c r="C52" s="61"/>
    </row>
    <row r="53" spans="1:3" ht="12" customHeight="1">
      <c r="A53" s="358" t="s">
        <v>85</v>
      </c>
      <c r="B53" s="6" t="s">
        <v>51</v>
      </c>
      <c r="C53" s="61"/>
    </row>
    <row r="54" spans="1:3" ht="12" customHeight="1" thickBot="1">
      <c r="A54" s="358" t="s">
        <v>86</v>
      </c>
      <c r="B54" s="6" t="s">
        <v>4</v>
      </c>
      <c r="C54" s="61"/>
    </row>
    <row r="55" spans="1:3" ht="15" customHeight="1" thickBot="1">
      <c r="A55" s="156" t="s">
        <v>12</v>
      </c>
      <c r="B55" s="192" t="s">
        <v>444</v>
      </c>
      <c r="C55" s="294">
        <f>+C44+C50</f>
        <v>42931</v>
      </c>
    </row>
    <row r="56" spans="1:3" ht="13.5" thickBot="1">
      <c r="C56" s="295"/>
    </row>
    <row r="57" spans="1:3" ht="15" customHeight="1" thickBot="1">
      <c r="A57" s="195" t="s">
        <v>164</v>
      </c>
      <c r="B57" s="196"/>
      <c r="C57" s="77">
        <v>10</v>
      </c>
    </row>
    <row r="58" spans="1:3" ht="14.25" customHeight="1" thickBot="1">
      <c r="A58" s="195" t="s">
        <v>165</v>
      </c>
      <c r="B58" s="196"/>
      <c r="C5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23" sqref="C23"/>
    </sheetView>
  </sheetViews>
  <sheetFormatPr defaultRowHeight="12.75"/>
  <cols>
    <col min="1" max="1" width="13.83203125" style="193" customWidth="1"/>
    <col min="2" max="2" width="79.1640625" style="194" customWidth="1"/>
    <col min="3" max="3" width="25" style="194" customWidth="1"/>
    <col min="4" max="16384" width="9.33203125" style="194"/>
  </cols>
  <sheetData>
    <row r="1" spans="1:3" s="173" customFormat="1" ht="21" customHeight="1" thickBot="1">
      <c r="A1" s="172"/>
      <c r="B1" s="174"/>
      <c r="C1" s="363" t="s">
        <v>459</v>
      </c>
    </row>
    <row r="2" spans="1:3" s="364" customFormat="1" ht="25.5" customHeight="1">
      <c r="A2" s="315" t="s">
        <v>162</v>
      </c>
      <c r="B2" s="281" t="s">
        <v>458</v>
      </c>
      <c r="C2" s="296" t="s">
        <v>55</v>
      </c>
    </row>
    <row r="3" spans="1:3" s="364" customFormat="1" ht="24.75" thickBot="1">
      <c r="A3" s="356" t="s">
        <v>161</v>
      </c>
      <c r="B3" s="282" t="s">
        <v>446</v>
      </c>
      <c r="C3" s="297" t="s">
        <v>55</v>
      </c>
    </row>
    <row r="4" spans="1:3" s="365" customFormat="1" ht="15.95" customHeight="1" thickBot="1">
      <c r="A4" s="176"/>
      <c r="B4" s="176"/>
      <c r="C4" s="177" t="s">
        <v>45</v>
      </c>
    </row>
    <row r="5" spans="1:3" ht="13.5" thickBot="1">
      <c r="A5" s="316" t="s">
        <v>163</v>
      </c>
      <c r="B5" s="178" t="s">
        <v>46</v>
      </c>
      <c r="C5" s="179" t="s">
        <v>47</v>
      </c>
    </row>
    <row r="6" spans="1:3" s="366" customFormat="1" ht="12.95" customHeight="1" thickBot="1">
      <c r="A6" s="151">
        <v>1</v>
      </c>
      <c r="B6" s="152">
        <v>2</v>
      </c>
      <c r="C6" s="153">
        <v>3</v>
      </c>
    </row>
    <row r="7" spans="1:3" s="366" customFormat="1" ht="15.95" customHeight="1" thickBot="1">
      <c r="A7" s="180"/>
      <c r="B7" s="181" t="s">
        <v>48</v>
      </c>
      <c r="C7" s="182"/>
    </row>
    <row r="8" spans="1:3" s="298" customFormat="1" ht="12" customHeight="1" thickBot="1">
      <c r="A8" s="151" t="s">
        <v>10</v>
      </c>
      <c r="B8" s="183" t="s">
        <v>424</v>
      </c>
      <c r="C8" s="240">
        <f>SUM(C9:C18)</f>
        <v>0</v>
      </c>
    </row>
    <row r="9" spans="1:3" s="298" customFormat="1" ht="12" customHeight="1">
      <c r="A9" s="357" t="s">
        <v>77</v>
      </c>
      <c r="B9" s="8" t="s">
        <v>246</v>
      </c>
      <c r="C9" s="287"/>
    </row>
    <row r="10" spans="1:3" s="298" customFormat="1" ht="12" customHeight="1">
      <c r="A10" s="358" t="s">
        <v>78</v>
      </c>
      <c r="B10" s="6" t="s">
        <v>247</v>
      </c>
      <c r="C10" s="238"/>
    </row>
    <row r="11" spans="1:3" s="298" customFormat="1" ht="12" customHeight="1">
      <c r="A11" s="358" t="s">
        <v>79</v>
      </c>
      <c r="B11" s="6" t="s">
        <v>248</v>
      </c>
      <c r="C11" s="238"/>
    </row>
    <row r="12" spans="1:3" s="298" customFormat="1" ht="12" customHeight="1">
      <c r="A12" s="358" t="s">
        <v>80</v>
      </c>
      <c r="B12" s="6" t="s">
        <v>249</v>
      </c>
      <c r="C12" s="238"/>
    </row>
    <row r="13" spans="1:3" s="298" customFormat="1" ht="12" customHeight="1">
      <c r="A13" s="358" t="s">
        <v>114</v>
      </c>
      <c r="B13" s="6" t="s">
        <v>250</v>
      </c>
      <c r="C13" s="238"/>
    </row>
    <row r="14" spans="1:3" s="298" customFormat="1" ht="12" customHeight="1">
      <c r="A14" s="358" t="s">
        <v>81</v>
      </c>
      <c r="B14" s="6" t="s">
        <v>425</v>
      </c>
      <c r="C14" s="238"/>
    </row>
    <row r="15" spans="1:3" s="298" customFormat="1" ht="12" customHeight="1">
      <c r="A15" s="358" t="s">
        <v>82</v>
      </c>
      <c r="B15" s="5" t="s">
        <v>426</v>
      </c>
      <c r="C15" s="238"/>
    </row>
    <row r="16" spans="1:3" s="298" customFormat="1" ht="12" customHeight="1">
      <c r="A16" s="358" t="s">
        <v>89</v>
      </c>
      <c r="B16" s="6" t="s">
        <v>253</v>
      </c>
      <c r="C16" s="288"/>
    </row>
    <row r="17" spans="1:3" s="367" customFormat="1" ht="12" customHeight="1">
      <c r="A17" s="358" t="s">
        <v>90</v>
      </c>
      <c r="B17" s="6" t="s">
        <v>254</v>
      </c>
      <c r="C17" s="238"/>
    </row>
    <row r="18" spans="1:3" s="367" customFormat="1" ht="12" customHeight="1" thickBot="1">
      <c r="A18" s="358" t="s">
        <v>91</v>
      </c>
      <c r="B18" s="5" t="s">
        <v>255</v>
      </c>
      <c r="C18" s="239"/>
    </row>
    <row r="19" spans="1:3" s="298" customFormat="1" ht="12" customHeight="1" thickBot="1">
      <c r="A19" s="151" t="s">
        <v>11</v>
      </c>
      <c r="B19" s="183" t="s">
        <v>427</v>
      </c>
      <c r="C19" s="240">
        <f>SUM(C20:C22)</f>
        <v>11907</v>
      </c>
    </row>
    <row r="20" spans="1:3" s="367" customFormat="1" ht="12" customHeight="1">
      <c r="A20" s="358" t="s">
        <v>83</v>
      </c>
      <c r="B20" s="7" t="s">
        <v>221</v>
      </c>
      <c r="C20" s="238"/>
    </row>
    <row r="21" spans="1:3" s="367" customFormat="1" ht="12" customHeight="1">
      <c r="A21" s="358" t="s">
        <v>84</v>
      </c>
      <c r="B21" s="6" t="s">
        <v>428</v>
      </c>
      <c r="C21" s="238"/>
    </row>
    <row r="22" spans="1:3" s="367" customFormat="1" ht="12" customHeight="1">
      <c r="A22" s="358" t="s">
        <v>85</v>
      </c>
      <c r="B22" s="6" t="s">
        <v>429</v>
      </c>
      <c r="C22" s="238">
        <v>11907</v>
      </c>
    </row>
    <row r="23" spans="1:3" s="367" customFormat="1" ht="12" customHeight="1" thickBot="1">
      <c r="A23" s="358" t="s">
        <v>86</v>
      </c>
      <c r="B23" s="6" t="s">
        <v>2</v>
      </c>
      <c r="C23" s="238">
        <v>11407</v>
      </c>
    </row>
    <row r="24" spans="1:3" s="367" customFormat="1" ht="12" customHeight="1" thickBot="1">
      <c r="A24" s="156" t="s">
        <v>12</v>
      </c>
      <c r="B24" s="79" t="s">
        <v>131</v>
      </c>
      <c r="C24" s="267"/>
    </row>
    <row r="25" spans="1:3" s="367" customFormat="1" ht="12" customHeight="1" thickBot="1">
      <c r="A25" s="156" t="s">
        <v>13</v>
      </c>
      <c r="B25" s="79" t="s">
        <v>430</v>
      </c>
      <c r="C25" s="240">
        <f>+C26+C27</f>
        <v>0</v>
      </c>
    </row>
    <row r="26" spans="1:3" s="367" customFormat="1" ht="12" customHeight="1">
      <c r="A26" s="359" t="s">
        <v>231</v>
      </c>
      <c r="B26" s="360" t="s">
        <v>428</v>
      </c>
      <c r="C26" s="59"/>
    </row>
    <row r="27" spans="1:3" s="367" customFormat="1" ht="12" customHeight="1">
      <c r="A27" s="359" t="s">
        <v>234</v>
      </c>
      <c r="B27" s="361" t="s">
        <v>431</v>
      </c>
      <c r="C27" s="241"/>
    </row>
    <row r="28" spans="1:3" s="367" customFormat="1" ht="12" customHeight="1" thickBot="1">
      <c r="A28" s="358" t="s">
        <v>235</v>
      </c>
      <c r="B28" s="362" t="s">
        <v>432</v>
      </c>
      <c r="C28" s="62"/>
    </row>
    <row r="29" spans="1:3" s="367" customFormat="1" ht="12" customHeight="1" thickBot="1">
      <c r="A29" s="156" t="s">
        <v>14</v>
      </c>
      <c r="B29" s="79" t="s">
        <v>433</v>
      </c>
      <c r="C29" s="240">
        <f>+C30+C31+C32</f>
        <v>0</v>
      </c>
    </row>
    <row r="30" spans="1:3" s="367" customFormat="1" ht="12" customHeight="1">
      <c r="A30" s="359" t="s">
        <v>70</v>
      </c>
      <c r="B30" s="360" t="s">
        <v>260</v>
      </c>
      <c r="C30" s="59"/>
    </row>
    <row r="31" spans="1:3" s="367" customFormat="1" ht="12" customHeight="1">
      <c r="A31" s="359" t="s">
        <v>71</v>
      </c>
      <c r="B31" s="361" t="s">
        <v>261</v>
      </c>
      <c r="C31" s="241"/>
    </row>
    <row r="32" spans="1:3" s="367" customFormat="1" ht="12" customHeight="1" thickBot="1">
      <c r="A32" s="358" t="s">
        <v>72</v>
      </c>
      <c r="B32" s="91" t="s">
        <v>262</v>
      </c>
      <c r="C32" s="62"/>
    </row>
    <row r="33" spans="1:3" s="298" customFormat="1" ht="12" customHeight="1" thickBot="1">
      <c r="A33" s="156" t="s">
        <v>15</v>
      </c>
      <c r="B33" s="79" t="s">
        <v>374</v>
      </c>
      <c r="C33" s="267"/>
    </row>
    <row r="34" spans="1:3" s="298" customFormat="1" ht="12" customHeight="1" thickBot="1">
      <c r="A34" s="156" t="s">
        <v>16</v>
      </c>
      <c r="B34" s="79" t="s">
        <v>434</v>
      </c>
      <c r="C34" s="289"/>
    </row>
    <row r="35" spans="1:3" s="298" customFormat="1" ht="12" customHeight="1" thickBot="1">
      <c r="A35" s="151" t="s">
        <v>17</v>
      </c>
      <c r="B35" s="79" t="s">
        <v>435</v>
      </c>
      <c r="C35" s="290">
        <f>+C8+C19+C24+C25+C29+C33+C34</f>
        <v>11907</v>
      </c>
    </row>
    <row r="36" spans="1:3" s="298" customFormat="1" ht="12" customHeight="1" thickBot="1">
      <c r="A36" s="184" t="s">
        <v>18</v>
      </c>
      <c r="B36" s="79" t="s">
        <v>436</v>
      </c>
      <c r="C36" s="290">
        <f>+C37+C38+C39</f>
        <v>8171</v>
      </c>
    </row>
    <row r="37" spans="1:3" s="298" customFormat="1" ht="12" customHeight="1">
      <c r="A37" s="359" t="s">
        <v>437</v>
      </c>
      <c r="B37" s="360" t="s">
        <v>192</v>
      </c>
      <c r="C37" s="59">
        <v>3421</v>
      </c>
    </row>
    <row r="38" spans="1:3" s="298" customFormat="1" ht="12" customHeight="1">
      <c r="A38" s="359" t="s">
        <v>438</v>
      </c>
      <c r="B38" s="361" t="s">
        <v>3</v>
      </c>
      <c r="C38" s="241"/>
    </row>
    <row r="39" spans="1:3" s="367" customFormat="1" ht="12" customHeight="1" thickBot="1">
      <c r="A39" s="358" t="s">
        <v>439</v>
      </c>
      <c r="B39" s="91" t="s">
        <v>440</v>
      </c>
      <c r="C39" s="62">
        <v>4750</v>
      </c>
    </row>
    <row r="40" spans="1:3" s="367" customFormat="1" ht="15" customHeight="1" thickBot="1">
      <c r="A40" s="184" t="s">
        <v>19</v>
      </c>
      <c r="B40" s="185" t="s">
        <v>441</v>
      </c>
      <c r="C40" s="293">
        <f>+C35+C36</f>
        <v>20078</v>
      </c>
    </row>
    <row r="41" spans="1:3" s="367" customFormat="1" ht="15" customHeight="1">
      <c r="A41" s="186"/>
      <c r="B41" s="187"/>
      <c r="C41" s="291"/>
    </row>
    <row r="42" spans="1:3" ht="13.5" thickBot="1">
      <c r="A42" s="188"/>
      <c r="B42" s="189"/>
      <c r="C42" s="292"/>
    </row>
    <row r="43" spans="1:3" s="366" customFormat="1" ht="16.5" customHeight="1" thickBot="1">
      <c r="A43" s="190"/>
      <c r="B43" s="191" t="s">
        <v>50</v>
      </c>
      <c r="C43" s="293"/>
    </row>
    <row r="44" spans="1:3" s="368" customFormat="1" ht="12" customHeight="1" thickBot="1">
      <c r="A44" s="156" t="s">
        <v>10</v>
      </c>
      <c r="B44" s="79" t="s">
        <v>442</v>
      </c>
      <c r="C44" s="240">
        <f>SUM(C45:C49)</f>
        <v>18951</v>
      </c>
    </row>
    <row r="45" spans="1:3" ht="12" customHeight="1">
      <c r="A45" s="358" t="s">
        <v>77</v>
      </c>
      <c r="B45" s="7" t="s">
        <v>40</v>
      </c>
      <c r="C45" s="59">
        <v>1563</v>
      </c>
    </row>
    <row r="46" spans="1:3" ht="12" customHeight="1">
      <c r="A46" s="358" t="s">
        <v>78</v>
      </c>
      <c r="B46" s="6" t="s">
        <v>140</v>
      </c>
      <c r="C46" s="61">
        <v>427</v>
      </c>
    </row>
    <row r="47" spans="1:3" ht="12" customHeight="1">
      <c r="A47" s="358" t="s">
        <v>79</v>
      </c>
      <c r="B47" s="6" t="s">
        <v>106</v>
      </c>
      <c r="C47" s="61">
        <v>16961</v>
      </c>
    </row>
    <row r="48" spans="1:3" ht="12" customHeight="1">
      <c r="A48" s="358" t="s">
        <v>80</v>
      </c>
      <c r="B48" s="6" t="s">
        <v>141</v>
      </c>
      <c r="C48" s="61"/>
    </row>
    <row r="49" spans="1:3" ht="12" customHeight="1" thickBot="1">
      <c r="A49" s="358" t="s">
        <v>114</v>
      </c>
      <c r="B49" s="6" t="s">
        <v>142</v>
      </c>
      <c r="C49" s="61"/>
    </row>
    <row r="50" spans="1:3" ht="12" customHeight="1" thickBot="1">
      <c r="A50" s="156" t="s">
        <v>11</v>
      </c>
      <c r="B50" s="79" t="s">
        <v>443</v>
      </c>
      <c r="C50" s="240">
        <f>SUM(C51:C53)</f>
        <v>1127</v>
      </c>
    </row>
    <row r="51" spans="1:3" s="368" customFormat="1" ht="12" customHeight="1">
      <c r="A51" s="358" t="s">
        <v>83</v>
      </c>
      <c r="B51" s="7" t="s">
        <v>182</v>
      </c>
      <c r="C51" s="59">
        <v>1127</v>
      </c>
    </row>
    <row r="52" spans="1:3" ht="12" customHeight="1">
      <c r="A52" s="358" t="s">
        <v>84</v>
      </c>
      <c r="B52" s="6" t="s">
        <v>144</v>
      </c>
      <c r="C52" s="61"/>
    </row>
    <row r="53" spans="1:3" ht="12" customHeight="1">
      <c r="A53" s="358" t="s">
        <v>85</v>
      </c>
      <c r="B53" s="6" t="s">
        <v>51</v>
      </c>
      <c r="C53" s="61"/>
    </row>
    <row r="54" spans="1:3" ht="12" customHeight="1" thickBot="1">
      <c r="A54" s="358" t="s">
        <v>86</v>
      </c>
      <c r="B54" s="6" t="s">
        <v>4</v>
      </c>
      <c r="C54" s="61"/>
    </row>
    <row r="55" spans="1:3" ht="15" customHeight="1" thickBot="1">
      <c r="A55" s="156" t="s">
        <v>12</v>
      </c>
      <c r="B55" s="192" t="s">
        <v>444</v>
      </c>
      <c r="C55" s="294">
        <f>+C44+C50</f>
        <v>20078</v>
      </c>
    </row>
    <row r="56" spans="1:3" ht="13.5" thickBot="1">
      <c r="C56" s="295"/>
    </row>
    <row r="57" spans="1:3" ht="15" customHeight="1" thickBot="1">
      <c r="A57" s="195" t="s">
        <v>164</v>
      </c>
      <c r="B57" s="196"/>
      <c r="C57" s="77">
        <v>1</v>
      </c>
    </row>
    <row r="58" spans="1:3" ht="14.25" customHeight="1" thickBot="1">
      <c r="A58" s="195" t="s">
        <v>165</v>
      </c>
      <c r="B58" s="196"/>
      <c r="C58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zoomScaleNormal="100" workbookViewId="0">
      <selection activeCell="B8" sqref="B8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434" t="s">
        <v>5</v>
      </c>
      <c r="B1" s="434"/>
      <c r="C1" s="434"/>
      <c r="D1" s="434"/>
      <c r="E1" s="434"/>
      <c r="F1" s="434"/>
      <c r="G1" s="434"/>
    </row>
    <row r="3" spans="1:7" s="112" customFormat="1" ht="27" customHeight="1">
      <c r="A3" s="435" t="s">
        <v>477</v>
      </c>
      <c r="B3" s="436"/>
      <c r="C3" s="436"/>
      <c r="D3" s="436"/>
      <c r="E3" s="436"/>
      <c r="F3" s="436"/>
      <c r="G3" s="436"/>
    </row>
    <row r="4" spans="1:7" s="113" customFormat="1">
      <c r="A4" s="157"/>
      <c r="B4" s="157"/>
      <c r="C4" s="157"/>
      <c r="D4" s="157"/>
      <c r="E4" s="157"/>
      <c r="F4" s="157"/>
      <c r="G4" s="157"/>
    </row>
    <row r="5" spans="1:7" s="114" customFormat="1" ht="15" customHeight="1">
      <c r="A5" s="212" t="s">
        <v>475</v>
      </c>
      <c r="B5" s="211"/>
      <c r="C5" s="211"/>
      <c r="D5" s="199"/>
      <c r="E5" s="199"/>
      <c r="F5" s="199"/>
      <c r="G5" s="199"/>
    </row>
    <row r="6" spans="1:7" s="114" customFormat="1" ht="15" customHeight="1" thickBot="1">
      <c r="A6" s="212" t="s">
        <v>476</v>
      </c>
      <c r="B6" s="199"/>
      <c r="C6" s="199"/>
      <c r="D6" s="199"/>
      <c r="E6" s="199"/>
      <c r="F6" s="199"/>
      <c r="G6" s="199"/>
    </row>
    <row r="7" spans="1:7" s="58" customFormat="1" ht="42" customHeight="1" thickBot="1">
      <c r="A7" s="148" t="s">
        <v>8</v>
      </c>
      <c r="B7" s="149" t="s">
        <v>166</v>
      </c>
      <c r="C7" s="149" t="s">
        <v>167</v>
      </c>
      <c r="D7" s="149" t="s">
        <v>168</v>
      </c>
      <c r="E7" s="149" t="s">
        <v>169</v>
      </c>
      <c r="F7" s="149" t="s">
        <v>170</v>
      </c>
      <c r="G7" s="150" t="s">
        <v>43</v>
      </c>
    </row>
    <row r="8" spans="1:7" ht="24" customHeight="1">
      <c r="A8" s="200" t="s">
        <v>10</v>
      </c>
      <c r="B8" s="154" t="s">
        <v>171</v>
      </c>
      <c r="C8" s="115" t="s">
        <v>474</v>
      </c>
      <c r="D8" s="115"/>
      <c r="E8" s="115"/>
      <c r="F8" s="115"/>
      <c r="G8" s="201">
        <f>SUM(C8:F8)</f>
        <v>0</v>
      </c>
    </row>
    <row r="9" spans="1:7" ht="24" customHeight="1">
      <c r="A9" s="202" t="s">
        <v>11</v>
      </c>
      <c r="B9" s="155" t="s">
        <v>172</v>
      </c>
      <c r="C9" s="116"/>
      <c r="D9" s="116"/>
      <c r="E9" s="116"/>
      <c r="F9" s="116"/>
      <c r="G9" s="203">
        <f t="shared" ref="G9:G14" si="0">SUM(C9:F9)</f>
        <v>0</v>
      </c>
    </row>
    <row r="10" spans="1:7" ht="24" customHeight="1">
      <c r="A10" s="202" t="s">
        <v>12</v>
      </c>
      <c r="B10" s="155" t="s">
        <v>173</v>
      </c>
      <c r="C10" s="116"/>
      <c r="D10" s="116"/>
      <c r="E10" s="116"/>
      <c r="F10" s="116"/>
      <c r="G10" s="203">
        <f t="shared" si="0"/>
        <v>0</v>
      </c>
    </row>
    <row r="11" spans="1:7" ht="24" customHeight="1">
      <c r="A11" s="202" t="s">
        <v>13</v>
      </c>
      <c r="B11" s="155" t="s">
        <v>174</v>
      </c>
      <c r="C11" s="116"/>
      <c r="D11" s="116"/>
      <c r="E11" s="116"/>
      <c r="F11" s="116"/>
      <c r="G11" s="203">
        <f t="shared" si="0"/>
        <v>0</v>
      </c>
    </row>
    <row r="12" spans="1:7" ht="24" customHeight="1">
      <c r="A12" s="202" t="s">
        <v>14</v>
      </c>
      <c r="B12" s="155" t="s">
        <v>175</v>
      </c>
      <c r="C12" s="116"/>
      <c r="D12" s="116"/>
      <c r="E12" s="116"/>
      <c r="F12" s="116"/>
      <c r="G12" s="203">
        <f t="shared" si="0"/>
        <v>0</v>
      </c>
    </row>
    <row r="13" spans="1:7" ht="24" customHeight="1" thickBot="1">
      <c r="A13" s="204" t="s">
        <v>15</v>
      </c>
      <c r="B13" s="205" t="s">
        <v>176</v>
      </c>
      <c r="C13" s="117"/>
      <c r="D13" s="117"/>
      <c r="E13" s="117"/>
      <c r="F13" s="117"/>
      <c r="G13" s="206">
        <f t="shared" si="0"/>
        <v>0</v>
      </c>
    </row>
    <row r="14" spans="1:7" s="118" customFormat="1" ht="24" customHeight="1" thickBot="1">
      <c r="A14" s="207" t="s">
        <v>16</v>
      </c>
      <c r="B14" s="208" t="s">
        <v>43</v>
      </c>
      <c r="C14" s="209">
        <f>SUM(C8:C13)</f>
        <v>0</v>
      </c>
      <c r="D14" s="209">
        <f>SUM(D8:D13)</f>
        <v>0</v>
      </c>
      <c r="E14" s="209">
        <f>SUM(E8:E13)</f>
        <v>0</v>
      </c>
      <c r="F14" s="209">
        <f>SUM(F8:F13)</f>
        <v>0</v>
      </c>
      <c r="G14" s="210">
        <f t="shared" si="0"/>
        <v>0</v>
      </c>
    </row>
    <row r="15" spans="1:7" s="113" customFormat="1">
      <c r="A15" s="157"/>
      <c r="B15" s="157"/>
      <c r="C15" s="157"/>
      <c r="D15" s="157"/>
      <c r="E15" s="157"/>
      <c r="F15" s="157"/>
      <c r="G15" s="157"/>
    </row>
    <row r="16" spans="1:7" s="113" customFormat="1">
      <c r="A16" s="157"/>
      <c r="B16" s="157"/>
      <c r="C16" s="157"/>
      <c r="D16" s="157"/>
      <c r="E16" s="157"/>
      <c r="F16" s="157"/>
      <c r="G16" s="157"/>
    </row>
    <row r="17" spans="1:7" s="113" customFormat="1">
      <c r="A17" s="157"/>
      <c r="B17" s="157"/>
      <c r="C17" s="157"/>
      <c r="D17" s="157"/>
      <c r="E17" s="157"/>
      <c r="F17" s="157"/>
      <c r="G17" s="157"/>
    </row>
    <row r="18" spans="1:7" s="113" customFormat="1" ht="15.75">
      <c r="A18" s="112"/>
      <c r="B18" s="157"/>
      <c r="C18" s="157"/>
      <c r="D18" s="157"/>
      <c r="E18" s="157"/>
      <c r="F18" s="157"/>
      <c r="G18" s="157"/>
    </row>
    <row r="19" spans="1:7" s="113" customFormat="1">
      <c r="A19" s="157"/>
      <c r="B19" s="157"/>
      <c r="C19" s="157"/>
      <c r="D19" s="157"/>
      <c r="E19" s="157"/>
      <c r="F19" s="157"/>
      <c r="G19" s="157"/>
    </row>
    <row r="20" spans="1:7">
      <c r="A20" s="157"/>
      <c r="B20" s="157"/>
      <c r="C20" s="157"/>
      <c r="D20" s="157"/>
      <c r="E20" s="157"/>
      <c r="F20" s="157"/>
      <c r="G20" s="157"/>
    </row>
    <row r="21" spans="1:7">
      <c r="A21" s="157"/>
      <c r="B21" s="157"/>
      <c r="C21" s="387"/>
      <c r="D21" s="387"/>
      <c r="E21" s="387"/>
      <c r="F21" s="387"/>
      <c r="G21" s="157"/>
    </row>
    <row r="22" spans="1:7" ht="13.5">
      <c r="A22" s="157"/>
      <c r="B22" s="157"/>
      <c r="C22" s="385"/>
      <c r="D22" s="386"/>
      <c r="E22" s="386"/>
      <c r="F22" s="385"/>
      <c r="G22" s="157"/>
    </row>
    <row r="23" spans="1:7" ht="13.5">
      <c r="C23" s="119"/>
      <c r="D23" s="120"/>
      <c r="E23" s="120"/>
      <c r="F23" s="119"/>
    </row>
    <row r="24" spans="1:7" ht="13.5">
      <c r="C24" s="119"/>
      <c r="D24" s="120"/>
      <c r="E24" s="120"/>
      <c r="F24" s="119"/>
    </row>
  </sheetData>
  <mergeCells count="2">
    <mergeCell ref="A1:G1"/>
    <mergeCell ref="A3:G3"/>
  </mergeCells>
  <phoneticPr fontId="29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……/2014. (….)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tabSelected="1" topLeftCell="A121" zoomScale="120" zoomScaleNormal="120" zoomScaleSheetLayoutView="100" workbookViewId="0">
      <selection activeCell="C92" sqref="C92"/>
    </sheetView>
  </sheetViews>
  <sheetFormatPr defaultRowHeight="15.75"/>
  <cols>
    <col min="1" max="1" width="9.5" style="300" customWidth="1"/>
    <col min="2" max="2" width="91.6640625" style="300" customWidth="1"/>
    <col min="3" max="3" width="21.6640625" style="301" customWidth="1"/>
    <col min="4" max="4" width="9" style="322" customWidth="1"/>
    <col min="5" max="16384" width="9.33203125" style="322"/>
  </cols>
  <sheetData>
    <row r="1" spans="1:3" ht="15.95" customHeight="1">
      <c r="A1" s="388" t="s">
        <v>7</v>
      </c>
      <c r="B1" s="388"/>
      <c r="C1" s="388"/>
    </row>
    <row r="2" spans="1:3" ht="15.95" customHeight="1" thickBot="1">
      <c r="A2" s="389" t="s">
        <v>118</v>
      </c>
      <c r="B2" s="389"/>
      <c r="C2" s="230" t="s">
        <v>183</v>
      </c>
    </row>
    <row r="3" spans="1:3" ht="38.1" customHeight="1" thickBot="1">
      <c r="A3" s="21" t="s">
        <v>64</v>
      </c>
      <c r="B3" s="22" t="s">
        <v>9</v>
      </c>
      <c r="C3" s="30" t="s">
        <v>212</v>
      </c>
    </row>
    <row r="4" spans="1:3" s="323" customFormat="1" ht="12" customHeight="1" thickBot="1">
      <c r="A4" s="317">
        <v>1</v>
      </c>
      <c r="B4" s="318">
        <v>2</v>
      </c>
      <c r="C4" s="319">
        <v>3</v>
      </c>
    </row>
    <row r="5" spans="1:3" s="324" customFormat="1" ht="12" customHeight="1" thickBot="1">
      <c r="A5" s="18" t="s">
        <v>10</v>
      </c>
      <c r="B5" s="19" t="s">
        <v>213</v>
      </c>
      <c r="C5" s="220">
        <f>+C6+C7+C8+C9+C10+C11</f>
        <v>108600</v>
      </c>
    </row>
    <row r="6" spans="1:3" s="324" customFormat="1" ht="12" customHeight="1">
      <c r="A6" s="13" t="s">
        <v>77</v>
      </c>
      <c r="B6" s="325" t="s">
        <v>214</v>
      </c>
      <c r="C6" s="223">
        <v>56640</v>
      </c>
    </row>
    <row r="7" spans="1:3" s="324" customFormat="1" ht="12" customHeight="1">
      <c r="A7" s="12" t="s">
        <v>78</v>
      </c>
      <c r="B7" s="326" t="s">
        <v>215</v>
      </c>
      <c r="C7" s="222">
        <v>22970</v>
      </c>
    </row>
    <row r="8" spans="1:3" s="324" customFormat="1" ht="12" customHeight="1">
      <c r="A8" s="12" t="s">
        <v>79</v>
      </c>
      <c r="B8" s="326" t="s">
        <v>216</v>
      </c>
      <c r="C8" s="222">
        <v>27168</v>
      </c>
    </row>
    <row r="9" spans="1:3" s="324" customFormat="1" ht="12" customHeight="1">
      <c r="A9" s="12" t="s">
        <v>80</v>
      </c>
      <c r="B9" s="326" t="s">
        <v>217</v>
      </c>
      <c r="C9" s="222">
        <v>1822</v>
      </c>
    </row>
    <row r="10" spans="1:3" s="324" customFormat="1" ht="12" customHeight="1">
      <c r="A10" s="12" t="s">
        <v>114</v>
      </c>
      <c r="B10" s="326" t="s">
        <v>218</v>
      </c>
      <c r="C10" s="222"/>
    </row>
    <row r="11" spans="1:3" s="324" customFormat="1" ht="12" customHeight="1" thickBot="1">
      <c r="A11" s="14" t="s">
        <v>81</v>
      </c>
      <c r="B11" s="327" t="s">
        <v>219</v>
      </c>
      <c r="C11" s="222"/>
    </row>
    <row r="12" spans="1:3" s="324" customFormat="1" ht="12" customHeight="1" thickBot="1">
      <c r="A12" s="18" t="s">
        <v>11</v>
      </c>
      <c r="B12" s="215" t="s">
        <v>220</v>
      </c>
      <c r="C12" s="220">
        <f>+C13+C14+C15+C16+C17</f>
        <v>21644</v>
      </c>
    </row>
    <row r="13" spans="1:3" s="324" customFormat="1" ht="12" customHeight="1">
      <c r="A13" s="13" t="s">
        <v>83</v>
      </c>
      <c r="B13" s="325" t="s">
        <v>221</v>
      </c>
      <c r="C13" s="223"/>
    </row>
    <row r="14" spans="1:3" s="324" customFormat="1" ht="12" customHeight="1">
      <c r="A14" s="12" t="s">
        <v>84</v>
      </c>
      <c r="B14" s="326" t="s">
        <v>222</v>
      </c>
      <c r="C14" s="222"/>
    </row>
    <row r="15" spans="1:3" s="324" customFormat="1" ht="12" customHeight="1">
      <c r="A15" s="12" t="s">
        <v>85</v>
      </c>
      <c r="B15" s="326" t="s">
        <v>447</v>
      </c>
      <c r="C15" s="222"/>
    </row>
    <row r="16" spans="1:3" s="324" customFormat="1" ht="12" customHeight="1">
      <c r="A16" s="12" t="s">
        <v>86</v>
      </c>
      <c r="B16" s="326" t="s">
        <v>448</v>
      </c>
      <c r="C16" s="222"/>
    </row>
    <row r="17" spans="1:3" s="324" customFormat="1" ht="12" customHeight="1">
      <c r="A17" s="12" t="s">
        <v>87</v>
      </c>
      <c r="B17" s="326" t="s">
        <v>223</v>
      </c>
      <c r="C17" s="222">
        <v>21644</v>
      </c>
    </row>
    <row r="18" spans="1:3" s="324" customFormat="1" ht="12" customHeight="1" thickBot="1">
      <c r="A18" s="14" t="s">
        <v>93</v>
      </c>
      <c r="B18" s="327" t="s">
        <v>224</v>
      </c>
      <c r="C18" s="224">
        <v>11407</v>
      </c>
    </row>
    <row r="19" spans="1:3" s="324" customFormat="1" ht="12" customHeight="1" thickBot="1">
      <c r="A19" s="18" t="s">
        <v>12</v>
      </c>
      <c r="B19" s="19" t="s">
        <v>225</v>
      </c>
      <c r="C19" s="220">
        <f>+C20+C21+C22+C23+C24</f>
        <v>21676</v>
      </c>
    </row>
    <row r="20" spans="1:3" s="324" customFormat="1" ht="12" customHeight="1">
      <c r="A20" s="13" t="s">
        <v>66</v>
      </c>
      <c r="B20" s="325" t="s">
        <v>226</v>
      </c>
      <c r="C20" s="223"/>
    </row>
    <row r="21" spans="1:3" s="324" customFormat="1" ht="12" customHeight="1">
      <c r="A21" s="12" t="s">
        <v>67</v>
      </c>
      <c r="B21" s="326" t="s">
        <v>227</v>
      </c>
      <c r="C21" s="222"/>
    </row>
    <row r="22" spans="1:3" s="324" customFormat="1" ht="12" customHeight="1">
      <c r="A22" s="12" t="s">
        <v>68</v>
      </c>
      <c r="B22" s="326" t="s">
        <v>449</v>
      </c>
      <c r="C22" s="222"/>
    </row>
    <row r="23" spans="1:3" s="324" customFormat="1" ht="12" customHeight="1">
      <c r="A23" s="12" t="s">
        <v>69</v>
      </c>
      <c r="B23" s="326" t="s">
        <v>450</v>
      </c>
      <c r="C23" s="222"/>
    </row>
    <row r="24" spans="1:3" s="324" customFormat="1" ht="12" customHeight="1">
      <c r="A24" s="12" t="s">
        <v>128</v>
      </c>
      <c r="B24" s="326" t="s">
        <v>228</v>
      </c>
      <c r="C24" s="222">
        <v>21676</v>
      </c>
    </row>
    <row r="25" spans="1:3" s="324" customFormat="1" ht="12" customHeight="1" thickBot="1">
      <c r="A25" s="14" t="s">
        <v>129</v>
      </c>
      <c r="B25" s="327" t="s">
        <v>229</v>
      </c>
      <c r="C25" s="224"/>
    </row>
    <row r="26" spans="1:3" s="324" customFormat="1" ht="12" customHeight="1" thickBot="1">
      <c r="A26" s="18" t="s">
        <v>130</v>
      </c>
      <c r="B26" s="19" t="s">
        <v>230</v>
      </c>
      <c r="C26" s="226">
        <f>+C27+C30+C31+C32</f>
        <v>31592</v>
      </c>
    </row>
    <row r="27" spans="1:3" s="324" customFormat="1" ht="12" customHeight="1">
      <c r="A27" s="13" t="s">
        <v>231</v>
      </c>
      <c r="B27" s="325" t="s">
        <v>237</v>
      </c>
      <c r="C27" s="320">
        <f>+C28+C29</f>
        <v>26742</v>
      </c>
    </row>
    <row r="28" spans="1:3" s="324" customFormat="1" ht="12" customHeight="1">
      <c r="A28" s="12" t="s">
        <v>232</v>
      </c>
      <c r="B28" s="326" t="s">
        <v>238</v>
      </c>
      <c r="C28" s="222">
        <v>12742</v>
      </c>
    </row>
    <row r="29" spans="1:3" s="324" customFormat="1" ht="12" customHeight="1">
      <c r="A29" s="12" t="s">
        <v>233</v>
      </c>
      <c r="B29" s="326" t="s">
        <v>239</v>
      </c>
      <c r="C29" s="222">
        <v>14000</v>
      </c>
    </row>
    <row r="30" spans="1:3" s="324" customFormat="1" ht="12" customHeight="1">
      <c r="A30" s="12" t="s">
        <v>234</v>
      </c>
      <c r="B30" s="326" t="s">
        <v>240</v>
      </c>
      <c r="C30" s="222">
        <v>2850</v>
      </c>
    </row>
    <row r="31" spans="1:3" s="324" customFormat="1" ht="12" customHeight="1">
      <c r="A31" s="12" t="s">
        <v>235</v>
      </c>
      <c r="B31" s="326" t="s">
        <v>241</v>
      </c>
      <c r="C31" s="222">
        <v>2000</v>
      </c>
    </row>
    <row r="32" spans="1:3" s="324" customFormat="1" ht="12" customHeight="1" thickBot="1">
      <c r="A32" s="14" t="s">
        <v>236</v>
      </c>
      <c r="B32" s="327" t="s">
        <v>242</v>
      </c>
      <c r="C32" s="224"/>
    </row>
    <row r="33" spans="1:3" s="324" customFormat="1" ht="12" customHeight="1" thickBot="1">
      <c r="A33" s="18" t="s">
        <v>14</v>
      </c>
      <c r="B33" s="19" t="s">
        <v>243</v>
      </c>
      <c r="C33" s="220">
        <f>SUM(C34:C43)</f>
        <v>9512</v>
      </c>
    </row>
    <row r="34" spans="1:3" s="324" customFormat="1" ht="12" customHeight="1">
      <c r="A34" s="13" t="s">
        <v>70</v>
      </c>
      <c r="B34" s="325" t="s">
        <v>246</v>
      </c>
      <c r="C34" s="223"/>
    </row>
    <row r="35" spans="1:3" s="324" customFormat="1" ht="12" customHeight="1">
      <c r="A35" s="12" t="s">
        <v>71</v>
      </c>
      <c r="B35" s="326" t="s">
        <v>247</v>
      </c>
      <c r="C35" s="222">
        <v>120</v>
      </c>
    </row>
    <row r="36" spans="1:3" s="324" customFormat="1" ht="12" customHeight="1">
      <c r="A36" s="12" t="s">
        <v>72</v>
      </c>
      <c r="B36" s="326" t="s">
        <v>248</v>
      </c>
      <c r="C36" s="222"/>
    </row>
    <row r="37" spans="1:3" s="324" customFormat="1" ht="12" customHeight="1">
      <c r="A37" s="12" t="s">
        <v>132</v>
      </c>
      <c r="B37" s="326" t="s">
        <v>249</v>
      </c>
      <c r="C37" s="222"/>
    </row>
    <row r="38" spans="1:3" s="324" customFormat="1" ht="12" customHeight="1">
      <c r="A38" s="12" t="s">
        <v>133</v>
      </c>
      <c r="B38" s="326" t="s">
        <v>250</v>
      </c>
      <c r="C38" s="222">
        <v>6557</v>
      </c>
    </row>
    <row r="39" spans="1:3" s="324" customFormat="1" ht="12" customHeight="1">
      <c r="A39" s="12" t="s">
        <v>134</v>
      </c>
      <c r="B39" s="326" t="s">
        <v>251</v>
      </c>
      <c r="C39" s="222">
        <v>1880</v>
      </c>
    </row>
    <row r="40" spans="1:3" s="324" customFormat="1" ht="12" customHeight="1">
      <c r="A40" s="12" t="s">
        <v>135</v>
      </c>
      <c r="B40" s="326" t="s">
        <v>252</v>
      </c>
      <c r="C40" s="222"/>
    </row>
    <row r="41" spans="1:3" s="324" customFormat="1" ht="12" customHeight="1">
      <c r="A41" s="12" t="s">
        <v>136</v>
      </c>
      <c r="B41" s="326" t="s">
        <v>253</v>
      </c>
      <c r="C41" s="222">
        <v>550</v>
      </c>
    </row>
    <row r="42" spans="1:3" s="324" customFormat="1" ht="12" customHeight="1">
      <c r="A42" s="12" t="s">
        <v>244</v>
      </c>
      <c r="B42" s="326" t="s">
        <v>254</v>
      </c>
      <c r="C42" s="225"/>
    </row>
    <row r="43" spans="1:3" s="324" customFormat="1" ht="12" customHeight="1" thickBot="1">
      <c r="A43" s="14" t="s">
        <v>245</v>
      </c>
      <c r="B43" s="327" t="s">
        <v>255</v>
      </c>
      <c r="C43" s="314">
        <v>405</v>
      </c>
    </row>
    <row r="44" spans="1:3" s="324" customFormat="1" ht="12" customHeight="1" thickBot="1">
      <c r="A44" s="18" t="s">
        <v>15</v>
      </c>
      <c r="B44" s="19" t="s">
        <v>256</v>
      </c>
      <c r="C44" s="220">
        <f>SUM(C45:C49)</f>
        <v>0</v>
      </c>
    </row>
    <row r="45" spans="1:3" s="324" customFormat="1" ht="12" customHeight="1">
      <c r="A45" s="13" t="s">
        <v>73</v>
      </c>
      <c r="B45" s="325" t="s">
        <v>260</v>
      </c>
      <c r="C45" s="371"/>
    </row>
    <row r="46" spans="1:3" s="324" customFormat="1" ht="12" customHeight="1">
      <c r="A46" s="12" t="s">
        <v>74</v>
      </c>
      <c r="B46" s="326" t="s">
        <v>261</v>
      </c>
      <c r="C46" s="225"/>
    </row>
    <row r="47" spans="1:3" s="324" customFormat="1" ht="12" customHeight="1">
      <c r="A47" s="12" t="s">
        <v>257</v>
      </c>
      <c r="B47" s="326" t="s">
        <v>262</v>
      </c>
      <c r="C47" s="225"/>
    </row>
    <row r="48" spans="1:3" s="324" customFormat="1" ht="12" customHeight="1">
      <c r="A48" s="12" t="s">
        <v>258</v>
      </c>
      <c r="B48" s="326" t="s">
        <v>263</v>
      </c>
      <c r="C48" s="225"/>
    </row>
    <row r="49" spans="1:3" s="324" customFormat="1" ht="12" customHeight="1" thickBot="1">
      <c r="A49" s="14" t="s">
        <v>259</v>
      </c>
      <c r="B49" s="327" t="s">
        <v>264</v>
      </c>
      <c r="C49" s="314"/>
    </row>
    <row r="50" spans="1:3" s="324" customFormat="1" ht="12" customHeight="1" thickBot="1">
      <c r="A50" s="18" t="s">
        <v>137</v>
      </c>
      <c r="B50" s="19" t="s">
        <v>265</v>
      </c>
      <c r="C50" s="220">
        <f>SUM(C51:C53)</f>
        <v>48156</v>
      </c>
    </row>
    <row r="51" spans="1:3" s="324" customFormat="1" ht="12" customHeight="1">
      <c r="A51" s="13" t="s">
        <v>75</v>
      </c>
      <c r="B51" s="325" t="s">
        <v>266</v>
      </c>
      <c r="C51" s="223"/>
    </row>
    <row r="52" spans="1:3" s="324" customFormat="1" ht="12" customHeight="1">
      <c r="A52" s="12" t="s">
        <v>76</v>
      </c>
      <c r="B52" s="326" t="s">
        <v>451</v>
      </c>
      <c r="C52" s="222"/>
    </row>
    <row r="53" spans="1:3" s="324" customFormat="1" ht="12" customHeight="1">
      <c r="A53" s="12" t="s">
        <v>269</v>
      </c>
      <c r="B53" s="326" t="s">
        <v>267</v>
      </c>
      <c r="C53" s="222">
        <v>48156</v>
      </c>
    </row>
    <row r="54" spans="1:3" s="324" customFormat="1" ht="12" customHeight="1" thickBot="1">
      <c r="A54" s="14" t="s">
        <v>270</v>
      </c>
      <c r="B54" s="327" t="s">
        <v>268</v>
      </c>
      <c r="C54" s="224"/>
    </row>
    <row r="55" spans="1:3" s="324" customFormat="1" ht="12" customHeight="1" thickBot="1">
      <c r="A55" s="18" t="s">
        <v>17</v>
      </c>
      <c r="B55" s="215" t="s">
        <v>271</v>
      </c>
      <c r="C55" s="220">
        <f>SUM(C56:C58)</f>
        <v>0</v>
      </c>
    </row>
    <row r="56" spans="1:3" s="324" customFormat="1" ht="12" customHeight="1">
      <c r="A56" s="13" t="s">
        <v>138</v>
      </c>
      <c r="B56" s="325" t="s">
        <v>273</v>
      </c>
      <c r="C56" s="225"/>
    </row>
    <row r="57" spans="1:3" s="324" customFormat="1" ht="12" customHeight="1">
      <c r="A57" s="12" t="s">
        <v>139</v>
      </c>
      <c r="B57" s="326" t="s">
        <v>452</v>
      </c>
      <c r="C57" s="225"/>
    </row>
    <row r="58" spans="1:3" s="324" customFormat="1" ht="12" customHeight="1">
      <c r="A58" s="12" t="s">
        <v>184</v>
      </c>
      <c r="B58" s="326" t="s">
        <v>274</v>
      </c>
      <c r="C58" s="225"/>
    </row>
    <row r="59" spans="1:3" s="324" customFormat="1" ht="12" customHeight="1" thickBot="1">
      <c r="A59" s="14" t="s">
        <v>272</v>
      </c>
      <c r="B59" s="327" t="s">
        <v>275</v>
      </c>
      <c r="C59" s="225"/>
    </row>
    <row r="60" spans="1:3" s="324" customFormat="1" ht="12" customHeight="1" thickBot="1">
      <c r="A60" s="18" t="s">
        <v>18</v>
      </c>
      <c r="B60" s="19" t="s">
        <v>276</v>
      </c>
      <c r="C60" s="226">
        <f>+C5+C12+C19+C26+C33+C44+C50+C55</f>
        <v>241180</v>
      </c>
    </row>
    <row r="61" spans="1:3" s="324" customFormat="1" ht="12" customHeight="1" thickBot="1">
      <c r="A61" s="328" t="s">
        <v>277</v>
      </c>
      <c r="B61" s="215" t="s">
        <v>278</v>
      </c>
      <c r="C61" s="220">
        <f>SUM(C62:C64)</f>
        <v>0</v>
      </c>
    </row>
    <row r="62" spans="1:3" s="324" customFormat="1" ht="12" customHeight="1">
      <c r="A62" s="13" t="s">
        <v>311</v>
      </c>
      <c r="B62" s="325" t="s">
        <v>279</v>
      </c>
      <c r="C62" s="225"/>
    </row>
    <row r="63" spans="1:3" s="324" customFormat="1" ht="12" customHeight="1">
      <c r="A63" s="12" t="s">
        <v>320</v>
      </c>
      <c r="B63" s="326" t="s">
        <v>280</v>
      </c>
      <c r="C63" s="225"/>
    </row>
    <row r="64" spans="1:3" s="324" customFormat="1" ht="12" customHeight="1" thickBot="1">
      <c r="A64" s="14" t="s">
        <v>321</v>
      </c>
      <c r="B64" s="329" t="s">
        <v>281</v>
      </c>
      <c r="C64" s="225"/>
    </row>
    <row r="65" spans="1:3" s="324" customFormat="1" ht="12" customHeight="1" thickBot="1">
      <c r="A65" s="328" t="s">
        <v>282</v>
      </c>
      <c r="B65" s="215" t="s">
        <v>283</v>
      </c>
      <c r="C65" s="220">
        <f>SUM(C66:C69)</f>
        <v>0</v>
      </c>
    </row>
    <row r="66" spans="1:3" s="324" customFormat="1" ht="12" customHeight="1">
      <c r="A66" s="13" t="s">
        <v>115</v>
      </c>
      <c r="B66" s="325" t="s">
        <v>284</v>
      </c>
      <c r="C66" s="225"/>
    </row>
    <row r="67" spans="1:3" s="324" customFormat="1" ht="12" customHeight="1">
      <c r="A67" s="12" t="s">
        <v>116</v>
      </c>
      <c r="B67" s="326" t="s">
        <v>285</v>
      </c>
      <c r="C67" s="225"/>
    </row>
    <row r="68" spans="1:3" s="324" customFormat="1" ht="12" customHeight="1">
      <c r="A68" s="12" t="s">
        <v>312</v>
      </c>
      <c r="B68" s="326" t="s">
        <v>286</v>
      </c>
      <c r="C68" s="225"/>
    </row>
    <row r="69" spans="1:3" s="324" customFormat="1" ht="12" customHeight="1" thickBot="1">
      <c r="A69" s="14" t="s">
        <v>313</v>
      </c>
      <c r="B69" s="327" t="s">
        <v>287</v>
      </c>
      <c r="C69" s="225"/>
    </row>
    <row r="70" spans="1:3" s="324" customFormat="1" ht="12" customHeight="1" thickBot="1">
      <c r="A70" s="328" t="s">
        <v>288</v>
      </c>
      <c r="B70" s="215" t="s">
        <v>289</v>
      </c>
      <c r="C70" s="220">
        <f>SUM(C71:C72)</f>
        <v>15181</v>
      </c>
    </row>
    <row r="71" spans="1:3" s="324" customFormat="1" ht="12" customHeight="1">
      <c r="A71" s="13" t="s">
        <v>314</v>
      </c>
      <c r="B71" s="325" t="s">
        <v>290</v>
      </c>
      <c r="C71" s="225">
        <v>15181</v>
      </c>
    </row>
    <row r="72" spans="1:3" s="324" customFormat="1" ht="12" customHeight="1" thickBot="1">
      <c r="A72" s="14" t="s">
        <v>315</v>
      </c>
      <c r="B72" s="327" t="s">
        <v>291</v>
      </c>
      <c r="C72" s="225"/>
    </row>
    <row r="73" spans="1:3" s="324" customFormat="1" ht="12" customHeight="1" thickBot="1">
      <c r="A73" s="328" t="s">
        <v>292</v>
      </c>
      <c r="B73" s="215" t="s">
        <v>293</v>
      </c>
      <c r="C73" s="220">
        <f>SUM(C74:C76)</f>
        <v>0</v>
      </c>
    </row>
    <row r="74" spans="1:3" s="324" customFormat="1" ht="12" customHeight="1">
      <c r="A74" s="13" t="s">
        <v>316</v>
      </c>
      <c r="B74" s="325" t="s">
        <v>294</v>
      </c>
      <c r="C74" s="225"/>
    </row>
    <row r="75" spans="1:3" s="324" customFormat="1" ht="12" customHeight="1">
      <c r="A75" s="12" t="s">
        <v>317</v>
      </c>
      <c r="B75" s="326" t="s">
        <v>295</v>
      </c>
      <c r="C75" s="225"/>
    </row>
    <row r="76" spans="1:3" s="324" customFormat="1" ht="12" customHeight="1" thickBot="1">
      <c r="A76" s="14" t="s">
        <v>318</v>
      </c>
      <c r="B76" s="327" t="s">
        <v>296</v>
      </c>
      <c r="C76" s="225"/>
    </row>
    <row r="77" spans="1:3" s="324" customFormat="1" ht="12" customHeight="1" thickBot="1">
      <c r="A77" s="328" t="s">
        <v>297</v>
      </c>
      <c r="B77" s="215" t="s">
        <v>319</v>
      </c>
      <c r="C77" s="220">
        <f>SUM(C78:C81)</f>
        <v>0</v>
      </c>
    </row>
    <row r="78" spans="1:3" s="324" customFormat="1" ht="12" customHeight="1">
      <c r="A78" s="330" t="s">
        <v>298</v>
      </c>
      <c r="B78" s="325" t="s">
        <v>299</v>
      </c>
      <c r="C78" s="225"/>
    </row>
    <row r="79" spans="1:3" s="324" customFormat="1" ht="12" customHeight="1">
      <c r="A79" s="331" t="s">
        <v>300</v>
      </c>
      <c r="B79" s="326" t="s">
        <v>301</v>
      </c>
      <c r="C79" s="225"/>
    </row>
    <row r="80" spans="1:3" s="324" customFormat="1" ht="12" customHeight="1">
      <c r="A80" s="331" t="s">
        <v>302</v>
      </c>
      <c r="B80" s="326" t="s">
        <v>303</v>
      </c>
      <c r="C80" s="225"/>
    </row>
    <row r="81" spans="1:3" s="324" customFormat="1" ht="12" customHeight="1" thickBot="1">
      <c r="A81" s="332" t="s">
        <v>304</v>
      </c>
      <c r="B81" s="327" t="s">
        <v>305</v>
      </c>
      <c r="C81" s="225"/>
    </row>
    <row r="82" spans="1:3" s="324" customFormat="1" ht="13.5" customHeight="1" thickBot="1">
      <c r="A82" s="328" t="s">
        <v>306</v>
      </c>
      <c r="B82" s="215" t="s">
        <v>307</v>
      </c>
      <c r="C82" s="372"/>
    </row>
    <row r="83" spans="1:3" s="324" customFormat="1" ht="15.75" customHeight="1" thickBot="1">
      <c r="A83" s="328" t="s">
        <v>308</v>
      </c>
      <c r="B83" s="333" t="s">
        <v>309</v>
      </c>
      <c r="C83" s="226">
        <f>+C61+C65+C70+C73+C77+C82</f>
        <v>15181</v>
      </c>
    </row>
    <row r="84" spans="1:3" s="324" customFormat="1" ht="16.5" customHeight="1" thickBot="1">
      <c r="A84" s="334" t="s">
        <v>322</v>
      </c>
      <c r="B84" s="335" t="s">
        <v>310</v>
      </c>
      <c r="C84" s="226">
        <f>+C60+C83</f>
        <v>256361</v>
      </c>
    </row>
    <row r="85" spans="1:3" s="324" customFormat="1" ht="83.25" customHeight="1">
      <c r="A85" s="3"/>
      <c r="B85" s="4"/>
      <c r="C85" s="227"/>
    </row>
    <row r="86" spans="1:3" ht="16.5" customHeight="1">
      <c r="A86" s="388" t="s">
        <v>38</v>
      </c>
      <c r="B86" s="388"/>
      <c r="C86" s="388"/>
    </row>
    <row r="87" spans="1:3" s="336" customFormat="1" ht="16.5" customHeight="1" thickBot="1">
      <c r="A87" s="390" t="s">
        <v>119</v>
      </c>
      <c r="B87" s="390"/>
      <c r="C87" s="90" t="s">
        <v>183</v>
      </c>
    </row>
    <row r="88" spans="1:3" ht="38.1" customHeight="1" thickBot="1">
      <c r="A88" s="21" t="s">
        <v>64</v>
      </c>
      <c r="B88" s="22" t="s">
        <v>39</v>
      </c>
      <c r="C88" s="30" t="s">
        <v>212</v>
      </c>
    </row>
    <row r="89" spans="1:3" s="323" customFormat="1" ht="12" customHeight="1" thickBot="1">
      <c r="A89" s="27">
        <v>1</v>
      </c>
      <c r="B89" s="28">
        <v>2</v>
      </c>
      <c r="C89" s="29">
        <v>3</v>
      </c>
    </row>
    <row r="90" spans="1:3" ht="12" customHeight="1" thickBot="1">
      <c r="A90" s="20" t="s">
        <v>10</v>
      </c>
      <c r="B90" s="26" t="s">
        <v>325</v>
      </c>
      <c r="C90" s="219">
        <f>SUM(C91:C95)</f>
        <v>185451</v>
      </c>
    </row>
    <row r="91" spans="1:3" ht="12" customHeight="1">
      <c r="A91" s="15" t="s">
        <v>77</v>
      </c>
      <c r="B91" s="8" t="s">
        <v>40</v>
      </c>
      <c r="C91" s="221">
        <v>73686</v>
      </c>
    </row>
    <row r="92" spans="1:3" ht="12" customHeight="1">
      <c r="A92" s="12" t="s">
        <v>78</v>
      </c>
      <c r="B92" s="6" t="s">
        <v>140</v>
      </c>
      <c r="C92" s="222">
        <v>19975</v>
      </c>
    </row>
    <row r="93" spans="1:3" ht="12" customHeight="1">
      <c r="A93" s="12" t="s">
        <v>79</v>
      </c>
      <c r="B93" s="6" t="s">
        <v>106</v>
      </c>
      <c r="C93" s="224">
        <v>90690</v>
      </c>
    </row>
    <row r="94" spans="1:3" ht="12" customHeight="1">
      <c r="A94" s="12" t="s">
        <v>80</v>
      </c>
      <c r="B94" s="9" t="s">
        <v>141</v>
      </c>
      <c r="C94" s="224">
        <v>500</v>
      </c>
    </row>
    <row r="95" spans="1:3" ht="12" customHeight="1">
      <c r="A95" s="12" t="s">
        <v>88</v>
      </c>
      <c r="B95" s="17" t="s">
        <v>142</v>
      </c>
      <c r="C95" s="224">
        <v>600</v>
      </c>
    </row>
    <row r="96" spans="1:3" ht="12" customHeight="1">
      <c r="A96" s="12" t="s">
        <v>81</v>
      </c>
      <c r="B96" s="6" t="s">
        <v>326</v>
      </c>
      <c r="C96" s="224"/>
    </row>
    <row r="97" spans="1:3" ht="12" customHeight="1">
      <c r="A97" s="12" t="s">
        <v>82</v>
      </c>
      <c r="B97" s="92" t="s">
        <v>327</v>
      </c>
      <c r="C97" s="224"/>
    </row>
    <row r="98" spans="1:3" ht="12" customHeight="1">
      <c r="A98" s="12" t="s">
        <v>89</v>
      </c>
      <c r="B98" s="93" t="s">
        <v>328</v>
      </c>
      <c r="C98" s="224"/>
    </row>
    <row r="99" spans="1:3" ht="12" customHeight="1">
      <c r="A99" s="12" t="s">
        <v>90</v>
      </c>
      <c r="B99" s="93" t="s">
        <v>329</v>
      </c>
      <c r="C99" s="224"/>
    </row>
    <row r="100" spans="1:3" ht="12" customHeight="1">
      <c r="A100" s="12" t="s">
        <v>91</v>
      </c>
      <c r="B100" s="92" t="s">
        <v>330</v>
      </c>
      <c r="C100" s="224"/>
    </row>
    <row r="101" spans="1:3" ht="12" customHeight="1">
      <c r="A101" s="12" t="s">
        <v>92</v>
      </c>
      <c r="B101" s="92" t="s">
        <v>331</v>
      </c>
      <c r="C101" s="224"/>
    </row>
    <row r="102" spans="1:3" ht="12" customHeight="1">
      <c r="A102" s="12" t="s">
        <v>94</v>
      </c>
      <c r="B102" s="93" t="s">
        <v>332</v>
      </c>
      <c r="C102" s="224"/>
    </row>
    <row r="103" spans="1:3" ht="12" customHeight="1">
      <c r="A103" s="11" t="s">
        <v>143</v>
      </c>
      <c r="B103" s="94" t="s">
        <v>333</v>
      </c>
      <c r="C103" s="224"/>
    </row>
    <row r="104" spans="1:3" ht="12" customHeight="1">
      <c r="A104" s="12" t="s">
        <v>323</v>
      </c>
      <c r="B104" s="94" t="s">
        <v>334</v>
      </c>
      <c r="C104" s="224"/>
    </row>
    <row r="105" spans="1:3" ht="12" customHeight="1" thickBot="1">
      <c r="A105" s="16" t="s">
        <v>324</v>
      </c>
      <c r="B105" s="95" t="s">
        <v>335</v>
      </c>
      <c r="C105" s="228"/>
    </row>
    <row r="106" spans="1:3" ht="12" customHeight="1" thickBot="1">
      <c r="A106" s="18" t="s">
        <v>11</v>
      </c>
      <c r="B106" s="25" t="s">
        <v>336</v>
      </c>
      <c r="C106" s="220">
        <f>+C107+C109+C111</f>
        <v>55433</v>
      </c>
    </row>
    <row r="107" spans="1:3" ht="12" customHeight="1">
      <c r="A107" s="13" t="s">
        <v>83</v>
      </c>
      <c r="B107" s="6" t="s">
        <v>182</v>
      </c>
      <c r="C107" s="223">
        <v>55433</v>
      </c>
    </row>
    <row r="108" spans="1:3" ht="12" customHeight="1">
      <c r="A108" s="13" t="s">
        <v>84</v>
      </c>
      <c r="B108" s="10" t="s">
        <v>340</v>
      </c>
      <c r="C108" s="223"/>
    </row>
    <row r="109" spans="1:3" ht="12" customHeight="1">
      <c r="A109" s="13" t="s">
        <v>85</v>
      </c>
      <c r="B109" s="10" t="s">
        <v>144</v>
      </c>
      <c r="C109" s="222"/>
    </row>
    <row r="110" spans="1:3" ht="12" customHeight="1">
      <c r="A110" s="13" t="s">
        <v>86</v>
      </c>
      <c r="B110" s="10" t="s">
        <v>341</v>
      </c>
      <c r="C110" s="213"/>
    </row>
    <row r="111" spans="1:3" ht="12" customHeight="1">
      <c r="A111" s="13" t="s">
        <v>87</v>
      </c>
      <c r="B111" s="217" t="s">
        <v>185</v>
      </c>
      <c r="C111" s="213"/>
    </row>
    <row r="112" spans="1:3" ht="12" customHeight="1">
      <c r="A112" s="13" t="s">
        <v>93</v>
      </c>
      <c r="B112" s="216" t="s">
        <v>453</v>
      </c>
      <c r="C112" s="213"/>
    </row>
    <row r="113" spans="1:3" ht="12" customHeight="1">
      <c r="A113" s="13" t="s">
        <v>95</v>
      </c>
      <c r="B113" s="321" t="s">
        <v>346</v>
      </c>
      <c r="C113" s="213"/>
    </row>
    <row r="114" spans="1:3">
      <c r="A114" s="13" t="s">
        <v>145</v>
      </c>
      <c r="B114" s="93" t="s">
        <v>329</v>
      </c>
      <c r="C114" s="213"/>
    </row>
    <row r="115" spans="1:3" ht="12" customHeight="1">
      <c r="A115" s="13" t="s">
        <v>146</v>
      </c>
      <c r="B115" s="93" t="s">
        <v>345</v>
      </c>
      <c r="C115" s="213"/>
    </row>
    <row r="116" spans="1:3" ht="12" customHeight="1">
      <c r="A116" s="13" t="s">
        <v>147</v>
      </c>
      <c r="B116" s="93" t="s">
        <v>344</v>
      </c>
      <c r="C116" s="213"/>
    </row>
    <row r="117" spans="1:3" ht="12" customHeight="1">
      <c r="A117" s="13" t="s">
        <v>337</v>
      </c>
      <c r="B117" s="93" t="s">
        <v>332</v>
      </c>
      <c r="C117" s="213"/>
    </row>
    <row r="118" spans="1:3" ht="12" customHeight="1">
      <c r="A118" s="13" t="s">
        <v>338</v>
      </c>
      <c r="B118" s="93" t="s">
        <v>343</v>
      </c>
      <c r="C118" s="213"/>
    </row>
    <row r="119" spans="1:3" ht="16.5" thickBot="1">
      <c r="A119" s="11" t="s">
        <v>339</v>
      </c>
      <c r="B119" s="93" t="s">
        <v>342</v>
      </c>
      <c r="C119" s="214"/>
    </row>
    <row r="120" spans="1:3" ht="12" customHeight="1" thickBot="1">
      <c r="A120" s="18" t="s">
        <v>12</v>
      </c>
      <c r="B120" s="79" t="s">
        <v>347</v>
      </c>
      <c r="C120" s="220">
        <f>+C121+C122</f>
        <v>15477</v>
      </c>
    </row>
    <row r="121" spans="1:3" ht="12" customHeight="1">
      <c r="A121" s="13" t="s">
        <v>66</v>
      </c>
      <c r="B121" s="7" t="s">
        <v>52</v>
      </c>
      <c r="C121" s="223"/>
    </row>
    <row r="122" spans="1:3" ht="12" customHeight="1" thickBot="1">
      <c r="A122" s="14" t="s">
        <v>67</v>
      </c>
      <c r="B122" s="10" t="s">
        <v>53</v>
      </c>
      <c r="C122" s="224">
        <v>15477</v>
      </c>
    </row>
    <row r="123" spans="1:3" ht="12" customHeight="1" thickBot="1">
      <c r="A123" s="18" t="s">
        <v>13</v>
      </c>
      <c r="B123" s="79" t="s">
        <v>348</v>
      </c>
      <c r="C123" s="220">
        <f>+C90+C106+C120</f>
        <v>256361</v>
      </c>
    </row>
    <row r="124" spans="1:3" ht="12" customHeight="1" thickBot="1">
      <c r="A124" s="18" t="s">
        <v>14</v>
      </c>
      <c r="B124" s="79" t="s">
        <v>349</v>
      </c>
      <c r="C124" s="220">
        <f>+C125+C126+C127</f>
        <v>0</v>
      </c>
    </row>
    <row r="125" spans="1:3" ht="12" customHeight="1">
      <c r="A125" s="13" t="s">
        <v>70</v>
      </c>
      <c r="B125" s="7" t="s">
        <v>350</v>
      </c>
      <c r="C125" s="213"/>
    </row>
    <row r="126" spans="1:3" ht="12" customHeight="1">
      <c r="A126" s="13" t="s">
        <v>71</v>
      </c>
      <c r="B126" s="7" t="s">
        <v>351</v>
      </c>
      <c r="C126" s="213"/>
    </row>
    <row r="127" spans="1:3" ht="12" customHeight="1" thickBot="1">
      <c r="A127" s="11" t="s">
        <v>72</v>
      </c>
      <c r="B127" s="5" t="s">
        <v>352</v>
      </c>
      <c r="C127" s="213"/>
    </row>
    <row r="128" spans="1:3" ht="12" customHeight="1" thickBot="1">
      <c r="A128" s="18" t="s">
        <v>15</v>
      </c>
      <c r="B128" s="79" t="s">
        <v>417</v>
      </c>
      <c r="C128" s="220">
        <f>+C129+C130+C131+C132</f>
        <v>0</v>
      </c>
    </row>
    <row r="129" spans="1:9" ht="12" customHeight="1">
      <c r="A129" s="13" t="s">
        <v>73</v>
      </c>
      <c r="B129" s="7" t="s">
        <v>353</v>
      </c>
      <c r="C129" s="213"/>
    </row>
    <row r="130" spans="1:9" ht="12" customHeight="1">
      <c r="A130" s="13" t="s">
        <v>74</v>
      </c>
      <c r="B130" s="7" t="s">
        <v>354</v>
      </c>
      <c r="C130" s="213"/>
    </row>
    <row r="131" spans="1:9" ht="12" customHeight="1">
      <c r="A131" s="13" t="s">
        <v>257</v>
      </c>
      <c r="B131" s="7" t="s">
        <v>355</v>
      </c>
      <c r="C131" s="213"/>
    </row>
    <row r="132" spans="1:9" ht="12" customHeight="1" thickBot="1">
      <c r="A132" s="11" t="s">
        <v>258</v>
      </c>
      <c r="B132" s="5" t="s">
        <v>356</v>
      </c>
      <c r="C132" s="213"/>
    </row>
    <row r="133" spans="1:9" ht="12" customHeight="1" thickBot="1">
      <c r="A133" s="18" t="s">
        <v>16</v>
      </c>
      <c r="B133" s="79" t="s">
        <v>357</v>
      </c>
      <c r="C133" s="226">
        <f>+C134+C135+C136+C137</f>
        <v>0</v>
      </c>
    </row>
    <row r="134" spans="1:9" ht="12" customHeight="1">
      <c r="A134" s="13" t="s">
        <v>75</v>
      </c>
      <c r="B134" s="7" t="s">
        <v>358</v>
      </c>
      <c r="C134" s="213"/>
    </row>
    <row r="135" spans="1:9" ht="12" customHeight="1">
      <c r="A135" s="13" t="s">
        <v>76</v>
      </c>
      <c r="B135" s="7" t="s">
        <v>368</v>
      </c>
      <c r="C135" s="213"/>
    </row>
    <row r="136" spans="1:9" ht="12" customHeight="1">
      <c r="A136" s="13" t="s">
        <v>269</v>
      </c>
      <c r="B136" s="7" t="s">
        <v>359</v>
      </c>
      <c r="C136" s="213"/>
    </row>
    <row r="137" spans="1:9" ht="12" customHeight="1" thickBot="1">
      <c r="A137" s="11" t="s">
        <v>270</v>
      </c>
      <c r="B137" s="5" t="s">
        <v>360</v>
      </c>
      <c r="C137" s="213"/>
    </row>
    <row r="138" spans="1:9" ht="12" customHeight="1" thickBot="1">
      <c r="A138" s="18" t="s">
        <v>17</v>
      </c>
      <c r="B138" s="79" t="s">
        <v>361</v>
      </c>
      <c r="C138" s="229">
        <f>+C139+C140+C141+C142</f>
        <v>0</v>
      </c>
    </row>
    <row r="139" spans="1:9" ht="12" customHeight="1">
      <c r="A139" s="13" t="s">
        <v>138</v>
      </c>
      <c r="B139" s="7" t="s">
        <v>362</v>
      </c>
      <c r="C139" s="213"/>
    </row>
    <row r="140" spans="1:9" ht="12" customHeight="1">
      <c r="A140" s="13" t="s">
        <v>139</v>
      </c>
      <c r="B140" s="7" t="s">
        <v>363</v>
      </c>
      <c r="C140" s="213"/>
    </row>
    <row r="141" spans="1:9" ht="12" customHeight="1">
      <c r="A141" s="13" t="s">
        <v>184</v>
      </c>
      <c r="B141" s="7" t="s">
        <v>364</v>
      </c>
      <c r="C141" s="213"/>
    </row>
    <row r="142" spans="1:9" ht="12" customHeight="1" thickBot="1">
      <c r="A142" s="13" t="s">
        <v>272</v>
      </c>
      <c r="B142" s="7" t="s">
        <v>365</v>
      </c>
      <c r="C142" s="213"/>
    </row>
    <row r="143" spans="1:9" ht="15" customHeight="1" thickBot="1">
      <c r="A143" s="18" t="s">
        <v>18</v>
      </c>
      <c r="B143" s="79" t="s">
        <v>366</v>
      </c>
      <c r="C143" s="337">
        <f>+C124+C128+C133+C138</f>
        <v>0</v>
      </c>
      <c r="F143" s="338"/>
      <c r="G143" s="339"/>
      <c r="H143" s="339"/>
      <c r="I143" s="339"/>
    </row>
    <row r="144" spans="1:9" s="324" customFormat="1" ht="12.95" customHeight="1" thickBot="1">
      <c r="A144" s="218" t="s">
        <v>19</v>
      </c>
      <c r="B144" s="299" t="s">
        <v>367</v>
      </c>
      <c r="C144" s="337">
        <f>+C123+C143</f>
        <v>256361</v>
      </c>
    </row>
    <row r="145" spans="1:4" ht="7.5" customHeight="1"/>
    <row r="146" spans="1:4">
      <c r="A146" s="391" t="s">
        <v>369</v>
      </c>
      <c r="B146" s="391"/>
      <c r="C146" s="391"/>
    </row>
    <row r="147" spans="1:4" ht="15" customHeight="1" thickBot="1">
      <c r="A147" s="389" t="s">
        <v>120</v>
      </c>
      <c r="B147" s="389"/>
      <c r="C147" s="230" t="s">
        <v>183</v>
      </c>
    </row>
    <row r="148" spans="1:4" ht="13.5" customHeight="1" thickBot="1">
      <c r="A148" s="18">
        <v>1</v>
      </c>
      <c r="B148" s="25" t="s">
        <v>370</v>
      </c>
      <c r="C148" s="220">
        <f>+C60-C123</f>
        <v>-15181</v>
      </c>
      <c r="D148" s="340"/>
    </row>
    <row r="149" spans="1:4" ht="27.75" customHeight="1" thickBot="1">
      <c r="A149" s="18" t="s">
        <v>11</v>
      </c>
      <c r="B149" s="25" t="s">
        <v>371</v>
      </c>
      <c r="C149" s="220">
        <f>+C83-C143</f>
        <v>15181</v>
      </c>
    </row>
  </sheetData>
  <sheetProtection sheet="1"/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KÖLTSÉGVETÉSÉNEK ÖSSZEVONT MÉRLEGE&amp;10
&amp;R&amp;"Times New Roman CE,Félkövér dőlt"&amp;11 1.1. melléklet a ........./2014. (.......)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topLeftCell="A16" zoomScale="115" zoomScaleNormal="115" zoomScaleSheetLayoutView="100" workbookViewId="0">
      <selection activeCell="F1" sqref="F1:F30"/>
    </sheetView>
  </sheetViews>
  <sheetFormatPr defaultRowHeight="12.75"/>
  <cols>
    <col min="1" max="1" width="6.83203125" style="43" customWidth="1"/>
    <col min="2" max="2" width="55.1640625" style="143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>
      <c r="B1" s="242" t="s">
        <v>124</v>
      </c>
      <c r="C1" s="243"/>
      <c r="D1" s="243"/>
      <c r="E1" s="243"/>
      <c r="F1" s="394" t="s">
        <v>480</v>
      </c>
    </row>
    <row r="2" spans="1:6" ht="14.25" thickBot="1">
      <c r="E2" s="244" t="s">
        <v>56</v>
      </c>
      <c r="F2" s="394"/>
    </row>
    <row r="3" spans="1:6" ht="18" customHeight="1" thickBot="1">
      <c r="A3" s="392" t="s">
        <v>64</v>
      </c>
      <c r="B3" s="245" t="s">
        <v>48</v>
      </c>
      <c r="C3" s="246"/>
      <c r="D3" s="245" t="s">
        <v>50</v>
      </c>
      <c r="E3" s="247"/>
      <c r="F3" s="394"/>
    </row>
    <row r="4" spans="1:6" s="248" customFormat="1" ht="35.25" customHeight="1" thickBot="1">
      <c r="A4" s="393"/>
      <c r="B4" s="144" t="s">
        <v>57</v>
      </c>
      <c r="C4" s="145" t="s">
        <v>212</v>
      </c>
      <c r="D4" s="144" t="s">
        <v>57</v>
      </c>
      <c r="E4" s="39" t="s">
        <v>212</v>
      </c>
      <c r="F4" s="394"/>
    </row>
    <row r="5" spans="1:6" s="253" customFormat="1" ht="12" customHeight="1" thickBot="1">
      <c r="A5" s="249">
        <v>1</v>
      </c>
      <c r="B5" s="250">
        <v>2</v>
      </c>
      <c r="C5" s="251" t="s">
        <v>12</v>
      </c>
      <c r="D5" s="250" t="s">
        <v>13</v>
      </c>
      <c r="E5" s="252" t="s">
        <v>14</v>
      </c>
      <c r="F5" s="394"/>
    </row>
    <row r="6" spans="1:6" ht="12.95" customHeight="1">
      <c r="A6" s="254" t="s">
        <v>10</v>
      </c>
      <c r="B6" s="255" t="s">
        <v>372</v>
      </c>
      <c r="C6" s="231">
        <v>108600</v>
      </c>
      <c r="D6" s="255" t="s">
        <v>58</v>
      </c>
      <c r="E6" s="237">
        <v>73686</v>
      </c>
      <c r="F6" s="394"/>
    </row>
    <row r="7" spans="1:6" ht="12.95" customHeight="1">
      <c r="A7" s="256" t="s">
        <v>11</v>
      </c>
      <c r="B7" s="257" t="s">
        <v>373</v>
      </c>
      <c r="C7" s="232">
        <v>21644</v>
      </c>
      <c r="D7" s="257" t="s">
        <v>140</v>
      </c>
      <c r="E7" s="238">
        <v>19975</v>
      </c>
      <c r="F7" s="394"/>
    </row>
    <row r="8" spans="1:6" ht="12.95" customHeight="1">
      <c r="A8" s="256" t="s">
        <v>12</v>
      </c>
      <c r="B8" s="257" t="s">
        <v>419</v>
      </c>
      <c r="C8" s="232">
        <v>11407</v>
      </c>
      <c r="D8" s="257" t="s">
        <v>188</v>
      </c>
      <c r="E8" s="238">
        <v>90690</v>
      </c>
      <c r="F8" s="394"/>
    </row>
    <row r="9" spans="1:6" ht="12.95" customHeight="1">
      <c r="A9" s="256" t="s">
        <v>13</v>
      </c>
      <c r="B9" s="257" t="s">
        <v>131</v>
      </c>
      <c r="C9" s="232">
        <v>31592</v>
      </c>
      <c r="D9" s="257" t="s">
        <v>141</v>
      </c>
      <c r="E9" s="238">
        <v>500</v>
      </c>
      <c r="F9" s="394"/>
    </row>
    <row r="10" spans="1:6" ht="12.95" customHeight="1">
      <c r="A10" s="256" t="s">
        <v>14</v>
      </c>
      <c r="B10" s="258" t="s">
        <v>374</v>
      </c>
      <c r="C10" s="232">
        <v>48156</v>
      </c>
      <c r="D10" s="257" t="s">
        <v>142</v>
      </c>
      <c r="E10" s="238">
        <v>600</v>
      </c>
      <c r="F10" s="394"/>
    </row>
    <row r="11" spans="1:6" ht="12.95" customHeight="1">
      <c r="A11" s="256" t="s">
        <v>15</v>
      </c>
      <c r="B11" s="257" t="s">
        <v>375</v>
      </c>
      <c r="C11" s="233"/>
      <c r="D11" s="257" t="s">
        <v>41</v>
      </c>
      <c r="E11" s="238">
        <v>15477</v>
      </c>
      <c r="F11" s="394"/>
    </row>
    <row r="12" spans="1:6" ht="12.95" customHeight="1">
      <c r="A12" s="256" t="s">
        <v>16</v>
      </c>
      <c r="B12" s="257" t="s">
        <v>255</v>
      </c>
      <c r="C12" s="232">
        <v>9512</v>
      </c>
      <c r="D12" s="34"/>
      <c r="E12" s="238"/>
      <c r="F12" s="394"/>
    </row>
    <row r="13" spans="1:6" ht="12.95" customHeight="1">
      <c r="A13" s="256" t="s">
        <v>17</v>
      </c>
      <c r="B13" s="34"/>
      <c r="C13" s="232"/>
      <c r="D13" s="34"/>
      <c r="E13" s="238"/>
      <c r="F13" s="394"/>
    </row>
    <row r="14" spans="1:6" ht="12.95" customHeight="1">
      <c r="A14" s="256" t="s">
        <v>18</v>
      </c>
      <c r="B14" s="341"/>
      <c r="C14" s="233"/>
      <c r="D14" s="34"/>
      <c r="E14" s="238"/>
      <c r="F14" s="394"/>
    </row>
    <row r="15" spans="1:6" ht="12.95" customHeight="1">
      <c r="A15" s="256" t="s">
        <v>19</v>
      </c>
      <c r="B15" s="34"/>
      <c r="C15" s="232"/>
      <c r="D15" s="34"/>
      <c r="E15" s="238"/>
      <c r="F15" s="394"/>
    </row>
    <row r="16" spans="1:6" ht="12.95" customHeight="1">
      <c r="A16" s="256" t="s">
        <v>20</v>
      </c>
      <c r="B16" s="34"/>
      <c r="C16" s="232"/>
      <c r="D16" s="34"/>
      <c r="E16" s="238"/>
      <c r="F16" s="394"/>
    </row>
    <row r="17" spans="1:6" ht="12.95" customHeight="1" thickBot="1">
      <c r="A17" s="256" t="s">
        <v>21</v>
      </c>
      <c r="B17" s="45"/>
      <c r="C17" s="234"/>
      <c r="D17" s="34"/>
      <c r="E17" s="239"/>
      <c r="F17" s="394"/>
    </row>
    <row r="18" spans="1:6" ht="15.95" customHeight="1" thickBot="1">
      <c r="A18" s="259" t="s">
        <v>22</v>
      </c>
      <c r="B18" s="80" t="s">
        <v>420</v>
      </c>
      <c r="C18" s="235">
        <f>+C6+C7+C9+C10+C12+C13+C14+C15+C16+C17</f>
        <v>219504</v>
      </c>
      <c r="D18" s="80" t="s">
        <v>383</v>
      </c>
      <c r="E18" s="240">
        <f>SUM(E6:E17)</f>
        <v>200928</v>
      </c>
      <c r="F18" s="394"/>
    </row>
    <row r="19" spans="1:6" ht="12.95" customHeight="1">
      <c r="A19" s="260" t="s">
        <v>23</v>
      </c>
      <c r="B19" s="261" t="s">
        <v>378</v>
      </c>
      <c r="C19" s="384">
        <f>+C20+C21+C22+C23</f>
        <v>15181</v>
      </c>
      <c r="D19" s="262" t="s">
        <v>148</v>
      </c>
      <c r="E19" s="241"/>
      <c r="F19" s="394"/>
    </row>
    <row r="20" spans="1:6" ht="12.95" customHeight="1">
      <c r="A20" s="263" t="s">
        <v>24</v>
      </c>
      <c r="B20" s="262" t="s">
        <v>180</v>
      </c>
      <c r="C20" s="60">
        <v>15181</v>
      </c>
      <c r="D20" s="262" t="s">
        <v>382</v>
      </c>
      <c r="E20" s="61"/>
      <c r="F20" s="394"/>
    </row>
    <row r="21" spans="1:6" ht="12.95" customHeight="1">
      <c r="A21" s="263" t="s">
        <v>25</v>
      </c>
      <c r="B21" s="262" t="s">
        <v>181</v>
      </c>
      <c r="C21" s="60"/>
      <c r="D21" s="262" t="s">
        <v>122</v>
      </c>
      <c r="E21" s="61"/>
      <c r="F21" s="394"/>
    </row>
    <row r="22" spans="1:6" ht="12.95" customHeight="1">
      <c r="A22" s="263" t="s">
        <v>26</v>
      </c>
      <c r="B22" s="262" t="s">
        <v>186</v>
      </c>
      <c r="C22" s="60"/>
      <c r="D22" s="262" t="s">
        <v>123</v>
      </c>
      <c r="E22" s="61"/>
      <c r="F22" s="394"/>
    </row>
    <row r="23" spans="1:6" ht="12.95" customHeight="1">
      <c r="A23" s="263" t="s">
        <v>27</v>
      </c>
      <c r="B23" s="262" t="s">
        <v>187</v>
      </c>
      <c r="C23" s="60"/>
      <c r="D23" s="261" t="s">
        <v>189</v>
      </c>
      <c r="E23" s="61"/>
      <c r="F23" s="394"/>
    </row>
    <row r="24" spans="1:6" ht="12.95" customHeight="1">
      <c r="A24" s="263" t="s">
        <v>28</v>
      </c>
      <c r="B24" s="262" t="s">
        <v>379</v>
      </c>
      <c r="C24" s="264">
        <f>+C25+C26</f>
        <v>0</v>
      </c>
      <c r="D24" s="262" t="s">
        <v>149</v>
      </c>
      <c r="E24" s="61"/>
      <c r="F24" s="394"/>
    </row>
    <row r="25" spans="1:6" ht="12.95" customHeight="1">
      <c r="A25" s="260" t="s">
        <v>29</v>
      </c>
      <c r="B25" s="261" t="s">
        <v>376</v>
      </c>
      <c r="C25" s="236"/>
      <c r="D25" s="255" t="s">
        <v>150</v>
      </c>
      <c r="E25" s="241"/>
      <c r="F25" s="394"/>
    </row>
    <row r="26" spans="1:6" ht="12.95" customHeight="1" thickBot="1">
      <c r="A26" s="263" t="s">
        <v>30</v>
      </c>
      <c r="B26" s="262" t="s">
        <v>377</v>
      </c>
      <c r="C26" s="60"/>
      <c r="D26" s="34"/>
      <c r="E26" s="61"/>
      <c r="F26" s="394"/>
    </row>
    <row r="27" spans="1:6" ht="15.95" customHeight="1" thickBot="1">
      <c r="A27" s="259" t="s">
        <v>31</v>
      </c>
      <c r="B27" s="80" t="s">
        <v>380</v>
      </c>
      <c r="C27" s="235">
        <f>+C19+C24</f>
        <v>15181</v>
      </c>
      <c r="D27" s="80" t="s">
        <v>384</v>
      </c>
      <c r="E27" s="240">
        <f>SUM(E19:E26)</f>
        <v>0</v>
      </c>
      <c r="F27" s="394"/>
    </row>
    <row r="28" spans="1:6" ht="13.5" thickBot="1">
      <c r="A28" s="259" t="s">
        <v>32</v>
      </c>
      <c r="B28" s="265" t="s">
        <v>381</v>
      </c>
      <c r="C28" s="266">
        <f>+C18+C27</f>
        <v>234685</v>
      </c>
      <c r="D28" s="265" t="s">
        <v>385</v>
      </c>
      <c r="E28" s="266">
        <f>+E18+E27</f>
        <v>200928</v>
      </c>
      <c r="F28" s="394"/>
    </row>
    <row r="29" spans="1:6" ht="13.5" thickBot="1">
      <c r="A29" s="259" t="s">
        <v>33</v>
      </c>
      <c r="B29" s="265" t="s">
        <v>126</v>
      </c>
      <c r="C29" s="266" t="str">
        <f>IF(C18-E18&lt;0,E18-C18,"-")</f>
        <v>-</v>
      </c>
      <c r="D29" s="265" t="s">
        <v>127</v>
      </c>
      <c r="E29" s="266">
        <f>IF(C18-E18&gt;0,C18-E18,"-")</f>
        <v>18576</v>
      </c>
      <c r="F29" s="394"/>
    </row>
    <row r="30" spans="1:6" ht="13.5" thickBot="1">
      <c r="A30" s="259" t="s">
        <v>34</v>
      </c>
      <c r="B30" s="265" t="s">
        <v>190</v>
      </c>
      <c r="C30" s="266" t="str">
        <f>IF(C18+C19-E28&lt;0,E28-(C18+C19),"-")</f>
        <v>-</v>
      </c>
      <c r="D30" s="265" t="s">
        <v>191</v>
      </c>
      <c r="E30" s="266">
        <f>IF(C18+C19-E28&gt;0,C18+C19-E28,"-")</f>
        <v>33757</v>
      </c>
      <c r="F30" s="394"/>
    </row>
    <row r="31" spans="1:6" ht="18.75">
      <c r="B31" s="395"/>
      <c r="C31" s="395"/>
      <c r="D31" s="395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0" zoomScaleNormal="100" zoomScaleSheetLayoutView="115" workbookViewId="0">
      <selection activeCell="J9" sqref="J9"/>
    </sheetView>
  </sheetViews>
  <sheetFormatPr defaultRowHeight="12.75"/>
  <cols>
    <col min="1" max="1" width="6.83203125" style="43" customWidth="1"/>
    <col min="2" max="2" width="55.1640625" style="143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>
      <c r="B1" s="242" t="s">
        <v>125</v>
      </c>
      <c r="C1" s="243"/>
      <c r="D1" s="243"/>
      <c r="E1" s="243"/>
      <c r="F1" s="394" t="s">
        <v>479</v>
      </c>
    </row>
    <row r="2" spans="1:6" ht="14.25" thickBot="1">
      <c r="E2" s="244" t="s">
        <v>56</v>
      </c>
      <c r="F2" s="394"/>
    </row>
    <row r="3" spans="1:6" ht="13.5" thickBot="1">
      <c r="A3" s="396" t="s">
        <v>64</v>
      </c>
      <c r="B3" s="245" t="s">
        <v>48</v>
      </c>
      <c r="C3" s="246"/>
      <c r="D3" s="245" t="s">
        <v>50</v>
      </c>
      <c r="E3" s="247"/>
      <c r="F3" s="394"/>
    </row>
    <row r="4" spans="1:6" s="248" customFormat="1" ht="24.75" thickBot="1">
      <c r="A4" s="397"/>
      <c r="B4" s="144" t="s">
        <v>57</v>
      </c>
      <c r="C4" s="145" t="s">
        <v>212</v>
      </c>
      <c r="D4" s="144" t="s">
        <v>57</v>
      </c>
      <c r="E4" s="145" t="s">
        <v>212</v>
      </c>
      <c r="F4" s="394"/>
    </row>
    <row r="5" spans="1:6" s="248" customFormat="1" ht="13.5" thickBot="1">
      <c r="A5" s="249">
        <v>1</v>
      </c>
      <c r="B5" s="250">
        <v>2</v>
      </c>
      <c r="C5" s="251">
        <v>3</v>
      </c>
      <c r="D5" s="250">
        <v>4</v>
      </c>
      <c r="E5" s="252">
        <v>5</v>
      </c>
      <c r="F5" s="394"/>
    </row>
    <row r="6" spans="1:6" ht="12.95" customHeight="1">
      <c r="A6" s="254" t="s">
        <v>10</v>
      </c>
      <c r="B6" s="255" t="s">
        <v>386</v>
      </c>
      <c r="C6" s="231">
        <v>21676</v>
      </c>
      <c r="D6" s="255" t="s">
        <v>182</v>
      </c>
      <c r="E6" s="237">
        <v>55433</v>
      </c>
      <c r="F6" s="394"/>
    </row>
    <row r="7" spans="1:6">
      <c r="A7" s="256" t="s">
        <v>11</v>
      </c>
      <c r="B7" s="257" t="s">
        <v>387</v>
      </c>
      <c r="C7" s="232"/>
      <c r="D7" s="257" t="s">
        <v>392</v>
      </c>
      <c r="E7" s="238"/>
      <c r="F7" s="394"/>
    </row>
    <row r="8" spans="1:6" ht="12.95" customHeight="1">
      <c r="A8" s="256" t="s">
        <v>12</v>
      </c>
      <c r="B8" s="257" t="s">
        <v>6</v>
      </c>
      <c r="C8" s="232"/>
      <c r="D8" s="257" t="s">
        <v>144</v>
      </c>
      <c r="E8" s="238"/>
      <c r="F8" s="394"/>
    </row>
    <row r="9" spans="1:6" ht="12.95" customHeight="1">
      <c r="A9" s="256" t="s">
        <v>13</v>
      </c>
      <c r="B9" s="257" t="s">
        <v>388</v>
      </c>
      <c r="C9" s="232"/>
      <c r="D9" s="257" t="s">
        <v>393</v>
      </c>
      <c r="E9" s="238"/>
      <c r="F9" s="394"/>
    </row>
    <row r="10" spans="1:6" ht="12.75" customHeight="1">
      <c r="A10" s="256" t="s">
        <v>14</v>
      </c>
      <c r="B10" s="257" t="s">
        <v>389</v>
      </c>
      <c r="C10" s="232"/>
      <c r="D10" s="257" t="s">
        <v>185</v>
      </c>
      <c r="E10" s="238"/>
      <c r="F10" s="394"/>
    </row>
    <row r="11" spans="1:6" ht="12.95" customHeight="1">
      <c r="A11" s="256" t="s">
        <v>15</v>
      </c>
      <c r="B11" s="257" t="s">
        <v>390</v>
      </c>
      <c r="C11" s="233"/>
      <c r="D11" s="34"/>
      <c r="E11" s="238"/>
      <c r="F11" s="394"/>
    </row>
    <row r="12" spans="1:6" ht="12.95" customHeight="1">
      <c r="A12" s="256" t="s">
        <v>16</v>
      </c>
      <c r="B12" s="34"/>
      <c r="C12" s="232"/>
      <c r="D12" s="34"/>
      <c r="E12" s="238"/>
      <c r="F12" s="394"/>
    </row>
    <row r="13" spans="1:6" ht="12.95" customHeight="1">
      <c r="A13" s="256" t="s">
        <v>17</v>
      </c>
      <c r="B13" s="34"/>
      <c r="C13" s="232"/>
      <c r="D13" s="34"/>
      <c r="E13" s="238"/>
      <c r="F13" s="394"/>
    </row>
    <row r="14" spans="1:6" ht="12.95" customHeight="1">
      <c r="A14" s="256" t="s">
        <v>18</v>
      </c>
      <c r="B14" s="34"/>
      <c r="C14" s="233"/>
      <c r="D14" s="34"/>
      <c r="E14" s="238"/>
      <c r="F14" s="394"/>
    </row>
    <row r="15" spans="1:6">
      <c r="A15" s="256" t="s">
        <v>19</v>
      </c>
      <c r="B15" s="34"/>
      <c r="C15" s="233"/>
      <c r="D15" s="34"/>
      <c r="E15" s="238"/>
      <c r="F15" s="394"/>
    </row>
    <row r="16" spans="1:6" ht="12.95" customHeight="1" thickBot="1">
      <c r="A16" s="311" t="s">
        <v>20</v>
      </c>
      <c r="B16" s="342"/>
      <c r="C16" s="313"/>
      <c r="D16" s="312" t="s">
        <v>41</v>
      </c>
      <c r="E16" s="288"/>
      <c r="F16" s="394"/>
    </row>
    <row r="17" spans="1:6" ht="15.95" customHeight="1" thickBot="1">
      <c r="A17" s="259" t="s">
        <v>21</v>
      </c>
      <c r="B17" s="80" t="s">
        <v>421</v>
      </c>
      <c r="C17" s="235">
        <f>+C6+C8+C9+C11+C12+C13+C14+C15+C16</f>
        <v>21676</v>
      </c>
      <c r="D17" s="80" t="s">
        <v>422</v>
      </c>
      <c r="E17" s="240">
        <f>+E6+E8+E10+E11+E12+E13+E14+E15+E16</f>
        <v>55433</v>
      </c>
      <c r="F17" s="394"/>
    </row>
    <row r="18" spans="1:6" ht="12.95" customHeight="1">
      <c r="A18" s="254" t="s">
        <v>22</v>
      </c>
      <c r="B18" s="269" t="s">
        <v>203</v>
      </c>
      <c r="C18" s="276">
        <f>+C19+C20+C21+C22+C23</f>
        <v>0</v>
      </c>
      <c r="D18" s="262" t="s">
        <v>148</v>
      </c>
      <c r="E18" s="59"/>
      <c r="F18" s="394"/>
    </row>
    <row r="19" spans="1:6" ht="12.95" customHeight="1">
      <c r="A19" s="256" t="s">
        <v>23</v>
      </c>
      <c r="B19" s="270" t="s">
        <v>192</v>
      </c>
      <c r="C19" s="60"/>
      <c r="D19" s="262" t="s">
        <v>151</v>
      </c>
      <c r="E19" s="61"/>
      <c r="F19" s="394"/>
    </row>
    <row r="20" spans="1:6" ht="12.95" customHeight="1">
      <c r="A20" s="254" t="s">
        <v>24</v>
      </c>
      <c r="B20" s="270" t="s">
        <v>193</v>
      </c>
      <c r="C20" s="60"/>
      <c r="D20" s="262" t="s">
        <v>122</v>
      </c>
      <c r="E20" s="61"/>
      <c r="F20" s="394"/>
    </row>
    <row r="21" spans="1:6" ht="12.95" customHeight="1">
      <c r="A21" s="256" t="s">
        <v>25</v>
      </c>
      <c r="B21" s="270" t="s">
        <v>194</v>
      </c>
      <c r="C21" s="60"/>
      <c r="D21" s="262" t="s">
        <v>123</v>
      </c>
      <c r="E21" s="61"/>
      <c r="F21" s="394"/>
    </row>
    <row r="22" spans="1:6" ht="12.95" customHeight="1">
      <c r="A22" s="254" t="s">
        <v>26</v>
      </c>
      <c r="B22" s="270" t="s">
        <v>195</v>
      </c>
      <c r="C22" s="60"/>
      <c r="D22" s="261" t="s">
        <v>189</v>
      </c>
      <c r="E22" s="61"/>
      <c r="F22" s="394"/>
    </row>
    <row r="23" spans="1:6" ht="12.95" customHeight="1">
      <c r="A23" s="256" t="s">
        <v>27</v>
      </c>
      <c r="B23" s="271" t="s">
        <v>196</v>
      </c>
      <c r="C23" s="60"/>
      <c r="D23" s="262" t="s">
        <v>152</v>
      </c>
      <c r="E23" s="61"/>
      <c r="F23" s="394"/>
    </row>
    <row r="24" spans="1:6" ht="12.95" customHeight="1">
      <c r="A24" s="254" t="s">
        <v>28</v>
      </c>
      <c r="B24" s="272" t="s">
        <v>197</v>
      </c>
      <c r="C24" s="264">
        <f>+C25+C26+C27+C28+C29</f>
        <v>0</v>
      </c>
      <c r="D24" s="273" t="s">
        <v>150</v>
      </c>
      <c r="E24" s="61"/>
      <c r="F24" s="394"/>
    </row>
    <row r="25" spans="1:6" ht="12.95" customHeight="1">
      <c r="A25" s="256" t="s">
        <v>29</v>
      </c>
      <c r="B25" s="271" t="s">
        <v>198</v>
      </c>
      <c r="C25" s="60"/>
      <c r="D25" s="273" t="s">
        <v>394</v>
      </c>
      <c r="E25" s="61"/>
      <c r="F25" s="394"/>
    </row>
    <row r="26" spans="1:6" ht="12.95" customHeight="1">
      <c r="A26" s="254" t="s">
        <v>30</v>
      </c>
      <c r="B26" s="271" t="s">
        <v>199</v>
      </c>
      <c r="C26" s="60"/>
      <c r="D26" s="268"/>
      <c r="E26" s="61"/>
      <c r="F26" s="394"/>
    </row>
    <row r="27" spans="1:6" ht="12.95" customHeight="1">
      <c r="A27" s="256" t="s">
        <v>31</v>
      </c>
      <c r="B27" s="270" t="s">
        <v>200</v>
      </c>
      <c r="C27" s="60"/>
      <c r="D27" s="78"/>
      <c r="E27" s="61"/>
      <c r="F27" s="394"/>
    </row>
    <row r="28" spans="1:6" ht="12.95" customHeight="1">
      <c r="A28" s="254" t="s">
        <v>32</v>
      </c>
      <c r="B28" s="274" t="s">
        <v>201</v>
      </c>
      <c r="C28" s="60"/>
      <c r="D28" s="34"/>
      <c r="E28" s="61"/>
      <c r="F28" s="394"/>
    </row>
    <row r="29" spans="1:6" ht="12.95" customHeight="1" thickBot="1">
      <c r="A29" s="256" t="s">
        <v>33</v>
      </c>
      <c r="B29" s="275" t="s">
        <v>202</v>
      </c>
      <c r="C29" s="60"/>
      <c r="D29" s="78"/>
      <c r="E29" s="61"/>
      <c r="F29" s="394"/>
    </row>
    <row r="30" spans="1:6" ht="21.75" customHeight="1" thickBot="1">
      <c r="A30" s="259" t="s">
        <v>34</v>
      </c>
      <c r="B30" s="80" t="s">
        <v>391</v>
      </c>
      <c r="C30" s="235">
        <f>+C18+C24</f>
        <v>0</v>
      </c>
      <c r="D30" s="80" t="s">
        <v>395</v>
      </c>
      <c r="E30" s="240">
        <f>SUM(E18:E29)</f>
        <v>0</v>
      </c>
      <c r="F30" s="394"/>
    </row>
    <row r="31" spans="1:6" ht="13.5" thickBot="1">
      <c r="A31" s="259" t="s">
        <v>35</v>
      </c>
      <c r="B31" s="265" t="s">
        <v>396</v>
      </c>
      <c r="C31" s="266">
        <f>+C17+C30</f>
        <v>21676</v>
      </c>
      <c r="D31" s="265" t="s">
        <v>397</v>
      </c>
      <c r="E31" s="266">
        <f>+E17+E30</f>
        <v>55433</v>
      </c>
      <c r="F31" s="394"/>
    </row>
    <row r="32" spans="1:6" ht="13.5" thickBot="1">
      <c r="A32" s="259" t="s">
        <v>36</v>
      </c>
      <c r="B32" s="265" t="s">
        <v>126</v>
      </c>
      <c r="C32" s="266">
        <f>IF(C17-E17&lt;0,E17-C17,"-")</f>
        <v>33757</v>
      </c>
      <c r="D32" s="265" t="s">
        <v>127</v>
      </c>
      <c r="E32" s="266" t="str">
        <f>IF(C17-E17&gt;0,C17-E17,"-")</f>
        <v>-</v>
      </c>
      <c r="F32" s="394"/>
    </row>
    <row r="33" spans="1:6" ht="13.5" thickBot="1">
      <c r="A33" s="259" t="s">
        <v>37</v>
      </c>
      <c r="B33" s="265" t="s">
        <v>190</v>
      </c>
      <c r="C33" s="266">
        <f>IF(C17+C18-E31&lt;0,E31-(C17+C18),"-")</f>
        <v>33757</v>
      </c>
      <c r="D33" s="265" t="s">
        <v>191</v>
      </c>
      <c r="E33" s="266" t="str">
        <f>IF(C17+C18-E31&gt;0,C17+C18-E31,"-")</f>
        <v>-</v>
      </c>
      <c r="F33" s="394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B17" sqref="B1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81" t="s">
        <v>117</v>
      </c>
      <c r="E1" s="84" t="s">
        <v>121</v>
      </c>
    </row>
    <row r="3" spans="1:5">
      <c r="A3" s="86"/>
      <c r="B3" s="87"/>
      <c r="C3" s="86"/>
      <c r="D3" s="89"/>
      <c r="E3" s="87"/>
    </row>
    <row r="4" spans="1:5" ht="15.75">
      <c r="A4" s="63" t="s">
        <v>398</v>
      </c>
      <c r="B4" s="88"/>
      <c r="C4" s="96"/>
      <c r="D4" s="89"/>
      <c r="E4" s="87"/>
    </row>
    <row r="5" spans="1:5">
      <c r="A5" s="86"/>
      <c r="B5" s="87"/>
      <c r="C5" s="86"/>
      <c r="D5" s="89"/>
      <c r="E5" s="87"/>
    </row>
    <row r="6" spans="1:5">
      <c r="A6" s="86" t="s">
        <v>400</v>
      </c>
      <c r="B6" s="87">
        <f>+'1.1.sz.mell.'!C60</f>
        <v>241180</v>
      </c>
      <c r="C6" s="86" t="s">
        <v>401</v>
      </c>
      <c r="D6" s="89">
        <f>+'2.1.sz.mell  '!C18+'2.2.sz.mell  '!C17</f>
        <v>241180</v>
      </c>
      <c r="E6" s="87">
        <f t="shared" ref="E6:E15" si="0">+B6-D6</f>
        <v>0</v>
      </c>
    </row>
    <row r="7" spans="1:5">
      <c r="A7" s="86" t="s">
        <v>402</v>
      </c>
      <c r="B7" s="87">
        <f>+'1.1.sz.mell.'!C83</f>
        <v>15181</v>
      </c>
      <c r="C7" s="86" t="s">
        <v>403</v>
      </c>
      <c r="D7" s="89">
        <f>+'2.1.sz.mell  '!C27+'2.2.sz.mell  '!C30</f>
        <v>15181</v>
      </c>
      <c r="E7" s="87">
        <f t="shared" si="0"/>
        <v>0</v>
      </c>
    </row>
    <row r="8" spans="1:5">
      <c r="A8" s="86" t="s">
        <v>404</v>
      </c>
      <c r="B8" s="87">
        <f>+'1.1.sz.mell.'!C84</f>
        <v>256361</v>
      </c>
      <c r="C8" s="86" t="s">
        <v>405</v>
      </c>
      <c r="D8" s="89">
        <f>+'2.1.sz.mell  '!C28+'2.2.sz.mell  '!C31</f>
        <v>256361</v>
      </c>
      <c r="E8" s="87">
        <f t="shared" si="0"/>
        <v>0</v>
      </c>
    </row>
    <row r="9" spans="1:5">
      <c r="A9" s="86"/>
      <c r="B9" s="87"/>
      <c r="C9" s="86"/>
      <c r="D9" s="89"/>
      <c r="E9" s="87"/>
    </row>
    <row r="10" spans="1:5">
      <c r="A10" s="86"/>
      <c r="B10" s="87"/>
      <c r="C10" s="86"/>
      <c r="D10" s="89"/>
      <c r="E10" s="87"/>
    </row>
    <row r="11" spans="1:5" ht="15.75">
      <c r="A11" s="63" t="s">
        <v>399</v>
      </c>
      <c r="B11" s="88"/>
      <c r="C11" s="96"/>
      <c r="D11" s="89"/>
      <c r="E11" s="87"/>
    </row>
    <row r="12" spans="1:5">
      <c r="A12" s="86"/>
      <c r="B12" s="87"/>
      <c r="C12" s="86"/>
      <c r="D12" s="89"/>
      <c r="E12" s="87"/>
    </row>
    <row r="13" spans="1:5">
      <c r="A13" s="86" t="s">
        <v>409</v>
      </c>
      <c r="B13" s="87">
        <f>+'1.1.sz.mell.'!C123</f>
        <v>256361</v>
      </c>
      <c r="C13" s="86" t="s">
        <v>408</v>
      </c>
      <c r="D13" s="89">
        <f>+'2.1.sz.mell  '!E18+'2.2.sz.mell  '!E17</f>
        <v>256361</v>
      </c>
      <c r="E13" s="87">
        <f t="shared" si="0"/>
        <v>0</v>
      </c>
    </row>
    <row r="14" spans="1:5">
      <c r="A14" s="86" t="s">
        <v>210</v>
      </c>
      <c r="B14" s="87">
        <f>+'1.1.sz.mell.'!C143</f>
        <v>0</v>
      </c>
      <c r="C14" s="86" t="s">
        <v>407</v>
      </c>
      <c r="D14" s="89">
        <f>+'2.1.sz.mell  '!E27+'2.2.sz.mell  '!E30</f>
        <v>0</v>
      </c>
      <c r="E14" s="87">
        <f t="shared" si="0"/>
        <v>0</v>
      </c>
    </row>
    <row r="15" spans="1:5">
      <c r="A15" s="86" t="s">
        <v>410</v>
      </c>
      <c r="B15" s="87">
        <f>+'1.1.sz.mell.'!C144</f>
        <v>256361</v>
      </c>
      <c r="C15" s="86" t="s">
        <v>406</v>
      </c>
      <c r="D15" s="89">
        <f>+'2.1.sz.mell  '!E28+'2.2.sz.mell  '!E31</f>
        <v>256361</v>
      </c>
      <c r="E15" s="87">
        <f t="shared" si="0"/>
        <v>0</v>
      </c>
    </row>
    <row r="16" spans="1:5">
      <c r="A16" s="82"/>
      <c r="B16" s="82"/>
      <c r="C16" s="86"/>
      <c r="D16" s="89"/>
      <c r="E16" s="83"/>
    </row>
    <row r="17" spans="1:5">
      <c r="A17" s="82"/>
      <c r="B17" s="82"/>
      <c r="C17" s="82"/>
      <c r="D17" s="82"/>
      <c r="E17" s="82"/>
    </row>
    <row r="18" spans="1:5">
      <c r="A18" s="82"/>
      <c r="B18" s="82"/>
      <c r="C18" s="82"/>
      <c r="D18" s="82"/>
      <c r="E18" s="82"/>
    </row>
    <row r="19" spans="1:5">
      <c r="A19" s="82"/>
      <c r="B19" s="82"/>
      <c r="C19" s="82"/>
      <c r="D19" s="82"/>
      <c r="E19" s="82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B6" sqref="B6"/>
    </sheetView>
  </sheetViews>
  <sheetFormatPr defaultRowHeight="15"/>
  <cols>
    <col min="1" max="1" width="5.6640625" style="98" customWidth="1"/>
    <col min="2" max="2" width="35.6640625" style="98" customWidth="1"/>
    <col min="3" max="6" width="14" style="98" customWidth="1"/>
    <col min="7" max="16384" width="9.33203125" style="98"/>
  </cols>
  <sheetData>
    <row r="1" spans="1:7" ht="33" customHeight="1">
      <c r="A1" s="398" t="s">
        <v>464</v>
      </c>
      <c r="B1" s="398"/>
      <c r="C1" s="398"/>
      <c r="D1" s="398"/>
      <c r="E1" s="398"/>
      <c r="F1" s="398"/>
    </row>
    <row r="2" spans="1:7" ht="15.95" customHeight="1" thickBot="1">
      <c r="A2" s="99"/>
      <c r="B2" s="99"/>
      <c r="C2" s="399"/>
      <c r="D2" s="399"/>
      <c r="E2" s="406" t="s">
        <v>45</v>
      </c>
      <c r="F2" s="406"/>
      <c r="G2" s="106"/>
    </row>
    <row r="3" spans="1:7" ht="63" customHeight="1">
      <c r="A3" s="402" t="s">
        <v>8</v>
      </c>
      <c r="B3" s="404" t="s">
        <v>155</v>
      </c>
      <c r="C3" s="404" t="s">
        <v>211</v>
      </c>
      <c r="D3" s="404"/>
      <c r="E3" s="404"/>
      <c r="F3" s="400" t="s">
        <v>206</v>
      </c>
    </row>
    <row r="4" spans="1:7" ht="15.75" thickBot="1">
      <c r="A4" s="403"/>
      <c r="B4" s="405"/>
      <c r="C4" s="101" t="s">
        <v>204</v>
      </c>
      <c r="D4" s="101" t="s">
        <v>205</v>
      </c>
      <c r="E4" s="101" t="s">
        <v>411</v>
      </c>
      <c r="F4" s="401"/>
    </row>
    <row r="5" spans="1:7" ht="15.75" thickBot="1">
      <c r="A5" s="103">
        <v>1</v>
      </c>
      <c r="B5" s="104">
        <v>2</v>
      </c>
      <c r="C5" s="104">
        <v>3</v>
      </c>
      <c r="D5" s="104">
        <v>4</v>
      </c>
      <c r="E5" s="104">
        <v>5</v>
      </c>
      <c r="F5" s="105">
        <v>6</v>
      </c>
    </row>
    <row r="6" spans="1:7">
      <c r="A6" s="102" t="s">
        <v>10</v>
      </c>
      <c r="B6" s="121" t="s">
        <v>478</v>
      </c>
      <c r="C6" s="122"/>
      <c r="D6" s="122"/>
      <c r="E6" s="122"/>
      <c r="F6" s="109">
        <f>SUM(C6:E6)</f>
        <v>0</v>
      </c>
    </row>
    <row r="7" spans="1:7">
      <c r="A7" s="100" t="s">
        <v>11</v>
      </c>
      <c r="B7" s="123"/>
      <c r="C7" s="124"/>
      <c r="D7" s="124"/>
      <c r="E7" s="124"/>
      <c r="F7" s="110">
        <f>SUM(C7:E7)</f>
        <v>0</v>
      </c>
    </row>
    <row r="8" spans="1:7">
      <c r="A8" s="100" t="s">
        <v>12</v>
      </c>
      <c r="B8" s="123"/>
      <c r="C8" s="124"/>
      <c r="D8" s="124"/>
      <c r="E8" s="124"/>
      <c r="F8" s="110">
        <f>SUM(C8:E8)</f>
        <v>0</v>
      </c>
    </row>
    <row r="9" spans="1:7">
      <c r="A9" s="100" t="s">
        <v>13</v>
      </c>
      <c r="B9" s="123"/>
      <c r="C9" s="124"/>
      <c r="D9" s="124"/>
      <c r="E9" s="124"/>
      <c r="F9" s="110">
        <f>SUM(C9:E9)</f>
        <v>0</v>
      </c>
    </row>
    <row r="10" spans="1:7" ht="15.75" thickBot="1">
      <c r="A10" s="107" t="s">
        <v>14</v>
      </c>
      <c r="B10" s="125"/>
      <c r="C10" s="126"/>
      <c r="D10" s="126"/>
      <c r="E10" s="126"/>
      <c r="F10" s="110">
        <f>SUM(C10:E10)</f>
        <v>0</v>
      </c>
    </row>
    <row r="11" spans="1:7" s="376" customFormat="1" thickBot="1">
      <c r="A11" s="373" t="s">
        <v>15</v>
      </c>
      <c r="B11" s="108" t="s">
        <v>157</v>
      </c>
      <c r="C11" s="374">
        <f>SUM(C6:C10)</f>
        <v>0</v>
      </c>
      <c r="D11" s="374">
        <f>SUM(D6:D10)</f>
        <v>0</v>
      </c>
      <c r="E11" s="374">
        <f>SUM(E6:E10)</f>
        <v>0</v>
      </c>
      <c r="F11" s="37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B9" sqref="B9"/>
    </sheetView>
  </sheetViews>
  <sheetFormatPr defaultRowHeight="15"/>
  <cols>
    <col min="1" max="1" width="5.6640625" style="98" customWidth="1"/>
    <col min="2" max="2" width="68.6640625" style="98" customWidth="1"/>
    <col min="3" max="3" width="19.5" style="98" customWidth="1"/>
    <col min="4" max="16384" width="9.33203125" style="98"/>
  </cols>
  <sheetData>
    <row r="1" spans="1:4" ht="33" customHeight="1">
      <c r="A1" s="398" t="s">
        <v>465</v>
      </c>
      <c r="B1" s="398"/>
      <c r="C1" s="398"/>
    </row>
    <row r="2" spans="1:4" ht="15.95" customHeight="1" thickBot="1">
      <c r="A2" s="99"/>
      <c r="B2" s="99"/>
      <c r="C2" s="111" t="s">
        <v>45</v>
      </c>
      <c r="D2" s="106"/>
    </row>
    <row r="3" spans="1:4" ht="26.25" customHeight="1" thickBot="1">
      <c r="A3" s="127" t="s">
        <v>8</v>
      </c>
      <c r="B3" s="128" t="s">
        <v>153</v>
      </c>
      <c r="C3" s="129" t="s">
        <v>212</v>
      </c>
    </row>
    <row r="4" spans="1:4" ht="15.75" thickBot="1">
      <c r="A4" s="130">
        <v>1</v>
      </c>
      <c r="B4" s="131">
        <v>2</v>
      </c>
      <c r="C4" s="132">
        <v>3</v>
      </c>
    </row>
    <row r="5" spans="1:4">
      <c r="A5" s="133" t="s">
        <v>10</v>
      </c>
      <c r="B5" s="280" t="s">
        <v>49</v>
      </c>
      <c r="C5" s="277">
        <v>26742</v>
      </c>
    </row>
    <row r="6" spans="1:4" ht="24.75">
      <c r="A6" s="134" t="s">
        <v>11</v>
      </c>
      <c r="B6" s="302" t="s">
        <v>207</v>
      </c>
      <c r="C6" s="278"/>
    </row>
    <row r="7" spans="1:4">
      <c r="A7" s="134" t="s">
        <v>12</v>
      </c>
      <c r="B7" s="303" t="s">
        <v>455</v>
      </c>
      <c r="C7" s="278"/>
    </row>
    <row r="8" spans="1:4" ht="24.75">
      <c r="A8" s="134" t="s">
        <v>13</v>
      </c>
      <c r="B8" s="303" t="s">
        <v>209</v>
      </c>
      <c r="C8" s="278"/>
    </row>
    <row r="9" spans="1:4">
      <c r="A9" s="135" t="s">
        <v>14</v>
      </c>
      <c r="B9" s="303" t="s">
        <v>208</v>
      </c>
      <c r="C9" s="279"/>
    </row>
    <row r="10" spans="1:4" ht="15.75" thickBot="1">
      <c r="A10" s="134" t="s">
        <v>15</v>
      </c>
      <c r="B10" s="304" t="s">
        <v>154</v>
      </c>
      <c r="C10" s="278"/>
    </row>
    <row r="11" spans="1:4" ht="15.75" thickBot="1">
      <c r="A11" s="407" t="s">
        <v>158</v>
      </c>
      <c r="B11" s="408"/>
      <c r="C11" s="136">
        <f>SUM(C5:C10)</f>
        <v>26742</v>
      </c>
    </row>
    <row r="12" spans="1:4" ht="23.25" customHeight="1">
      <c r="A12" s="409" t="s">
        <v>179</v>
      </c>
      <c r="B12" s="409"/>
      <c r="C12" s="409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...../2014.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B5" sqref="B5"/>
    </sheetView>
  </sheetViews>
  <sheetFormatPr defaultRowHeight="15"/>
  <cols>
    <col min="1" max="1" width="5.6640625" style="98" customWidth="1"/>
    <col min="2" max="2" width="66.83203125" style="98" customWidth="1"/>
    <col min="3" max="3" width="27" style="98" customWidth="1"/>
    <col min="4" max="16384" width="9.33203125" style="98"/>
  </cols>
  <sheetData>
    <row r="1" spans="1:4" ht="33" customHeight="1">
      <c r="A1" s="398" t="s">
        <v>466</v>
      </c>
      <c r="B1" s="398"/>
      <c r="C1" s="398"/>
    </row>
    <row r="2" spans="1:4" ht="15.95" customHeight="1" thickBot="1">
      <c r="A2" s="99"/>
      <c r="B2" s="99"/>
      <c r="C2" s="111" t="s">
        <v>45</v>
      </c>
      <c r="D2" s="106"/>
    </row>
    <row r="3" spans="1:4" ht="26.25" customHeight="1" thickBot="1">
      <c r="A3" s="127" t="s">
        <v>8</v>
      </c>
      <c r="B3" s="128" t="s">
        <v>159</v>
      </c>
      <c r="C3" s="129" t="s">
        <v>177</v>
      </c>
    </row>
    <row r="4" spans="1:4" ht="15.75" thickBot="1">
      <c r="A4" s="130">
        <v>1</v>
      </c>
      <c r="B4" s="131">
        <v>2</v>
      </c>
      <c r="C4" s="132">
        <v>3</v>
      </c>
    </row>
    <row r="5" spans="1:4">
      <c r="A5" s="133" t="s">
        <v>10</v>
      </c>
      <c r="B5" s="140" t="s">
        <v>478</v>
      </c>
      <c r="C5" s="137"/>
    </row>
    <row r="6" spans="1:4">
      <c r="A6" s="134" t="s">
        <v>11</v>
      </c>
      <c r="B6" s="141"/>
      <c r="C6" s="138"/>
    </row>
    <row r="7" spans="1:4" ht="15.75" thickBot="1">
      <c r="A7" s="135" t="s">
        <v>12</v>
      </c>
      <c r="B7" s="142"/>
      <c r="C7" s="139"/>
    </row>
    <row r="8" spans="1:4" s="376" customFormat="1" ht="17.25" customHeight="1" thickBot="1">
      <c r="A8" s="377" t="s">
        <v>13</v>
      </c>
      <c r="B8" s="85" t="s">
        <v>160</v>
      </c>
      <c r="C8" s="136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C10" sqref="C10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3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410" t="s">
        <v>0</v>
      </c>
      <c r="B1" s="410"/>
      <c r="C1" s="410"/>
      <c r="D1" s="410"/>
      <c r="E1" s="410"/>
      <c r="F1" s="410"/>
    </row>
    <row r="2" spans="1:6" ht="22.5" customHeight="1" thickBot="1">
      <c r="A2" s="143"/>
      <c r="B2" s="43"/>
      <c r="C2" s="43"/>
      <c r="D2" s="43"/>
      <c r="E2" s="43"/>
      <c r="F2" s="38" t="s">
        <v>56</v>
      </c>
    </row>
    <row r="3" spans="1:6" s="33" customFormat="1" ht="44.25" customHeight="1" thickBot="1">
      <c r="A3" s="144" t="s">
        <v>60</v>
      </c>
      <c r="B3" s="145" t="s">
        <v>61</v>
      </c>
      <c r="C3" s="145" t="s">
        <v>62</v>
      </c>
      <c r="D3" s="145" t="s">
        <v>412</v>
      </c>
      <c r="E3" s="145" t="s">
        <v>212</v>
      </c>
      <c r="F3" s="39" t="s">
        <v>413</v>
      </c>
    </row>
    <row r="4" spans="1:6" s="43" customFormat="1" ht="12" customHeight="1" thickBot="1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2" t="s">
        <v>65</v>
      </c>
    </row>
    <row r="5" spans="1:6" ht="15.95" customHeight="1">
      <c r="A5" s="378" t="s">
        <v>468</v>
      </c>
      <c r="B5" s="23">
        <v>47524</v>
      </c>
      <c r="C5" s="380" t="s">
        <v>467</v>
      </c>
      <c r="D5" s="23"/>
      <c r="E5" s="23"/>
      <c r="F5" s="44">
        <f t="shared" ref="F5:F23" si="0">B5-D5-E5</f>
        <v>47524</v>
      </c>
    </row>
    <row r="6" spans="1:6" ht="15.95" customHeight="1">
      <c r="A6" s="378" t="s">
        <v>469</v>
      </c>
      <c r="B6" s="23">
        <v>2734</v>
      </c>
      <c r="C6" s="380" t="s">
        <v>467</v>
      </c>
      <c r="D6" s="23"/>
      <c r="E6" s="23"/>
      <c r="F6" s="44">
        <f t="shared" si="0"/>
        <v>2734</v>
      </c>
    </row>
    <row r="7" spans="1:6" ht="15.95" customHeight="1">
      <c r="A7" s="378" t="s">
        <v>470</v>
      </c>
      <c r="B7" s="23">
        <v>3048</v>
      </c>
      <c r="C7" s="380" t="s">
        <v>467</v>
      </c>
      <c r="D7" s="23"/>
      <c r="E7" s="23"/>
      <c r="F7" s="44">
        <f t="shared" si="0"/>
        <v>3048</v>
      </c>
    </row>
    <row r="8" spans="1:6" ht="15.95" customHeight="1">
      <c r="A8" s="379" t="s">
        <v>471</v>
      </c>
      <c r="B8" s="23">
        <v>1000</v>
      </c>
      <c r="C8" s="380" t="s">
        <v>467</v>
      </c>
      <c r="D8" s="23"/>
      <c r="E8" s="23"/>
      <c r="F8" s="44">
        <f t="shared" si="0"/>
        <v>1000</v>
      </c>
    </row>
    <row r="9" spans="1:6" ht="15.95" customHeight="1">
      <c r="A9" s="378" t="s">
        <v>472</v>
      </c>
      <c r="B9" s="23">
        <v>1127</v>
      </c>
      <c r="C9" s="380" t="s">
        <v>467</v>
      </c>
      <c r="D9" s="23"/>
      <c r="E9" s="23"/>
      <c r="F9" s="44">
        <f t="shared" si="0"/>
        <v>1127</v>
      </c>
    </row>
    <row r="10" spans="1:6" ht="15.95" customHeight="1">
      <c r="A10" s="379"/>
      <c r="B10" s="23"/>
      <c r="C10" s="380"/>
      <c r="D10" s="23"/>
      <c r="E10" s="23"/>
      <c r="F10" s="44">
        <f t="shared" si="0"/>
        <v>0</v>
      </c>
    </row>
    <row r="11" spans="1:6" ht="15.95" customHeight="1">
      <c r="A11" s="378"/>
      <c r="B11" s="23"/>
      <c r="C11" s="380"/>
      <c r="D11" s="23"/>
      <c r="E11" s="23"/>
      <c r="F11" s="44">
        <f t="shared" si="0"/>
        <v>0</v>
      </c>
    </row>
    <row r="12" spans="1:6" ht="15.95" customHeight="1">
      <c r="A12" s="378"/>
      <c r="B12" s="23"/>
      <c r="C12" s="380"/>
      <c r="D12" s="23"/>
      <c r="E12" s="23"/>
      <c r="F12" s="44">
        <f t="shared" si="0"/>
        <v>0</v>
      </c>
    </row>
    <row r="13" spans="1:6" ht="15.95" customHeight="1">
      <c r="A13" s="378"/>
      <c r="B13" s="23"/>
      <c r="C13" s="380"/>
      <c r="D13" s="23"/>
      <c r="E13" s="23"/>
      <c r="F13" s="44">
        <f t="shared" si="0"/>
        <v>0</v>
      </c>
    </row>
    <row r="14" spans="1:6" ht="15.95" customHeight="1">
      <c r="A14" s="378"/>
      <c r="B14" s="23"/>
      <c r="C14" s="380"/>
      <c r="D14" s="23"/>
      <c r="E14" s="23"/>
      <c r="F14" s="44">
        <f t="shared" si="0"/>
        <v>0</v>
      </c>
    </row>
    <row r="15" spans="1:6" ht="15.95" customHeight="1">
      <c r="A15" s="378"/>
      <c r="B15" s="23"/>
      <c r="C15" s="380"/>
      <c r="D15" s="23"/>
      <c r="E15" s="23"/>
      <c r="F15" s="44">
        <f t="shared" si="0"/>
        <v>0</v>
      </c>
    </row>
    <row r="16" spans="1:6" ht="15.95" customHeight="1">
      <c r="A16" s="378"/>
      <c r="B16" s="23"/>
      <c r="C16" s="380"/>
      <c r="D16" s="23"/>
      <c r="E16" s="23"/>
      <c r="F16" s="44">
        <f t="shared" si="0"/>
        <v>0</v>
      </c>
    </row>
    <row r="17" spans="1:6" ht="15.95" customHeight="1">
      <c r="A17" s="378"/>
      <c r="B17" s="23"/>
      <c r="C17" s="380"/>
      <c r="D17" s="23"/>
      <c r="E17" s="23"/>
      <c r="F17" s="44">
        <f t="shared" si="0"/>
        <v>0</v>
      </c>
    </row>
    <row r="18" spans="1:6" ht="15.95" customHeight="1">
      <c r="A18" s="378"/>
      <c r="B18" s="23"/>
      <c r="C18" s="380"/>
      <c r="D18" s="23"/>
      <c r="E18" s="23"/>
      <c r="F18" s="44">
        <f t="shared" si="0"/>
        <v>0</v>
      </c>
    </row>
    <row r="19" spans="1:6" ht="15.95" customHeight="1">
      <c r="A19" s="378"/>
      <c r="B19" s="23"/>
      <c r="C19" s="380"/>
      <c r="D19" s="23"/>
      <c r="E19" s="23"/>
      <c r="F19" s="44">
        <f t="shared" si="0"/>
        <v>0</v>
      </c>
    </row>
    <row r="20" spans="1:6" ht="15.95" customHeight="1">
      <c r="A20" s="378"/>
      <c r="B20" s="23"/>
      <c r="C20" s="380"/>
      <c r="D20" s="23"/>
      <c r="E20" s="23"/>
      <c r="F20" s="44">
        <f t="shared" si="0"/>
        <v>0</v>
      </c>
    </row>
    <row r="21" spans="1:6" ht="15.95" customHeight="1">
      <c r="A21" s="378"/>
      <c r="B21" s="23"/>
      <c r="C21" s="380"/>
      <c r="D21" s="23"/>
      <c r="E21" s="23"/>
      <c r="F21" s="44">
        <f t="shared" si="0"/>
        <v>0</v>
      </c>
    </row>
    <row r="22" spans="1:6" ht="15.95" customHeight="1">
      <c r="A22" s="378"/>
      <c r="B22" s="23"/>
      <c r="C22" s="380"/>
      <c r="D22" s="23"/>
      <c r="E22" s="23"/>
      <c r="F22" s="44">
        <f t="shared" si="0"/>
        <v>0</v>
      </c>
    </row>
    <row r="23" spans="1:6" ht="15.95" customHeight="1" thickBot="1">
      <c r="A23" s="45"/>
      <c r="B23" s="24"/>
      <c r="C23" s="381"/>
      <c r="D23" s="24"/>
      <c r="E23" s="24"/>
      <c r="F23" s="46">
        <f t="shared" si="0"/>
        <v>0</v>
      </c>
    </row>
    <row r="24" spans="1:6" s="49" customFormat="1" ht="18" customHeight="1" thickBot="1">
      <c r="A24" s="146" t="s">
        <v>59</v>
      </c>
      <c r="B24" s="47">
        <f>SUM(B5:B23)</f>
        <v>55433</v>
      </c>
      <c r="C24" s="75"/>
      <c r="D24" s="47">
        <f>SUM(D5:D23)</f>
        <v>0</v>
      </c>
      <c r="E24" s="47">
        <f>SUM(E5:E23)</f>
        <v>0</v>
      </c>
      <c r="F24" s="48">
        <f>SUM(F5:F23)</f>
        <v>55433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……/2014.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6</vt:i4>
      </vt:variant>
    </vt:vector>
  </HeadingPairs>
  <TitlesOfParts>
    <vt:vector size="24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9.2. sz. mell</vt:lpstr>
      <vt:lpstr>9.3. sz. mell</vt:lpstr>
      <vt:lpstr>9.4. sz. mell</vt:lpstr>
      <vt:lpstr>10.sz.mell</vt:lpstr>
      <vt:lpstr>Munka1</vt:lpstr>
      <vt:lpstr>'9.1. sz. mell'!Nyomtatási_cím</vt:lpstr>
      <vt:lpstr>'9.1.1. sz. mell '!Nyomtatási_cím</vt:lpstr>
      <vt:lpstr>'9.2. sz. mell'!Nyomtatási_cím</vt:lpstr>
      <vt:lpstr>'9.3. sz. mell'!Nyomtatási_cím</vt:lpstr>
      <vt:lpstr>'9.4.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2014-01-14T15:23:05Z</cp:lastPrinted>
  <dcterms:created xsi:type="dcterms:W3CDTF">1999-10-30T10:30:45Z</dcterms:created>
  <dcterms:modified xsi:type="dcterms:W3CDTF">2014-04-03T16:21:07Z</dcterms:modified>
</cp:coreProperties>
</file>