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8053B8C7-8DAF-4129-82DC-2D43090CC9E0}" xr6:coauthVersionLast="44" xr6:coauthVersionMax="44" xr10:uidLastSave="{00000000-0000-0000-0000-000000000000}"/>
  <bookViews>
    <workbookView xWindow="-120" yWindow="-120" windowWidth="29040" windowHeight="15840" xr2:uid="{2E50E49E-5E83-4D76-8962-422A3073B95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5" i="1" l="1"/>
  <c r="R45" i="1" s="1"/>
  <c r="P45" i="1"/>
  <c r="M45" i="1"/>
  <c r="N45" i="1" s="1"/>
  <c r="L45" i="1"/>
  <c r="I45" i="1"/>
  <c r="J45" i="1" s="1"/>
  <c r="H45" i="1"/>
  <c r="D45" i="1"/>
  <c r="V44" i="1"/>
  <c r="V41" i="1"/>
  <c r="W40" i="1"/>
  <c r="W45" i="1" s="1"/>
  <c r="Q40" i="1"/>
  <c r="R40" i="1" s="1"/>
  <c r="P40" i="1"/>
  <c r="O40" i="1"/>
  <c r="M40" i="1"/>
  <c r="N40" i="1" s="1"/>
  <c r="L40" i="1"/>
  <c r="K40" i="1"/>
  <c r="I40" i="1"/>
  <c r="J40" i="1" s="1"/>
  <c r="H40" i="1"/>
  <c r="G40" i="1"/>
  <c r="E40" i="1"/>
  <c r="F40" i="1" s="1"/>
  <c r="D40" i="1"/>
  <c r="C40" i="1"/>
  <c r="U39" i="1"/>
  <c r="V39" i="1" s="1"/>
  <c r="T39" i="1"/>
  <c r="S39" i="1"/>
  <c r="S40" i="1" s="1"/>
  <c r="N39" i="1"/>
  <c r="U38" i="1"/>
  <c r="V38" i="1" s="1"/>
  <c r="T38" i="1"/>
  <c r="T40" i="1" s="1"/>
  <c r="S38" i="1"/>
  <c r="R38" i="1"/>
  <c r="N38" i="1"/>
  <c r="U37" i="1"/>
  <c r="T37" i="1"/>
  <c r="S37" i="1"/>
  <c r="U36" i="1"/>
  <c r="U40" i="1" s="1"/>
  <c r="T36" i="1"/>
  <c r="S36" i="1"/>
  <c r="N36" i="1"/>
  <c r="J36" i="1"/>
  <c r="F36" i="1"/>
  <c r="T35" i="1"/>
  <c r="Q35" i="1"/>
  <c r="P35" i="1"/>
  <c r="O35" i="1"/>
  <c r="M35" i="1"/>
  <c r="N35" i="1" s="1"/>
  <c r="L35" i="1"/>
  <c r="K35" i="1"/>
  <c r="I35" i="1"/>
  <c r="H35" i="1"/>
  <c r="G35" i="1"/>
  <c r="E35" i="1"/>
  <c r="E45" i="1" s="1"/>
  <c r="F45" i="1" s="1"/>
  <c r="D35" i="1"/>
  <c r="C35" i="1"/>
  <c r="S35" i="1" s="1"/>
  <c r="U34" i="1"/>
  <c r="T34" i="1"/>
  <c r="S34" i="1"/>
  <c r="U33" i="1"/>
  <c r="T33" i="1"/>
  <c r="S33" i="1"/>
  <c r="U32" i="1"/>
  <c r="V32" i="1" s="1"/>
  <c r="T32" i="1"/>
  <c r="S32" i="1"/>
  <c r="N32" i="1"/>
  <c r="U31" i="1"/>
  <c r="V31" i="1" s="1"/>
  <c r="T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S31" i="1" s="1"/>
  <c r="V30" i="1"/>
  <c r="U30" i="1"/>
  <c r="T30" i="1"/>
  <c r="S30" i="1"/>
  <c r="J30" i="1"/>
  <c r="F30" i="1"/>
  <c r="U29" i="1"/>
  <c r="T29" i="1"/>
  <c r="S29" i="1"/>
  <c r="Q28" i="1"/>
  <c r="R28" i="1" s="1"/>
  <c r="P28" i="1"/>
  <c r="O28" i="1"/>
  <c r="M28" i="1"/>
  <c r="N28" i="1" s="1"/>
  <c r="L28" i="1"/>
  <c r="K28" i="1"/>
  <c r="I28" i="1"/>
  <c r="J28" i="1" s="1"/>
  <c r="H28" i="1"/>
  <c r="G28" i="1"/>
  <c r="E28" i="1"/>
  <c r="F28" i="1" s="1"/>
  <c r="D28" i="1"/>
  <c r="C28" i="1"/>
  <c r="U27" i="1"/>
  <c r="V27" i="1" s="1"/>
  <c r="T27" i="1"/>
  <c r="S27" i="1"/>
  <c r="N27" i="1"/>
  <c r="U26" i="1"/>
  <c r="T26" i="1"/>
  <c r="S26" i="1"/>
  <c r="U25" i="1"/>
  <c r="V25" i="1" s="1"/>
  <c r="T25" i="1"/>
  <c r="S25" i="1"/>
  <c r="R25" i="1"/>
  <c r="N25" i="1"/>
  <c r="J25" i="1"/>
  <c r="F25" i="1"/>
  <c r="U24" i="1"/>
  <c r="V24" i="1" s="1"/>
  <c r="T24" i="1"/>
  <c r="S24" i="1"/>
  <c r="R24" i="1"/>
  <c r="N24" i="1"/>
  <c r="J24" i="1"/>
  <c r="F24" i="1"/>
  <c r="U23" i="1"/>
  <c r="V23" i="1" s="1"/>
  <c r="T23" i="1"/>
  <c r="S23" i="1"/>
  <c r="N23" i="1"/>
  <c r="J23" i="1"/>
  <c r="F23" i="1"/>
  <c r="U22" i="1"/>
  <c r="T22" i="1"/>
  <c r="S22" i="1"/>
  <c r="U21" i="1"/>
  <c r="V21" i="1" s="1"/>
  <c r="T21" i="1"/>
  <c r="S21" i="1"/>
  <c r="R21" i="1"/>
  <c r="N21" i="1"/>
  <c r="U20" i="1"/>
  <c r="V20" i="1" s="1"/>
  <c r="T20" i="1"/>
  <c r="S20" i="1"/>
  <c r="R20" i="1"/>
  <c r="N20" i="1"/>
  <c r="J20" i="1"/>
  <c r="F20" i="1"/>
  <c r="U19" i="1"/>
  <c r="V19" i="1" s="1"/>
  <c r="T19" i="1"/>
  <c r="S19" i="1"/>
  <c r="N19" i="1"/>
  <c r="U18" i="1"/>
  <c r="T18" i="1"/>
  <c r="S18" i="1"/>
  <c r="U17" i="1"/>
  <c r="V17" i="1" s="1"/>
  <c r="T17" i="1"/>
  <c r="S17" i="1"/>
  <c r="N17" i="1"/>
  <c r="U16" i="1"/>
  <c r="V16" i="1" s="1"/>
  <c r="T16" i="1"/>
  <c r="S16" i="1"/>
  <c r="R16" i="1"/>
  <c r="U15" i="1"/>
  <c r="V15" i="1" s="1"/>
  <c r="T15" i="1"/>
  <c r="S15" i="1"/>
  <c r="R15" i="1"/>
  <c r="N15" i="1"/>
  <c r="U14" i="1"/>
  <c r="V14" i="1" s="1"/>
  <c r="T14" i="1"/>
  <c r="S14" i="1"/>
  <c r="N14" i="1"/>
  <c r="U13" i="1"/>
  <c r="V13" i="1" s="1"/>
  <c r="T13" i="1"/>
  <c r="S13" i="1"/>
  <c r="N13" i="1"/>
  <c r="J13" i="1"/>
  <c r="F13" i="1"/>
  <c r="U12" i="1"/>
  <c r="V12" i="1" s="1"/>
  <c r="T12" i="1"/>
  <c r="T28" i="1" s="1"/>
  <c r="S12" i="1"/>
  <c r="S28" i="1" s="1"/>
  <c r="J12" i="1"/>
  <c r="F12" i="1"/>
  <c r="U11" i="1"/>
  <c r="V11" i="1" s="1"/>
  <c r="T11" i="1"/>
  <c r="S11" i="1"/>
  <c r="R11" i="1"/>
  <c r="V10" i="1"/>
  <c r="U10" i="1"/>
  <c r="U28" i="1" s="1"/>
  <c r="V28" i="1" s="1"/>
  <c r="T10" i="1"/>
  <c r="S10" i="1"/>
  <c r="N10" i="1"/>
  <c r="Q9" i="1"/>
  <c r="R9" i="1" s="1"/>
  <c r="P9" i="1"/>
  <c r="O9" i="1"/>
  <c r="O45" i="1" s="1"/>
  <c r="M9" i="1"/>
  <c r="N9" i="1" s="1"/>
  <c r="L9" i="1"/>
  <c r="K9" i="1"/>
  <c r="K45" i="1" s="1"/>
  <c r="I9" i="1"/>
  <c r="J9" i="1" s="1"/>
  <c r="H9" i="1"/>
  <c r="G9" i="1"/>
  <c r="G45" i="1" s="1"/>
  <c r="E9" i="1"/>
  <c r="F9" i="1" s="1"/>
  <c r="D9" i="1"/>
  <c r="T9" i="1" s="1"/>
  <c r="C9" i="1"/>
  <c r="C45" i="1" s="1"/>
  <c r="U8" i="1"/>
  <c r="V8" i="1" s="1"/>
  <c r="T8" i="1"/>
  <c r="S8" i="1"/>
  <c r="R8" i="1"/>
  <c r="N8" i="1"/>
  <c r="J8" i="1"/>
  <c r="F8" i="1"/>
  <c r="V40" i="1" l="1"/>
  <c r="T45" i="1"/>
  <c r="S9" i="1"/>
  <c r="S45" i="1" s="1"/>
  <c r="V36" i="1"/>
  <c r="U9" i="1"/>
  <c r="U35" i="1"/>
  <c r="V35" i="1" s="1"/>
  <c r="V9" i="1" l="1"/>
  <c r="U45" i="1"/>
  <c r="V45" i="1" s="1"/>
</calcChain>
</file>

<file path=xl/sharedStrings.xml><?xml version="1.0" encoding="utf-8"?>
<sst xmlns="http://schemas.openxmlformats.org/spreadsheetml/2006/main" count="186" uniqueCount="63">
  <si>
    <t>3/2020. (VII.16.) önkormányzati rendelet 4. számú melléklete</t>
  </si>
  <si>
    <t xml:space="preserve">Nagyrákos Község Önkormányzatának COFOG-onkénti kiadási </t>
  </si>
  <si>
    <t xml:space="preserve"> előirányzata és éves teljesítési adatai 2019. költségvetési évben</t>
  </si>
  <si>
    <t>adatok  Ft-ban</t>
  </si>
  <si>
    <t>Megnevezés</t>
  </si>
  <si>
    <t>Személyi</t>
  </si>
  <si>
    <t>Járulék</t>
  </si>
  <si>
    <t>Dologi</t>
  </si>
  <si>
    <t xml:space="preserve">Pe.át./Fh </t>
  </si>
  <si>
    <t>Összesen</t>
  </si>
  <si>
    <t>ered.</t>
  </si>
  <si>
    <t>mód.</t>
  </si>
  <si>
    <t>tény</t>
  </si>
  <si>
    <t>%</t>
  </si>
  <si>
    <t>Lsz</t>
  </si>
  <si>
    <t>Önkormányzat igazgatási tev.</t>
  </si>
  <si>
    <t>I.</t>
  </si>
  <si>
    <t>Önkormányzat igazgatási tevékenysége</t>
  </si>
  <si>
    <t>Köztemető fenntartási fa.</t>
  </si>
  <si>
    <t>-</t>
  </si>
  <si>
    <t>Önkormányzati vagyongazd.</t>
  </si>
  <si>
    <t>Közfoglalkoztatás 2018. évi</t>
  </si>
  <si>
    <t>Közfoglalkoztatás 2019. évi</t>
  </si>
  <si>
    <t>Állategészségügyi feladatok</t>
  </si>
  <si>
    <t>Közutak, hidak, au., üzemeltetése fenntartása</t>
  </si>
  <si>
    <t>Nem veszélyes hulladékok kezelése</t>
  </si>
  <si>
    <t>Ár- és belvízv. összefüggő tev.</t>
  </si>
  <si>
    <t>Szennyvíz kezelés</t>
  </si>
  <si>
    <t>Közvilágítási feladatok</t>
  </si>
  <si>
    <t>Város- és községgazdálkodás</t>
  </si>
  <si>
    <t>Sportcélok és feladatok</t>
  </si>
  <si>
    <t>Könyvtári áll. gyarapítása</t>
  </si>
  <si>
    <t>Könyvtári szolgáltatások</t>
  </si>
  <si>
    <t>Közművelődés - közösségi és társadalmi részvétel fejlesztése</t>
  </si>
  <si>
    <t>Közművelődési intézmények, közösségi színterek működtetése</t>
  </si>
  <si>
    <t>Civil szervezetek támogatása</t>
  </si>
  <si>
    <t>Kerekítési kiadás</t>
  </si>
  <si>
    <t>II.</t>
  </si>
  <si>
    <t>Önkormányzat város- és községgazdálkodási feladatai</t>
  </si>
  <si>
    <t>Nappali ált. iskolai oktatás</t>
  </si>
  <si>
    <t>Óvodai nevelés</t>
  </si>
  <si>
    <t>III.</t>
  </si>
  <si>
    <t>Önkormányzat közokt. fa.</t>
  </si>
  <si>
    <t>Általános orvosi finanszírozás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</si>
  <si>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</si>
  <si>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</si>
  <si>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</si>
  <si>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</si>
  <si>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</si>
  <si>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</si>
  <si>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Eseti pénzbeli ellátás</t>
  </si>
  <si>
    <t>Szociális étkeztetés</t>
  </si>
  <si>
    <t>V.</t>
  </si>
  <si>
    <t>Önkormányzati szociális feladatai</t>
  </si>
  <si>
    <t>VI.</t>
  </si>
  <si>
    <t>Egyéb finanszírozás kiadásai, megelőlegezés visszatérítése</t>
  </si>
  <si>
    <t>VII.</t>
  </si>
  <si>
    <t>Tartalékok</t>
  </si>
  <si>
    <t>VIII.</t>
  </si>
  <si>
    <t>Befizetési kötelezettség</t>
  </si>
  <si>
    <t>IX.</t>
  </si>
  <si>
    <t>Közös fenntartású fa.fin-hoz pe.átadás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</si>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</sst>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0" fontId="3" fillId="0" borderId="0" xfId="1" applyNumberFormat="1" applyFont="1"/>
    <xf numFmtId="0" fontId="2" fillId="0" borderId="0" xfId="0" applyFont="1"/>
    <xf numFmtId="165" fontId="4" fillId="0" borderId="0" xfId="1" applyNumberFormat="1" applyFont="1"/>
    <xf numFmtId="0" fontId="4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center"/>
    </xf>
    <xf numFmtId="0" fontId="2" fillId="0" borderId="0" xfId="0" applyFont="1"/>
    <xf numFmtId="0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6" fillId="0" borderId="1" xfId="1" applyNumberFormat="1" applyFont="1" applyBorder="1" applyAlignment="1">
      <alignment horizontal="center" vertical="top" wrapText="1"/>
    </xf>
    <xf numFmtId="165" fontId="6" fillId="0" borderId="2" xfId="1" applyNumberFormat="1" applyFont="1" applyBorder="1" applyAlignment="1">
      <alignment horizontal="center" vertical="top" wrapText="1"/>
    </xf>
    <xf numFmtId="0" fontId="6" fillId="0" borderId="1" xfId="1" applyNumberFormat="1" applyFont="1" applyBorder="1" applyAlignment="1">
      <alignment horizontal="center"/>
    </xf>
    <xf numFmtId="0" fontId="6" fillId="0" borderId="3" xfId="1" applyNumberFormat="1" applyFont="1" applyBorder="1"/>
    <xf numFmtId="0" fontId="6" fillId="0" borderId="4" xfId="1" applyNumberFormat="1" applyFont="1" applyBorder="1" applyAlignment="1">
      <alignment horizontal="center"/>
    </xf>
    <xf numFmtId="165" fontId="6" fillId="0" borderId="3" xfId="1" applyNumberFormat="1" applyFont="1" applyBorder="1"/>
    <xf numFmtId="0" fontId="4" fillId="0" borderId="1" xfId="1" applyNumberFormat="1" applyFont="1" applyBorder="1" applyAlignment="1">
      <alignment horizontal="center"/>
    </xf>
    <xf numFmtId="0" fontId="4" fillId="0" borderId="5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4" xfId="1" applyNumberFormat="1" applyFont="1" applyBorder="1"/>
    <xf numFmtId="0" fontId="4" fillId="0" borderId="1" xfId="1" applyNumberFormat="1" applyFont="1" applyBorder="1"/>
    <xf numFmtId="165" fontId="4" fillId="0" borderId="5" xfId="1" applyNumberFormat="1" applyFont="1" applyBorder="1"/>
    <xf numFmtId="165" fontId="6" fillId="0" borderId="1" xfId="1" applyNumberFormat="1" applyFont="1" applyBorder="1"/>
    <xf numFmtId="165" fontId="6" fillId="0" borderId="2" xfId="1" applyNumberFormat="1" applyFont="1" applyBorder="1"/>
    <xf numFmtId="0" fontId="6" fillId="0" borderId="6" xfId="1" applyNumberFormat="1" applyFont="1" applyBorder="1"/>
    <xf numFmtId="165" fontId="6" fillId="0" borderId="6" xfId="1" applyNumberFormat="1" applyFont="1" applyBorder="1"/>
    <xf numFmtId="165" fontId="4" fillId="0" borderId="1" xfId="1" applyNumberFormat="1" applyFont="1" applyBorder="1" applyAlignment="1">
      <alignment horizontal="justify" vertical="center" wrapText="1"/>
    </xf>
    <xf numFmtId="165" fontId="3" fillId="0" borderId="1" xfId="1" applyNumberFormat="1" applyFont="1" applyBorder="1" applyAlignment="1">
      <alignment vertical="center" wrapText="1"/>
    </xf>
    <xf numFmtId="165" fontId="7" fillId="0" borderId="1" xfId="1" applyNumberFormat="1" applyFont="1" applyBorder="1" applyAlignment="1">
      <alignment horizontal="right" vertical="center" wrapText="1"/>
    </xf>
    <xf numFmtId="1" fontId="7" fillId="0" borderId="1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horizontal="right" vertical="center" wrapText="1"/>
    </xf>
    <xf numFmtId="1" fontId="8" fillId="0" borderId="1" xfId="1" applyNumberFormat="1" applyFont="1" applyBorder="1" applyAlignment="1">
      <alignment vertical="center"/>
    </xf>
    <xf numFmtId="0" fontId="7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8" fillId="0" borderId="1" xfId="1" applyNumberFormat="1" applyFont="1" applyBorder="1" applyAlignment="1">
      <alignment vertical="center"/>
    </xf>
    <xf numFmtId="1" fontId="8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horizontal="left" vertical="center" wrapText="1"/>
    </xf>
    <xf numFmtId="165" fontId="8" fillId="0" borderId="4" xfId="1" quotePrefix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lef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4" xfId="1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165" fontId="4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 wrapText="1"/>
    </xf>
    <xf numFmtId="1" fontId="11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right" vertical="center" wrapText="1"/>
    </xf>
    <xf numFmtId="1" fontId="3" fillId="0" borderId="0" xfId="1" applyNumberFormat="1" applyFont="1"/>
    <xf numFmtId="1" fontId="2" fillId="0" borderId="0" xfId="0" applyNumberFormat="1" applyFont="1"/>
    <xf numFmtId="165" fontId="6" fillId="0" borderId="0" xfId="1" applyNumberFormat="1" applyFont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 wrapText="1"/>
    </xf>
    <xf numFmtId="165" fontId="14" fillId="0" borderId="0" xfId="0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4ED4-4E8D-4025-BADD-76500BDF5E29}">
  <dimension ref="A1:W95"/>
  <sheetViews>
    <sheetView tabSelected="1" workbookViewId="0">
      <selection sqref="A1:W1048576"/>
    </sheetView>
  </sheetViews>
  <sheetFormatPr defaultRowHeight="15.75" x14ac:dyDescent="0.25"/>
  <cols>
    <col min="1" max="1" width="4.5703125" style="1" customWidth="1"/>
    <col min="2" max="2" width="25.28515625" style="1" customWidth="1"/>
    <col min="3" max="3" width="10.28515625" style="1" customWidth="1"/>
    <col min="4" max="4" width="10" style="1" customWidth="1"/>
    <col min="5" max="5" width="10.140625" style="2" customWidth="1"/>
    <col min="6" max="6" width="4.42578125" style="3" customWidth="1"/>
    <col min="7" max="9" width="8.85546875" style="3" customWidth="1"/>
    <col min="10" max="10" width="4.42578125" style="3" customWidth="1"/>
    <col min="11" max="11" width="10.42578125" style="3" customWidth="1"/>
    <col min="12" max="12" width="10.28515625" style="4" customWidth="1"/>
    <col min="13" max="13" width="10.140625" style="4" customWidth="1"/>
    <col min="14" max="14" width="4.42578125" style="4" customWidth="1"/>
    <col min="15" max="17" width="10" style="4" customWidth="1"/>
    <col min="18" max="18" width="4.85546875" style="4" customWidth="1"/>
    <col min="19" max="19" width="10" style="4" customWidth="1"/>
    <col min="20" max="20" width="11.140625" style="4" customWidth="1"/>
    <col min="21" max="21" width="10.85546875" style="1" customWidth="1"/>
    <col min="22" max="22" width="4.42578125" style="4" customWidth="1"/>
    <col min="23" max="23" width="5.140625" style="4" customWidth="1"/>
  </cols>
  <sheetData>
    <row r="1" spans="1:23" x14ac:dyDescent="0.25">
      <c r="Q1" t="s">
        <v>0</v>
      </c>
      <c r="U1" s="5"/>
      <c r="W1" s="6"/>
    </row>
    <row r="2" spans="1:23" ht="18.75" x14ac:dyDescent="0.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8.75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x14ac:dyDescent="0.25">
      <c r="A4" s="5"/>
      <c r="B4" s="5"/>
      <c r="C4" s="5"/>
      <c r="D4" s="5"/>
      <c r="E4" s="5"/>
      <c r="F4" s="9"/>
      <c r="G4" s="5"/>
      <c r="H4" s="5"/>
      <c r="I4" s="9"/>
      <c r="J4" s="9"/>
      <c r="K4" s="9"/>
      <c r="L4" s="5"/>
      <c r="M4" s="5"/>
      <c r="N4" s="9"/>
      <c r="O4" s="5"/>
      <c r="P4" s="5"/>
      <c r="Q4" s="5"/>
      <c r="R4" s="9"/>
      <c r="S4" s="5"/>
      <c r="T4" s="5"/>
      <c r="U4" s="5"/>
      <c r="V4" s="5"/>
      <c r="W4" s="10" t="s">
        <v>3</v>
      </c>
    </row>
    <row r="5" spans="1:23" x14ac:dyDescent="0.25">
      <c r="A5" s="11"/>
      <c r="B5" s="12" t="s">
        <v>4</v>
      </c>
      <c r="C5" s="13" t="s">
        <v>5</v>
      </c>
      <c r="D5" s="13" t="s">
        <v>5</v>
      </c>
      <c r="E5" s="13" t="s">
        <v>5</v>
      </c>
      <c r="F5" s="14"/>
      <c r="G5" s="15" t="s">
        <v>6</v>
      </c>
      <c r="H5" s="13" t="s">
        <v>6</v>
      </c>
      <c r="I5" s="13" t="s">
        <v>6</v>
      </c>
      <c r="J5" s="14"/>
      <c r="K5" s="15" t="s">
        <v>7</v>
      </c>
      <c r="L5" s="13" t="s">
        <v>7</v>
      </c>
      <c r="M5" s="13" t="s">
        <v>7</v>
      </c>
      <c r="N5" s="14"/>
      <c r="O5" s="15" t="s">
        <v>8</v>
      </c>
      <c r="P5" s="13" t="s">
        <v>8</v>
      </c>
      <c r="Q5" s="13" t="s">
        <v>8</v>
      </c>
      <c r="R5" s="14"/>
      <c r="S5" s="15" t="s">
        <v>9</v>
      </c>
      <c r="T5" s="13" t="s">
        <v>9</v>
      </c>
      <c r="U5" s="13" t="s">
        <v>9</v>
      </c>
      <c r="V5" s="16"/>
      <c r="W5" s="16"/>
    </row>
    <row r="6" spans="1:23" x14ac:dyDescent="0.25">
      <c r="A6" s="11"/>
      <c r="B6" s="12"/>
      <c r="C6" s="17"/>
      <c r="D6" s="17"/>
      <c r="E6" s="17"/>
      <c r="F6" s="18"/>
      <c r="G6" s="19"/>
      <c r="H6" s="17"/>
      <c r="I6" s="17"/>
      <c r="J6" s="18"/>
      <c r="K6" s="19"/>
      <c r="L6" s="17"/>
      <c r="M6" s="17"/>
      <c r="N6" s="18"/>
      <c r="O6" s="20"/>
      <c r="P6" s="17"/>
      <c r="Q6" s="17"/>
      <c r="R6" s="18"/>
      <c r="S6" s="21"/>
      <c r="T6" s="22"/>
      <c r="U6" s="22"/>
      <c r="V6" s="23"/>
      <c r="W6" s="23"/>
    </row>
    <row r="7" spans="1:23" x14ac:dyDescent="0.25">
      <c r="A7" s="24"/>
      <c r="B7" s="25"/>
      <c r="C7" s="13" t="s">
        <v>10</v>
      </c>
      <c r="D7" s="13" t="s">
        <v>11</v>
      </c>
      <c r="E7" s="13" t="s">
        <v>12</v>
      </c>
      <c r="F7" s="26" t="s">
        <v>13</v>
      </c>
      <c r="G7" s="15" t="s">
        <v>10</v>
      </c>
      <c r="H7" s="13" t="s">
        <v>11</v>
      </c>
      <c r="I7" s="13" t="s">
        <v>12</v>
      </c>
      <c r="J7" s="26" t="s">
        <v>13</v>
      </c>
      <c r="K7" s="15" t="s">
        <v>10</v>
      </c>
      <c r="L7" s="13" t="s">
        <v>11</v>
      </c>
      <c r="M7" s="13" t="s">
        <v>12</v>
      </c>
      <c r="N7" s="26" t="s">
        <v>13</v>
      </c>
      <c r="O7" s="15" t="s">
        <v>10</v>
      </c>
      <c r="P7" s="13" t="s">
        <v>11</v>
      </c>
      <c r="Q7" s="13" t="s">
        <v>12</v>
      </c>
      <c r="R7" s="26" t="s">
        <v>13</v>
      </c>
      <c r="S7" s="15" t="s">
        <v>10</v>
      </c>
      <c r="T7" s="13" t="s">
        <v>11</v>
      </c>
      <c r="U7" s="13" t="s">
        <v>12</v>
      </c>
      <c r="V7" s="27" t="s">
        <v>13</v>
      </c>
      <c r="W7" s="27" t="s">
        <v>14</v>
      </c>
    </row>
    <row r="8" spans="1:23" x14ac:dyDescent="0.25">
      <c r="A8" s="28"/>
      <c r="B8" s="29" t="s">
        <v>15</v>
      </c>
      <c r="C8" s="30">
        <v>2908560</v>
      </c>
      <c r="D8" s="30">
        <v>3468121</v>
      </c>
      <c r="E8" s="30">
        <v>3468121</v>
      </c>
      <c r="F8" s="31">
        <f>E8/D8*100</f>
        <v>100</v>
      </c>
      <c r="G8" s="30">
        <v>590275</v>
      </c>
      <c r="H8" s="30">
        <v>638499</v>
      </c>
      <c r="I8" s="30">
        <v>619785</v>
      </c>
      <c r="J8" s="31">
        <f>I8/H8*100</f>
        <v>97.069063538079149</v>
      </c>
      <c r="K8" s="30">
        <v>1041500</v>
      </c>
      <c r="L8" s="30">
        <v>921000</v>
      </c>
      <c r="M8" s="30">
        <v>917681</v>
      </c>
      <c r="N8" s="31">
        <f t="shared" ref="N8:N21" si="0">M8/L8*100</f>
        <v>99.639630836047772</v>
      </c>
      <c r="O8" s="30">
        <v>31000</v>
      </c>
      <c r="P8" s="30">
        <v>30000</v>
      </c>
      <c r="Q8" s="30">
        <v>30000</v>
      </c>
      <c r="R8" s="31">
        <f t="shared" ref="R8:R16" si="1">Q8/P8*100</f>
        <v>100</v>
      </c>
      <c r="S8" s="32">
        <f t="shared" ref="S8:U12" si="2">C8+G8+K8+O8</f>
        <v>4571335</v>
      </c>
      <c r="T8" s="32">
        <f t="shared" si="2"/>
        <v>5057620</v>
      </c>
      <c r="U8" s="32">
        <f t="shared" si="2"/>
        <v>5035587</v>
      </c>
      <c r="V8" s="33">
        <f>U8/T8*100</f>
        <v>99.564360311767203</v>
      </c>
      <c r="W8" s="34"/>
    </row>
    <row r="9" spans="1:23" ht="25.5" x14ac:dyDescent="0.25">
      <c r="A9" s="35" t="s">
        <v>16</v>
      </c>
      <c r="B9" s="36" t="s">
        <v>17</v>
      </c>
      <c r="C9" s="37">
        <f>SUM(C8)</f>
        <v>2908560</v>
      </c>
      <c r="D9" s="37">
        <f>SUM(D8)</f>
        <v>3468121</v>
      </c>
      <c r="E9" s="37">
        <f>SUM(E8)</f>
        <v>3468121</v>
      </c>
      <c r="F9" s="33">
        <f>E9/D9*100</f>
        <v>100</v>
      </c>
      <c r="G9" s="37">
        <f>SUM(G8)</f>
        <v>590275</v>
      </c>
      <c r="H9" s="37">
        <f>SUM(H8)</f>
        <v>638499</v>
      </c>
      <c r="I9" s="37">
        <f>SUM(I8)</f>
        <v>619785</v>
      </c>
      <c r="J9" s="33">
        <f>I9/H9*100</f>
        <v>97.069063538079149</v>
      </c>
      <c r="K9" s="37">
        <f>SUM(K8)</f>
        <v>1041500</v>
      </c>
      <c r="L9" s="37">
        <f>SUM(L8)</f>
        <v>921000</v>
      </c>
      <c r="M9" s="37">
        <f>SUM(M8)</f>
        <v>917681</v>
      </c>
      <c r="N9" s="33">
        <f t="shared" si="0"/>
        <v>99.639630836047772</v>
      </c>
      <c r="O9" s="37">
        <f>SUM(O8)</f>
        <v>31000</v>
      </c>
      <c r="P9" s="37">
        <f>SUM(P8)</f>
        <v>30000</v>
      </c>
      <c r="Q9" s="37">
        <f>SUM(Q8)</f>
        <v>30000</v>
      </c>
      <c r="R9" s="31">
        <f t="shared" si="1"/>
        <v>100</v>
      </c>
      <c r="S9" s="32">
        <f t="shared" si="2"/>
        <v>4571335</v>
      </c>
      <c r="T9" s="32">
        <f t="shared" si="2"/>
        <v>5057620</v>
      </c>
      <c r="U9" s="32">
        <f t="shared" si="2"/>
        <v>5035587</v>
      </c>
      <c r="V9" s="33">
        <f>U9/T9*100</f>
        <v>99.564360311767203</v>
      </c>
      <c r="W9" s="38"/>
    </row>
    <row r="10" spans="1:23" x14ac:dyDescent="0.25">
      <c r="A10" s="28"/>
      <c r="B10" s="29" t="s">
        <v>18</v>
      </c>
      <c r="C10" s="30">
        <v>0</v>
      </c>
      <c r="D10" s="30">
        <v>0</v>
      </c>
      <c r="E10" s="30">
        <v>0</v>
      </c>
      <c r="F10" s="39" t="s">
        <v>19</v>
      </c>
      <c r="G10" s="30">
        <v>0</v>
      </c>
      <c r="H10" s="30">
        <v>0</v>
      </c>
      <c r="I10" s="30">
        <v>0</v>
      </c>
      <c r="J10" s="39" t="s">
        <v>19</v>
      </c>
      <c r="K10" s="30">
        <v>115250</v>
      </c>
      <c r="L10" s="30">
        <v>489250</v>
      </c>
      <c r="M10" s="30">
        <v>487647</v>
      </c>
      <c r="N10" s="31">
        <f t="shared" si="0"/>
        <v>99.672355646397548</v>
      </c>
      <c r="O10" s="30">
        <v>0</v>
      </c>
      <c r="P10" s="30">
        <v>0</v>
      </c>
      <c r="Q10" s="30">
        <v>0</v>
      </c>
      <c r="R10" s="39" t="s">
        <v>19</v>
      </c>
      <c r="S10" s="32">
        <f t="shared" si="2"/>
        <v>115250</v>
      </c>
      <c r="T10" s="32">
        <f t="shared" si="2"/>
        <v>489250</v>
      </c>
      <c r="U10" s="32">
        <f t="shared" si="2"/>
        <v>487647</v>
      </c>
      <c r="V10" s="33">
        <f t="shared" ref="V10:V17" si="3">U10/T10*100</f>
        <v>99.672355646397548</v>
      </c>
      <c r="W10" s="34"/>
    </row>
    <row r="11" spans="1:23" x14ac:dyDescent="0.25">
      <c r="A11" s="28"/>
      <c r="B11" s="29" t="s">
        <v>20</v>
      </c>
      <c r="C11" s="30">
        <v>0</v>
      </c>
      <c r="D11" s="30">
        <v>0</v>
      </c>
      <c r="E11" s="30">
        <v>0</v>
      </c>
      <c r="F11" s="39" t="s">
        <v>19</v>
      </c>
      <c r="G11" s="30">
        <v>0</v>
      </c>
      <c r="H11" s="30">
        <v>0</v>
      </c>
      <c r="I11" s="30">
        <v>0</v>
      </c>
      <c r="J11" s="39" t="s">
        <v>19</v>
      </c>
      <c r="K11" s="30">
        <v>0</v>
      </c>
      <c r="L11" s="30">
        <v>0</v>
      </c>
      <c r="M11" s="30">
        <v>0</v>
      </c>
      <c r="N11" s="39" t="s">
        <v>19</v>
      </c>
      <c r="O11" s="30">
        <v>0</v>
      </c>
      <c r="P11" s="30">
        <v>156743</v>
      </c>
      <c r="Q11" s="30">
        <v>156743</v>
      </c>
      <c r="R11" s="31">
        <f>Q11/P11*100</f>
        <v>100</v>
      </c>
      <c r="S11" s="32">
        <f t="shared" si="2"/>
        <v>0</v>
      </c>
      <c r="T11" s="32">
        <f t="shared" si="2"/>
        <v>156743</v>
      </c>
      <c r="U11" s="32">
        <f t="shared" si="2"/>
        <v>156743</v>
      </c>
      <c r="V11" s="33">
        <f>U11/T11*100</f>
        <v>100</v>
      </c>
      <c r="W11" s="34"/>
    </row>
    <row r="12" spans="1:23" x14ac:dyDescent="0.25">
      <c r="A12" s="28"/>
      <c r="B12" s="40" t="s">
        <v>21</v>
      </c>
      <c r="C12" s="30">
        <v>943419</v>
      </c>
      <c r="D12" s="30">
        <v>943419</v>
      </c>
      <c r="E12" s="30">
        <v>943419</v>
      </c>
      <c r="F12" s="31">
        <f>E12/D12*100</f>
        <v>100</v>
      </c>
      <c r="G12" s="30">
        <v>91983</v>
      </c>
      <c r="H12" s="30">
        <v>91983</v>
      </c>
      <c r="I12" s="30">
        <v>91983</v>
      </c>
      <c r="J12" s="31">
        <f>I12/H12*100</f>
        <v>100</v>
      </c>
      <c r="K12" s="30">
        <v>0</v>
      </c>
      <c r="L12" s="30">
        <v>0</v>
      </c>
      <c r="M12" s="30">
        <v>0</v>
      </c>
      <c r="N12" s="39" t="s">
        <v>19</v>
      </c>
      <c r="O12" s="30">
        <v>0</v>
      </c>
      <c r="P12" s="30">
        <v>0</v>
      </c>
      <c r="Q12" s="30">
        <v>0</v>
      </c>
      <c r="R12" s="39" t="s">
        <v>19</v>
      </c>
      <c r="S12" s="32">
        <f t="shared" si="2"/>
        <v>1035402</v>
      </c>
      <c r="T12" s="32">
        <f t="shared" si="2"/>
        <v>1035402</v>
      </c>
      <c r="U12" s="32">
        <f t="shared" si="2"/>
        <v>1035402</v>
      </c>
      <c r="V12" s="33">
        <f t="shared" si="3"/>
        <v>100</v>
      </c>
      <c r="W12" s="34">
        <v>1</v>
      </c>
    </row>
    <row r="13" spans="1:23" x14ac:dyDescent="0.25">
      <c r="A13" s="28"/>
      <c r="B13" s="40" t="s">
        <v>22</v>
      </c>
      <c r="C13" s="30">
        <v>2201310</v>
      </c>
      <c r="D13" s="30">
        <v>2445900</v>
      </c>
      <c r="E13" s="30">
        <v>2445900</v>
      </c>
      <c r="F13" s="31">
        <f>E13/D13*100</f>
        <v>100</v>
      </c>
      <c r="G13" s="30">
        <v>214628</v>
      </c>
      <c r="H13" s="30">
        <v>250086</v>
      </c>
      <c r="I13" s="30">
        <v>230241</v>
      </c>
      <c r="J13" s="31">
        <f>I13/H13*100</f>
        <v>92.064729732971855</v>
      </c>
      <c r="K13" s="30">
        <v>162560</v>
      </c>
      <c r="L13" s="30">
        <v>227560</v>
      </c>
      <c r="M13" s="30">
        <v>226730</v>
      </c>
      <c r="N13" s="31">
        <f t="shared" si="0"/>
        <v>99.635261030058004</v>
      </c>
      <c r="O13" s="30">
        <v>0</v>
      </c>
      <c r="P13" s="30">
        <v>0</v>
      </c>
      <c r="Q13" s="30">
        <v>0</v>
      </c>
      <c r="R13" s="39" t="s">
        <v>19</v>
      </c>
      <c r="S13" s="32">
        <f>C13+G13+K13+O13</f>
        <v>2578498</v>
      </c>
      <c r="T13" s="32">
        <f>D13+H13+L13+P13</f>
        <v>2923546</v>
      </c>
      <c r="U13" s="32">
        <f>E13+I13+M13+Q13</f>
        <v>2902871</v>
      </c>
      <c r="V13" s="33">
        <f t="shared" si="3"/>
        <v>99.292810853668797</v>
      </c>
      <c r="W13" s="34">
        <v>3</v>
      </c>
    </row>
    <row r="14" spans="1:23" ht="15" x14ac:dyDescent="0.25">
      <c r="A14" s="41"/>
      <c r="B14" s="29" t="s">
        <v>23</v>
      </c>
      <c r="C14" s="30">
        <v>0</v>
      </c>
      <c r="D14" s="30">
        <v>0</v>
      </c>
      <c r="E14" s="30">
        <v>0</v>
      </c>
      <c r="F14" s="39" t="s">
        <v>19</v>
      </c>
      <c r="G14" s="30">
        <v>0</v>
      </c>
      <c r="H14" s="30">
        <v>0</v>
      </c>
      <c r="I14" s="30">
        <v>0</v>
      </c>
      <c r="J14" s="39" t="s">
        <v>19</v>
      </c>
      <c r="K14" s="30">
        <v>152400</v>
      </c>
      <c r="L14" s="30">
        <v>152400</v>
      </c>
      <c r="M14" s="30">
        <v>152400</v>
      </c>
      <c r="N14" s="31">
        <f t="shared" si="0"/>
        <v>100</v>
      </c>
      <c r="O14" s="30">
        <v>0</v>
      </c>
      <c r="P14" s="30">
        <v>0</v>
      </c>
      <c r="Q14" s="30">
        <v>0</v>
      </c>
      <c r="R14" s="39" t="s">
        <v>19</v>
      </c>
      <c r="S14" s="32">
        <f t="shared" ref="S14:U18" si="4">C14+G14+K14+O14</f>
        <v>152400</v>
      </c>
      <c r="T14" s="32">
        <f t="shared" si="4"/>
        <v>152400</v>
      </c>
      <c r="U14" s="32">
        <f t="shared" si="4"/>
        <v>152400</v>
      </c>
      <c r="V14" s="33">
        <f t="shared" si="3"/>
        <v>100</v>
      </c>
      <c r="W14" s="34"/>
    </row>
    <row r="15" spans="1:23" ht="25.5" x14ac:dyDescent="0.25">
      <c r="A15" s="28"/>
      <c r="B15" s="29" t="s">
        <v>24</v>
      </c>
      <c r="C15" s="30">
        <v>0</v>
      </c>
      <c r="D15" s="30">
        <v>0</v>
      </c>
      <c r="E15" s="30">
        <v>0</v>
      </c>
      <c r="F15" s="39" t="s">
        <v>19</v>
      </c>
      <c r="G15" s="30">
        <v>0</v>
      </c>
      <c r="H15" s="30">
        <v>0</v>
      </c>
      <c r="I15" s="30">
        <v>0</v>
      </c>
      <c r="J15" s="39" t="s">
        <v>19</v>
      </c>
      <c r="K15" s="30">
        <v>2043900</v>
      </c>
      <c r="L15" s="30">
        <v>344900</v>
      </c>
      <c r="M15" s="30">
        <v>344170</v>
      </c>
      <c r="N15" s="31">
        <f t="shared" si="0"/>
        <v>99.788344447665992</v>
      </c>
      <c r="O15" s="30">
        <v>0</v>
      </c>
      <c r="P15" s="30">
        <v>3025491</v>
      </c>
      <c r="Q15" s="30">
        <v>3025491</v>
      </c>
      <c r="R15" s="31">
        <f t="shared" si="1"/>
        <v>100</v>
      </c>
      <c r="S15" s="32">
        <f t="shared" si="4"/>
        <v>2043900</v>
      </c>
      <c r="T15" s="32">
        <f t="shared" si="4"/>
        <v>3370391</v>
      </c>
      <c r="U15" s="32">
        <f t="shared" si="4"/>
        <v>3369661</v>
      </c>
      <c r="V15" s="33">
        <f t="shared" si="3"/>
        <v>99.97834079191405</v>
      </c>
      <c r="W15" s="34"/>
    </row>
    <row r="16" spans="1:23" ht="15" x14ac:dyDescent="0.25">
      <c r="A16" s="41"/>
      <c r="B16" s="42" t="s">
        <v>25</v>
      </c>
      <c r="C16" s="30">
        <v>0</v>
      </c>
      <c r="D16" s="30">
        <v>0</v>
      </c>
      <c r="E16" s="30">
        <v>0</v>
      </c>
      <c r="F16" s="39" t="s">
        <v>19</v>
      </c>
      <c r="G16" s="30">
        <v>0</v>
      </c>
      <c r="H16" s="30">
        <v>0</v>
      </c>
      <c r="I16" s="30">
        <v>0</v>
      </c>
      <c r="J16" s="39" t="s">
        <v>19</v>
      </c>
      <c r="K16" s="30">
        <v>254000</v>
      </c>
      <c r="L16" s="30">
        <v>0</v>
      </c>
      <c r="M16" s="30">
        <v>0</v>
      </c>
      <c r="N16" s="39" t="s">
        <v>19</v>
      </c>
      <c r="O16" s="30">
        <v>336000</v>
      </c>
      <c r="P16" s="30">
        <v>280000</v>
      </c>
      <c r="Q16" s="30">
        <v>280000</v>
      </c>
      <c r="R16" s="31">
        <f t="shared" si="1"/>
        <v>100</v>
      </c>
      <c r="S16" s="32">
        <f t="shared" si="4"/>
        <v>590000</v>
      </c>
      <c r="T16" s="32">
        <f t="shared" si="4"/>
        <v>280000</v>
      </c>
      <c r="U16" s="32">
        <f t="shared" si="4"/>
        <v>280000</v>
      </c>
      <c r="V16" s="33">
        <f t="shared" si="3"/>
        <v>100</v>
      </c>
      <c r="W16" s="34"/>
    </row>
    <row r="17" spans="1:23" ht="25.5" x14ac:dyDescent="0.25">
      <c r="A17" s="28"/>
      <c r="B17" s="29" t="s">
        <v>26</v>
      </c>
      <c r="C17" s="30">
        <v>0</v>
      </c>
      <c r="D17" s="30">
        <v>0</v>
      </c>
      <c r="E17" s="30">
        <v>0</v>
      </c>
      <c r="F17" s="39" t="s">
        <v>19</v>
      </c>
      <c r="G17" s="30">
        <v>0</v>
      </c>
      <c r="H17" s="30">
        <v>0</v>
      </c>
      <c r="I17" s="30">
        <v>0</v>
      </c>
      <c r="J17" s="39" t="s">
        <v>19</v>
      </c>
      <c r="K17" s="30">
        <v>0</v>
      </c>
      <c r="L17" s="30">
        <v>107217</v>
      </c>
      <c r="M17" s="30">
        <v>107217</v>
      </c>
      <c r="N17" s="31">
        <f>M17/L17*100</f>
        <v>100</v>
      </c>
      <c r="O17" s="30">
        <v>0</v>
      </c>
      <c r="P17" s="30">
        <v>0</v>
      </c>
      <c r="Q17" s="30">
        <v>0</v>
      </c>
      <c r="R17" s="39" t="s">
        <v>19</v>
      </c>
      <c r="S17" s="32">
        <f t="shared" si="4"/>
        <v>0</v>
      </c>
      <c r="T17" s="32">
        <f t="shared" si="4"/>
        <v>107217</v>
      </c>
      <c r="U17" s="32">
        <f t="shared" si="4"/>
        <v>107217</v>
      </c>
      <c r="V17" s="33">
        <f t="shared" si="3"/>
        <v>100</v>
      </c>
      <c r="W17" s="34"/>
    </row>
    <row r="18" spans="1:23" x14ac:dyDescent="0.25">
      <c r="A18" s="28"/>
      <c r="B18" s="29" t="s">
        <v>27</v>
      </c>
      <c r="C18" s="30">
        <v>0</v>
      </c>
      <c r="D18" s="30">
        <v>0</v>
      </c>
      <c r="E18" s="30">
        <v>0</v>
      </c>
      <c r="F18" s="39" t="s">
        <v>19</v>
      </c>
      <c r="G18" s="30">
        <v>0</v>
      </c>
      <c r="H18" s="30">
        <v>0</v>
      </c>
      <c r="I18" s="30">
        <v>0</v>
      </c>
      <c r="J18" s="39" t="s">
        <v>19</v>
      </c>
      <c r="K18" s="30">
        <v>0</v>
      </c>
      <c r="L18" s="30">
        <v>0</v>
      </c>
      <c r="M18" s="30">
        <v>0</v>
      </c>
      <c r="N18" s="39" t="s">
        <v>19</v>
      </c>
      <c r="O18" s="30">
        <v>0</v>
      </c>
      <c r="P18" s="30">
        <v>4079240</v>
      </c>
      <c r="Q18" s="30">
        <v>0</v>
      </c>
      <c r="R18" s="39" t="s">
        <v>19</v>
      </c>
      <c r="S18" s="32">
        <f t="shared" si="4"/>
        <v>0</v>
      </c>
      <c r="T18" s="32">
        <f t="shared" si="4"/>
        <v>4079240</v>
      </c>
      <c r="U18" s="32">
        <f t="shared" si="4"/>
        <v>0</v>
      </c>
      <c r="V18" s="43" t="s">
        <v>19</v>
      </c>
      <c r="W18" s="34"/>
    </row>
    <row r="19" spans="1:23" x14ac:dyDescent="0.25">
      <c r="A19" s="28"/>
      <c r="B19" s="29" t="s">
        <v>28</v>
      </c>
      <c r="C19" s="30">
        <v>0</v>
      </c>
      <c r="D19" s="30">
        <v>0</v>
      </c>
      <c r="E19" s="30">
        <v>0</v>
      </c>
      <c r="F19" s="39" t="s">
        <v>19</v>
      </c>
      <c r="G19" s="30">
        <v>0</v>
      </c>
      <c r="H19" s="30">
        <v>0</v>
      </c>
      <c r="I19" s="30">
        <v>0</v>
      </c>
      <c r="J19" s="39" t="s">
        <v>19</v>
      </c>
      <c r="K19" s="30">
        <v>1447800</v>
      </c>
      <c r="L19" s="30">
        <v>1524800</v>
      </c>
      <c r="M19" s="30">
        <v>1524249</v>
      </c>
      <c r="N19" s="31">
        <f t="shared" si="0"/>
        <v>99.963864113326338</v>
      </c>
      <c r="O19" s="30">
        <v>0</v>
      </c>
      <c r="P19" s="30">
        <v>0</v>
      </c>
      <c r="Q19" s="30">
        <v>0</v>
      </c>
      <c r="R19" s="39" t="s">
        <v>19</v>
      </c>
      <c r="S19" s="32">
        <f>C19+G19+K19+O19</f>
        <v>1447800</v>
      </c>
      <c r="T19" s="32">
        <f>D19+H19+L19+P19</f>
        <v>1524800</v>
      </c>
      <c r="U19" s="32">
        <f>E19+I19+M19+Q19</f>
        <v>1524249</v>
      </c>
      <c r="V19" s="33">
        <f t="shared" ref="V19:V25" si="5">U19/T19*100</f>
        <v>99.963864113326338</v>
      </c>
      <c r="W19" s="34"/>
    </row>
    <row r="20" spans="1:23" x14ac:dyDescent="0.25">
      <c r="A20" s="28"/>
      <c r="B20" s="29" t="s">
        <v>29</v>
      </c>
      <c r="C20" s="30">
        <v>1357000</v>
      </c>
      <c r="D20" s="30">
        <v>1559000</v>
      </c>
      <c r="E20" s="30">
        <v>1552227</v>
      </c>
      <c r="F20" s="31">
        <f>E20/D20*100</f>
        <v>99.565554842847988</v>
      </c>
      <c r="G20" s="30">
        <v>110093</v>
      </c>
      <c r="H20" s="30">
        <v>76203</v>
      </c>
      <c r="I20" s="30">
        <v>75527</v>
      </c>
      <c r="J20" s="31">
        <f>I20/H20*100</f>
        <v>99.112895817749958</v>
      </c>
      <c r="K20" s="30">
        <v>1501750</v>
      </c>
      <c r="L20" s="30">
        <v>2445750</v>
      </c>
      <c r="M20" s="30">
        <v>2441397</v>
      </c>
      <c r="N20" s="31">
        <f t="shared" si="0"/>
        <v>99.822017785955225</v>
      </c>
      <c r="O20" s="30">
        <v>1765300</v>
      </c>
      <c r="P20" s="30">
        <v>229903</v>
      </c>
      <c r="Q20" s="30">
        <v>229900</v>
      </c>
      <c r="R20" s="31">
        <f>Q20/P20*100</f>
        <v>99.998695101847304</v>
      </c>
      <c r="S20" s="32">
        <f t="shared" ref="S20:U27" si="6">C20+G20+K20+O20</f>
        <v>4734143</v>
      </c>
      <c r="T20" s="32">
        <f t="shared" si="6"/>
        <v>4310856</v>
      </c>
      <c r="U20" s="32">
        <f t="shared" si="6"/>
        <v>4299051</v>
      </c>
      <c r="V20" s="33">
        <f t="shared" si="5"/>
        <v>99.726156475651237</v>
      </c>
      <c r="W20" s="34">
        <v>1</v>
      </c>
    </row>
    <row r="21" spans="1:23" ht="15" x14ac:dyDescent="0.25">
      <c r="A21" s="41"/>
      <c r="B21" s="29" t="s">
        <v>30</v>
      </c>
      <c r="C21" s="30">
        <v>0</v>
      </c>
      <c r="D21" s="30">
        <v>0</v>
      </c>
      <c r="E21" s="30">
        <v>0</v>
      </c>
      <c r="F21" s="39" t="s">
        <v>19</v>
      </c>
      <c r="G21" s="30">
        <v>0</v>
      </c>
      <c r="H21" s="30">
        <v>0</v>
      </c>
      <c r="I21" s="30">
        <v>0</v>
      </c>
      <c r="J21" s="39" t="s">
        <v>19</v>
      </c>
      <c r="K21" s="30">
        <v>160001</v>
      </c>
      <c r="L21" s="30">
        <v>792001</v>
      </c>
      <c r="M21" s="30">
        <v>788653</v>
      </c>
      <c r="N21" s="31">
        <f t="shared" si="0"/>
        <v>99.577273261018604</v>
      </c>
      <c r="O21" s="30">
        <v>0</v>
      </c>
      <c r="P21" s="30">
        <v>1344736</v>
      </c>
      <c r="Q21" s="30">
        <v>1344736</v>
      </c>
      <c r="R21" s="31">
        <f>Q21/P21*100</f>
        <v>100</v>
      </c>
      <c r="S21" s="32">
        <f t="shared" si="6"/>
        <v>160001</v>
      </c>
      <c r="T21" s="32">
        <f t="shared" si="6"/>
        <v>2136737</v>
      </c>
      <c r="U21" s="32">
        <f t="shared" si="6"/>
        <v>2133389</v>
      </c>
      <c r="V21" s="33">
        <f t="shared" si="5"/>
        <v>99.843312490025681</v>
      </c>
      <c r="W21" s="34"/>
    </row>
    <row r="22" spans="1:23" ht="15" x14ac:dyDescent="0.25">
      <c r="A22" s="41"/>
      <c r="B22" s="44" t="s">
        <v>31</v>
      </c>
      <c r="C22" s="30">
        <v>0</v>
      </c>
      <c r="D22" s="30">
        <v>0</v>
      </c>
      <c r="E22" s="30">
        <v>0</v>
      </c>
      <c r="F22" s="39" t="s">
        <v>19</v>
      </c>
      <c r="G22" s="30">
        <v>0</v>
      </c>
      <c r="H22" s="30">
        <v>0</v>
      </c>
      <c r="I22" s="30">
        <v>0</v>
      </c>
      <c r="J22" s="39" t="s">
        <v>19</v>
      </c>
      <c r="K22" s="30">
        <v>32000</v>
      </c>
      <c r="L22" s="30">
        <v>32000</v>
      </c>
      <c r="M22" s="30">
        <v>0</v>
      </c>
      <c r="N22" s="39" t="s">
        <v>19</v>
      </c>
      <c r="O22" s="30">
        <v>0</v>
      </c>
      <c r="P22" s="30">
        <v>0</v>
      </c>
      <c r="Q22" s="30">
        <v>0</v>
      </c>
      <c r="R22" s="39" t="s">
        <v>19</v>
      </c>
      <c r="S22" s="32">
        <f t="shared" si="6"/>
        <v>32000</v>
      </c>
      <c r="T22" s="32">
        <f t="shared" si="6"/>
        <v>32000</v>
      </c>
      <c r="U22" s="32">
        <f t="shared" si="6"/>
        <v>0</v>
      </c>
      <c r="V22" s="43" t="s">
        <v>19</v>
      </c>
      <c r="W22" s="34"/>
    </row>
    <row r="23" spans="1:23" ht="15" x14ac:dyDescent="0.25">
      <c r="A23" s="41"/>
      <c r="B23" s="29" t="s">
        <v>32</v>
      </c>
      <c r="C23" s="30">
        <v>96000</v>
      </c>
      <c r="D23" s="30">
        <v>96000</v>
      </c>
      <c r="E23" s="30">
        <v>96000</v>
      </c>
      <c r="F23" s="31">
        <f>E23/D23*100</f>
        <v>100</v>
      </c>
      <c r="G23" s="30">
        <v>24000</v>
      </c>
      <c r="H23" s="30">
        <v>24000</v>
      </c>
      <c r="I23" s="30">
        <v>24000</v>
      </c>
      <c r="J23" s="31">
        <f>I23/H23*100</f>
        <v>100</v>
      </c>
      <c r="K23" s="30">
        <v>47950</v>
      </c>
      <c r="L23" s="30">
        <v>47950</v>
      </c>
      <c r="M23" s="30">
        <v>17168</v>
      </c>
      <c r="N23" s="31">
        <f>M23/L23*100</f>
        <v>35.803962460896763</v>
      </c>
      <c r="O23" s="30">
        <v>0</v>
      </c>
      <c r="P23" s="30">
        <v>0</v>
      </c>
      <c r="Q23" s="30">
        <v>0</v>
      </c>
      <c r="R23" s="39" t="s">
        <v>19</v>
      </c>
      <c r="S23" s="32">
        <f t="shared" si="6"/>
        <v>167950</v>
      </c>
      <c r="T23" s="32">
        <f t="shared" si="6"/>
        <v>167950</v>
      </c>
      <c r="U23" s="32">
        <f t="shared" si="6"/>
        <v>137168</v>
      </c>
      <c r="V23" s="33">
        <f t="shared" si="5"/>
        <v>81.671926168502523</v>
      </c>
      <c r="W23" s="34"/>
    </row>
    <row r="24" spans="1:23" ht="25.5" x14ac:dyDescent="0.25">
      <c r="A24" s="41"/>
      <c r="B24" s="29" t="s">
        <v>33</v>
      </c>
      <c r="C24" s="30">
        <v>1360800</v>
      </c>
      <c r="D24" s="30">
        <v>1676800</v>
      </c>
      <c r="E24" s="30">
        <v>1676800</v>
      </c>
      <c r="F24" s="31">
        <f>E24/D24*100</f>
        <v>100</v>
      </c>
      <c r="G24" s="30">
        <v>265356</v>
      </c>
      <c r="H24" s="30">
        <v>382659</v>
      </c>
      <c r="I24" s="30">
        <v>382659</v>
      </c>
      <c r="J24" s="31">
        <f>I24/H24*100</f>
        <v>100</v>
      </c>
      <c r="K24" s="30">
        <v>2935045</v>
      </c>
      <c r="L24" s="30">
        <v>2334102</v>
      </c>
      <c r="M24" s="30">
        <v>2334102</v>
      </c>
      <c r="N24" s="31">
        <f>M24/L24*100</f>
        <v>100</v>
      </c>
      <c r="O24" s="30">
        <v>0</v>
      </c>
      <c r="P24" s="30">
        <v>598170</v>
      </c>
      <c r="Q24" s="30">
        <v>598170</v>
      </c>
      <c r="R24" s="31">
        <f>Q24/P24*100</f>
        <v>100</v>
      </c>
      <c r="S24" s="32">
        <f>C24+G24+K24+O24</f>
        <v>4561201</v>
      </c>
      <c r="T24" s="32">
        <f>D24+H24+L24+P24</f>
        <v>4991731</v>
      </c>
      <c r="U24" s="32">
        <f>E24+I24+M24+Q24</f>
        <v>4991731</v>
      </c>
      <c r="V24" s="33">
        <f>U24/T24*100</f>
        <v>100</v>
      </c>
      <c r="W24" s="34"/>
    </row>
    <row r="25" spans="1:23" ht="38.25" x14ac:dyDescent="0.25">
      <c r="A25" s="41"/>
      <c r="B25" s="29" t="s">
        <v>34</v>
      </c>
      <c r="C25" s="30">
        <v>400000</v>
      </c>
      <c r="D25" s="30">
        <v>309000</v>
      </c>
      <c r="E25" s="30">
        <v>308900</v>
      </c>
      <c r="F25" s="31">
        <f>E25/D25*100</f>
        <v>99.967637540453069</v>
      </c>
      <c r="G25" s="30">
        <v>162840</v>
      </c>
      <c r="H25" s="30">
        <v>177840</v>
      </c>
      <c r="I25" s="30">
        <v>177100</v>
      </c>
      <c r="J25" s="31">
        <f>I25/H25*100</f>
        <v>99.583895636527217</v>
      </c>
      <c r="K25" s="30">
        <v>1649829</v>
      </c>
      <c r="L25" s="30">
        <v>1881929</v>
      </c>
      <c r="M25" s="30">
        <v>1857411</v>
      </c>
      <c r="N25" s="31">
        <f>M25/L25*100</f>
        <v>98.697187832272107</v>
      </c>
      <c r="O25" s="30">
        <v>254000</v>
      </c>
      <c r="P25" s="30">
        <v>19999</v>
      </c>
      <c r="Q25" s="30">
        <v>19999</v>
      </c>
      <c r="R25" s="31">
        <f>Q25/P25*100</f>
        <v>100</v>
      </c>
      <c r="S25" s="32">
        <f t="shared" si="6"/>
        <v>2466669</v>
      </c>
      <c r="T25" s="32">
        <f t="shared" si="6"/>
        <v>2388768</v>
      </c>
      <c r="U25" s="32">
        <f t="shared" si="6"/>
        <v>2363410</v>
      </c>
      <c r="V25" s="33">
        <f t="shared" si="5"/>
        <v>98.93844860614341</v>
      </c>
      <c r="W25" s="34"/>
    </row>
    <row r="26" spans="1:23" ht="15" x14ac:dyDescent="0.25">
      <c r="A26" s="41"/>
      <c r="B26" s="29" t="s">
        <v>35</v>
      </c>
      <c r="C26" s="30">
        <v>0</v>
      </c>
      <c r="D26" s="30">
        <v>0</v>
      </c>
      <c r="E26" s="30">
        <v>0</v>
      </c>
      <c r="F26" s="39" t="s">
        <v>19</v>
      </c>
      <c r="G26" s="30">
        <v>0</v>
      </c>
      <c r="H26" s="30">
        <v>0</v>
      </c>
      <c r="I26" s="30">
        <v>0</v>
      </c>
      <c r="J26" s="39" t="s">
        <v>19</v>
      </c>
      <c r="K26" s="30">
        <v>0</v>
      </c>
      <c r="L26" s="30">
        <v>0</v>
      </c>
      <c r="M26" s="30">
        <v>0</v>
      </c>
      <c r="N26" s="39" t="s">
        <v>19</v>
      </c>
      <c r="O26" s="30">
        <v>600000</v>
      </c>
      <c r="P26" s="30">
        <v>0</v>
      </c>
      <c r="Q26" s="30">
        <v>0</v>
      </c>
      <c r="R26" s="39" t="s">
        <v>19</v>
      </c>
      <c r="S26" s="32">
        <f t="shared" si="6"/>
        <v>600000</v>
      </c>
      <c r="T26" s="32">
        <f t="shared" si="6"/>
        <v>0</v>
      </c>
      <c r="U26" s="32">
        <f t="shared" si="6"/>
        <v>0</v>
      </c>
      <c r="V26" s="43" t="s">
        <v>19</v>
      </c>
      <c r="W26" s="34"/>
    </row>
    <row r="27" spans="1:23" ht="15" x14ac:dyDescent="0.25">
      <c r="A27" s="41"/>
      <c r="B27" s="29" t="s">
        <v>36</v>
      </c>
      <c r="C27" s="30">
        <v>0</v>
      </c>
      <c r="D27" s="30">
        <v>0</v>
      </c>
      <c r="E27" s="30">
        <v>0</v>
      </c>
      <c r="F27" s="39" t="s">
        <v>19</v>
      </c>
      <c r="G27" s="30">
        <v>0</v>
      </c>
      <c r="H27" s="30">
        <v>0</v>
      </c>
      <c r="I27" s="30">
        <v>0</v>
      </c>
      <c r="J27" s="39" t="s">
        <v>19</v>
      </c>
      <c r="K27" s="30">
        <v>50</v>
      </c>
      <c r="L27" s="30">
        <v>50</v>
      </c>
      <c r="M27" s="30">
        <v>35</v>
      </c>
      <c r="N27" s="31">
        <f>M27/L27*100</f>
        <v>70</v>
      </c>
      <c r="O27" s="30">
        <v>0</v>
      </c>
      <c r="P27" s="30">
        <v>0</v>
      </c>
      <c r="Q27" s="30">
        <v>0</v>
      </c>
      <c r="R27" s="39" t="s">
        <v>19</v>
      </c>
      <c r="S27" s="32">
        <f t="shared" si="6"/>
        <v>50</v>
      </c>
      <c r="T27" s="32">
        <f t="shared" si="6"/>
        <v>50</v>
      </c>
      <c r="U27" s="32">
        <f t="shared" si="6"/>
        <v>35</v>
      </c>
      <c r="V27" s="33">
        <f>U27/T27*100</f>
        <v>70</v>
      </c>
      <c r="W27" s="34"/>
    </row>
    <row r="28" spans="1:23" ht="25.5" x14ac:dyDescent="0.25">
      <c r="A28" s="35" t="s">
        <v>37</v>
      </c>
      <c r="B28" s="36" t="s">
        <v>38</v>
      </c>
      <c r="C28" s="37">
        <f>SUM(C10:C27)</f>
        <v>6358529</v>
      </c>
      <c r="D28" s="37">
        <f>SUM(D10:D27)</f>
        <v>7030119</v>
      </c>
      <c r="E28" s="37">
        <f>SUM(E10:E27)</f>
        <v>7023246</v>
      </c>
      <c r="F28" s="33">
        <f>E28/D28*100</f>
        <v>99.902234940831008</v>
      </c>
      <c r="G28" s="37">
        <f>SUM(G10:G27)</f>
        <v>868900</v>
      </c>
      <c r="H28" s="45">
        <f>SUM(H10:H27)</f>
        <v>1002771</v>
      </c>
      <c r="I28" s="37">
        <f>SUM(I10:I27)</f>
        <v>981510</v>
      </c>
      <c r="J28" s="33">
        <f>I28/H28*100</f>
        <v>97.879775143078533</v>
      </c>
      <c r="K28" s="45">
        <f>SUM(K10:K27)</f>
        <v>10502535</v>
      </c>
      <c r="L28" s="45">
        <f>SUM(L10:L27)</f>
        <v>10379909</v>
      </c>
      <c r="M28" s="45">
        <f>SUM(M10:M27)</f>
        <v>10281179</v>
      </c>
      <c r="N28" s="33">
        <f>M28/L28*100</f>
        <v>99.048835591911256</v>
      </c>
      <c r="O28" s="37">
        <f>SUM(O10:O27)</f>
        <v>2955300</v>
      </c>
      <c r="P28" s="45">
        <f>SUM(P10:P27)</f>
        <v>9734282</v>
      </c>
      <c r="Q28" s="45">
        <f>SUM(Q10:Q27)</f>
        <v>5655039</v>
      </c>
      <c r="R28" s="33">
        <f>Q28/P28*100</f>
        <v>58.094053572723702</v>
      </c>
      <c r="S28" s="46">
        <f>SUM(S10:S27)</f>
        <v>20685264</v>
      </c>
      <c r="T28" s="32">
        <f>SUM(T10:T27)</f>
        <v>28147081</v>
      </c>
      <c r="U28" s="32">
        <f>SUM(U10:U27)</f>
        <v>23940974</v>
      </c>
      <c r="V28" s="33">
        <f>U28/T28*100</f>
        <v>85.056684918766535</v>
      </c>
      <c r="W28" s="38">
        <v>5</v>
      </c>
    </row>
    <row r="29" spans="1:23" x14ac:dyDescent="0.25">
      <c r="A29" s="28"/>
      <c r="B29" s="29" t="s">
        <v>39</v>
      </c>
      <c r="C29" s="30">
        <v>0</v>
      </c>
      <c r="D29" s="30">
        <v>0</v>
      </c>
      <c r="E29" s="30">
        <v>0</v>
      </c>
      <c r="F29" s="39" t="s">
        <v>19</v>
      </c>
      <c r="G29" s="30">
        <v>0</v>
      </c>
      <c r="H29" s="30">
        <v>0</v>
      </c>
      <c r="I29" s="30">
        <v>0</v>
      </c>
      <c r="J29" s="39" t="s">
        <v>19</v>
      </c>
      <c r="K29" s="30">
        <v>0</v>
      </c>
      <c r="L29" s="30">
        <v>0</v>
      </c>
      <c r="M29" s="30">
        <v>0</v>
      </c>
      <c r="N29" s="39" t="s">
        <v>19</v>
      </c>
      <c r="O29" s="30">
        <v>0</v>
      </c>
      <c r="P29" s="30">
        <v>0</v>
      </c>
      <c r="Q29" s="30">
        <v>0</v>
      </c>
      <c r="R29" s="39" t="s">
        <v>19</v>
      </c>
      <c r="S29" s="32">
        <f t="shared" ref="S29:U39" si="7">C29+G29+K29+O29</f>
        <v>0</v>
      </c>
      <c r="T29" s="32">
        <f t="shared" si="7"/>
        <v>0</v>
      </c>
      <c r="U29" s="32">
        <f t="shared" si="7"/>
        <v>0</v>
      </c>
      <c r="V29" s="39" t="s">
        <v>19</v>
      </c>
      <c r="W29" s="34"/>
    </row>
    <row r="30" spans="1:23" x14ac:dyDescent="0.25">
      <c r="A30" s="28"/>
      <c r="B30" s="29" t="s">
        <v>40</v>
      </c>
      <c r="C30" s="30">
        <v>888500</v>
      </c>
      <c r="D30" s="30">
        <v>739500</v>
      </c>
      <c r="E30" s="30">
        <v>739500</v>
      </c>
      <c r="F30" s="31">
        <f>E30/D30*100</f>
        <v>100</v>
      </c>
      <c r="G30" s="30">
        <v>159803</v>
      </c>
      <c r="H30" s="30">
        <v>126282</v>
      </c>
      <c r="I30" s="30">
        <v>126282</v>
      </c>
      <c r="J30" s="31">
        <f>I30/H30*100</f>
        <v>100</v>
      </c>
      <c r="K30" s="30">
        <v>0</v>
      </c>
      <c r="L30" s="30">
        <v>0</v>
      </c>
      <c r="M30" s="30">
        <v>0</v>
      </c>
      <c r="N30" s="39" t="s">
        <v>19</v>
      </c>
      <c r="O30" s="30">
        <v>0</v>
      </c>
      <c r="P30" s="30">
        <v>0</v>
      </c>
      <c r="Q30" s="30">
        <v>0</v>
      </c>
      <c r="R30" s="39" t="s">
        <v>19</v>
      </c>
      <c r="S30" s="32">
        <f t="shared" si="7"/>
        <v>1048303</v>
      </c>
      <c r="T30" s="32">
        <f t="shared" si="7"/>
        <v>865782</v>
      </c>
      <c r="U30" s="32">
        <f t="shared" si="7"/>
        <v>865782</v>
      </c>
      <c r="V30" s="33">
        <f t="shared" ref="V30:V36" si="8">U30/T30*100</f>
        <v>100</v>
      </c>
      <c r="W30" s="34"/>
    </row>
    <row r="31" spans="1:23" x14ac:dyDescent="0.25">
      <c r="A31" s="35" t="s">
        <v>41</v>
      </c>
      <c r="B31" s="36" t="s">
        <v>42</v>
      </c>
      <c r="C31" s="37">
        <f>SUM(C29:C30)</f>
        <v>888500</v>
      </c>
      <c r="D31" s="37">
        <f>SUM(D29:D30)</f>
        <v>739500</v>
      </c>
      <c r="E31" s="37">
        <f>SUM(E29:E30)</f>
        <v>739500</v>
      </c>
      <c r="F31" s="33">
        <f>E31/D31*100</f>
        <v>100</v>
      </c>
      <c r="G31" s="37">
        <f>SUM(G29:G30)</f>
        <v>159803</v>
      </c>
      <c r="H31" s="37">
        <f>SUM(H29:H30)</f>
        <v>126282</v>
      </c>
      <c r="I31" s="37">
        <f>SUM(I29:I30)</f>
        <v>126282</v>
      </c>
      <c r="J31" s="33">
        <f>I31/H31*100</f>
        <v>100</v>
      </c>
      <c r="K31" s="37">
        <f>SUM(K29:K30)</f>
        <v>0</v>
      </c>
      <c r="L31" s="37">
        <f>SUM(L29:L30)</f>
        <v>0</v>
      </c>
      <c r="M31" s="37">
        <f>SUM(M29:M30)</f>
        <v>0</v>
      </c>
      <c r="N31" s="39" t="s">
        <v>19</v>
      </c>
      <c r="O31" s="37">
        <f>SUM(O29:O30)</f>
        <v>0</v>
      </c>
      <c r="P31" s="37">
        <f>SUM(P29:P30)</f>
        <v>0</v>
      </c>
      <c r="Q31" s="37">
        <f>SUM(Q29:Q30)</f>
        <v>0</v>
      </c>
      <c r="R31" s="39" t="s">
        <v>19</v>
      </c>
      <c r="S31" s="32">
        <f t="shared" si="7"/>
        <v>1048303</v>
      </c>
      <c r="T31" s="32">
        <f t="shared" si="7"/>
        <v>865782</v>
      </c>
      <c r="U31" s="32">
        <f t="shared" si="7"/>
        <v>865782</v>
      </c>
      <c r="V31" s="33">
        <f t="shared" si="8"/>
        <v>100</v>
      </c>
      <c r="W31" s="47"/>
    </row>
    <row r="32" spans="1:23" x14ac:dyDescent="0.25">
      <c r="A32" s="48"/>
      <c r="B32" s="44" t="s">
        <v>43</v>
      </c>
      <c r="C32" s="30">
        <v>0</v>
      </c>
      <c r="D32" s="30">
        <v>0</v>
      </c>
      <c r="E32" s="30">
        <v>0</v>
      </c>
      <c r="F32" s="39" t="s">
        <v>19</v>
      </c>
      <c r="G32" s="30">
        <v>0</v>
      </c>
      <c r="H32" s="30">
        <v>0</v>
      </c>
      <c r="I32" s="30">
        <v>0</v>
      </c>
      <c r="J32" s="39" t="s">
        <v>19</v>
      </c>
      <c r="K32" s="30">
        <v>60000</v>
      </c>
      <c r="L32" s="30">
        <v>60000</v>
      </c>
      <c r="M32" s="30">
        <v>60000</v>
      </c>
      <c r="N32" s="31">
        <f>M32/L32*100</f>
        <v>100</v>
      </c>
      <c r="O32" s="30">
        <v>0</v>
      </c>
      <c r="P32" s="30">
        <v>0</v>
      </c>
      <c r="Q32" s="30">
        <v>0</v>
      </c>
      <c r="R32" s="39" t="s">
        <v>19</v>
      </c>
      <c r="S32" s="32">
        <f t="shared" si="7"/>
        <v>60000</v>
      </c>
      <c r="T32" s="32">
        <f t="shared" si="7"/>
        <v>60000</v>
      </c>
      <c r="U32" s="32">
        <f t="shared" si="7"/>
        <v>60000</v>
      </c>
      <c r="V32" s="33">
        <f t="shared" si="8"/>
        <v>100</v>
      </c>
      <c r="W32" s="47"/>
    </row>
    <row r="33" spans="1:23" ht="15" x14ac:dyDescent="0.25">
      <c r="A33" s="41"/>
      <c r="B33" s="44" t="s">
        <v>44</v>
      </c>
      <c r="C33" s="30">
        <v>0</v>
      </c>
      <c r="D33" s="30">
        <v>0</v>
      </c>
      <c r="E33" s="30">
        <v>0</v>
      </c>
      <c r="F33" s="39" t="s">
        <v>19</v>
      </c>
      <c r="G33" s="30">
        <v>0</v>
      </c>
      <c r="H33" s="30">
        <v>0</v>
      </c>
      <c r="I33" s="30">
        <v>0</v>
      </c>
      <c r="J33" s="39" t="s">
        <v>19</v>
      </c>
      <c r="K33" s="30">
        <v>0</v>
      </c>
      <c r="L33" s="30">
        <v>0</v>
      </c>
      <c r="M33" s="30">
        <v>0</v>
      </c>
      <c r="N33" s="39" t="s">
        <v>19</v>
      </c>
      <c r="O33" s="30">
        <v>0</v>
      </c>
      <c r="P33" s="30">
        <v>0</v>
      </c>
      <c r="Q33" s="30">
        <v>0</v>
      </c>
      <c r="R33" s="39" t="s">
        <v>19</v>
      </c>
      <c r="S33" s="32">
        <f t="shared" si="7"/>
        <v>0</v>
      </c>
      <c r="T33" s="32">
        <f t="shared" si="7"/>
        <v>0</v>
      </c>
      <c r="U33" s="32">
        <f t="shared" si="7"/>
        <v>0</v>
      </c>
      <c r="V33" s="39" t="s">
        <v>19</v>
      </c>
      <c r="W33" s="34"/>
    </row>
    <row r="34" spans="1:23" ht="15" x14ac:dyDescent="0.25">
      <c r="A34" s="41"/>
      <c r="B34" s="44" t="s">
        <v>45</v>
      </c>
      <c r="C34" s="30">
        <v>0</v>
      </c>
      <c r="D34" s="30">
        <v>0</v>
      </c>
      <c r="E34" s="30">
        <v>0</v>
      </c>
      <c r="F34" s="39" t="s">
        <v>19</v>
      </c>
      <c r="G34" s="30">
        <v>0</v>
      </c>
      <c r="H34" s="30">
        <v>0</v>
      </c>
      <c r="I34" s="30">
        <v>0</v>
      </c>
      <c r="J34" s="39" t="s">
        <v>19</v>
      </c>
      <c r="K34" s="30">
        <v>0</v>
      </c>
      <c r="L34" s="30">
        <v>0</v>
      </c>
      <c r="M34" s="30">
        <v>0</v>
      </c>
      <c r="N34" s="39" t="s">
        <v>19</v>
      </c>
      <c r="O34" s="30">
        <v>0</v>
      </c>
      <c r="P34" s="30">
        <v>0</v>
      </c>
      <c r="Q34" s="30">
        <v>0</v>
      </c>
      <c r="R34" s="39" t="s">
        <v>19</v>
      </c>
      <c r="S34" s="32">
        <f t="shared" si="7"/>
        <v>0</v>
      </c>
      <c r="T34" s="32">
        <f t="shared" si="7"/>
        <v>0</v>
      </c>
      <c r="U34" s="32">
        <f t="shared" si="7"/>
        <v>0</v>
      </c>
      <c r="V34" s="39" t="s">
        <v>19</v>
      </c>
      <c r="W34" s="34"/>
    </row>
    <row r="35" spans="1:23" ht="25.5" x14ac:dyDescent="0.25">
      <c r="A35" s="35" t="s">
        <v>46</v>
      </c>
      <c r="B35" s="36" t="s">
        <v>47</v>
      </c>
      <c r="C35" s="37">
        <f>SUM(C32:C34)</f>
        <v>0</v>
      </c>
      <c r="D35" s="37">
        <f>SUM(D32:D34)</f>
        <v>0</v>
      </c>
      <c r="E35" s="37">
        <f>SUM(E32:E34)</f>
        <v>0</v>
      </c>
      <c r="F35" s="39" t="s">
        <v>19</v>
      </c>
      <c r="G35" s="30">
        <f>SUM(G32:G34)</f>
        <v>0</v>
      </c>
      <c r="H35" s="30">
        <f>SUM(H32:H34)</f>
        <v>0</v>
      </c>
      <c r="I35" s="30">
        <f>SUM(I32:I34)</f>
        <v>0</v>
      </c>
      <c r="J35" s="39" t="s">
        <v>19</v>
      </c>
      <c r="K35" s="37">
        <f>SUM(K32:K34)</f>
        <v>60000</v>
      </c>
      <c r="L35" s="37">
        <f>SUM(L32:L34)</f>
        <v>60000</v>
      </c>
      <c r="M35" s="37">
        <f>SUM(M32:M34)</f>
        <v>60000</v>
      </c>
      <c r="N35" s="33">
        <f>M35/L35*100</f>
        <v>100</v>
      </c>
      <c r="O35" s="37">
        <f>SUM(O32:O34)</f>
        <v>0</v>
      </c>
      <c r="P35" s="37">
        <f>SUM(P32:P34)</f>
        <v>0</v>
      </c>
      <c r="Q35" s="37">
        <f>SUM(Q32:Q34)</f>
        <v>0</v>
      </c>
      <c r="R35" s="39" t="s">
        <v>19</v>
      </c>
      <c r="S35" s="32">
        <f t="shared" si="7"/>
        <v>60000</v>
      </c>
      <c r="T35" s="32">
        <f t="shared" si="7"/>
        <v>60000</v>
      </c>
      <c r="U35" s="32">
        <f t="shared" si="7"/>
        <v>60000</v>
      </c>
      <c r="V35" s="33">
        <f t="shared" si="8"/>
        <v>100</v>
      </c>
      <c r="W35" s="34"/>
    </row>
    <row r="36" spans="1:23" ht="15" x14ac:dyDescent="0.25">
      <c r="A36" s="41"/>
      <c r="B36" s="29" t="s">
        <v>48</v>
      </c>
      <c r="C36" s="30">
        <v>2801784</v>
      </c>
      <c r="D36" s="30">
        <v>2958785</v>
      </c>
      <c r="E36" s="30">
        <v>2955469</v>
      </c>
      <c r="F36" s="31">
        <f>E36/D36*100</f>
        <v>99.887926970023173</v>
      </c>
      <c r="G36" s="30">
        <v>621367</v>
      </c>
      <c r="H36" s="30">
        <v>565367</v>
      </c>
      <c r="I36" s="30">
        <v>564558</v>
      </c>
      <c r="J36" s="31">
        <f>I36/H36*100</f>
        <v>99.856907106357468</v>
      </c>
      <c r="K36" s="30">
        <v>2697144</v>
      </c>
      <c r="L36" s="30">
        <v>2428144</v>
      </c>
      <c r="M36" s="30">
        <v>2374082</v>
      </c>
      <c r="N36" s="31">
        <f>M36/L36*100</f>
        <v>97.773525787597436</v>
      </c>
      <c r="O36" s="30">
        <v>10000</v>
      </c>
      <c r="P36" s="30">
        <v>0</v>
      </c>
      <c r="Q36" s="30">
        <v>0</v>
      </c>
      <c r="R36" s="39" t="s">
        <v>19</v>
      </c>
      <c r="S36" s="32">
        <f t="shared" si="7"/>
        <v>6130295</v>
      </c>
      <c r="T36" s="32">
        <f t="shared" si="7"/>
        <v>5952296</v>
      </c>
      <c r="U36" s="32">
        <f t="shared" si="7"/>
        <v>5894109</v>
      </c>
      <c r="V36" s="33">
        <f t="shared" si="8"/>
        <v>99.022444448327164</v>
      </c>
      <c r="W36" s="49">
        <v>1</v>
      </c>
    </row>
    <row r="37" spans="1:23" x14ac:dyDescent="0.25">
      <c r="A37" s="50"/>
      <c r="B37" s="29" t="s">
        <v>49</v>
      </c>
      <c r="C37" s="30">
        <v>0</v>
      </c>
      <c r="D37" s="30">
        <v>0</v>
      </c>
      <c r="E37" s="30">
        <v>0</v>
      </c>
      <c r="F37" s="39" t="s">
        <v>19</v>
      </c>
      <c r="G37" s="30">
        <v>0</v>
      </c>
      <c r="H37" s="30">
        <v>0</v>
      </c>
      <c r="I37" s="30">
        <v>0</v>
      </c>
      <c r="J37" s="39" t="s">
        <v>19</v>
      </c>
      <c r="K37" s="30">
        <v>0</v>
      </c>
      <c r="L37" s="30">
        <v>0</v>
      </c>
      <c r="M37" s="30">
        <v>0</v>
      </c>
      <c r="N37" s="39" t="s">
        <v>19</v>
      </c>
      <c r="O37" s="30">
        <v>0</v>
      </c>
      <c r="P37" s="30">
        <v>0</v>
      </c>
      <c r="Q37" s="30">
        <v>0</v>
      </c>
      <c r="R37" s="39" t="s">
        <v>19</v>
      </c>
      <c r="S37" s="32">
        <f t="shared" si="7"/>
        <v>0</v>
      </c>
      <c r="T37" s="32">
        <f t="shared" si="7"/>
        <v>0</v>
      </c>
      <c r="U37" s="32">
        <f t="shared" si="7"/>
        <v>0</v>
      </c>
      <c r="V37" s="39" t="s">
        <v>19</v>
      </c>
      <c r="W37" s="51"/>
    </row>
    <row r="38" spans="1:23" ht="15" x14ac:dyDescent="0.25">
      <c r="A38" s="41"/>
      <c r="B38" s="29" t="s">
        <v>50</v>
      </c>
      <c r="C38" s="30">
        <v>0</v>
      </c>
      <c r="D38" s="30">
        <v>0</v>
      </c>
      <c r="E38" s="30">
        <v>0</v>
      </c>
      <c r="F38" s="39" t="s">
        <v>19</v>
      </c>
      <c r="G38" s="30">
        <v>0</v>
      </c>
      <c r="H38" s="30">
        <v>0</v>
      </c>
      <c r="I38" s="30">
        <v>0</v>
      </c>
      <c r="J38" s="39" t="s">
        <v>19</v>
      </c>
      <c r="K38" s="30">
        <v>0</v>
      </c>
      <c r="L38" s="30">
        <v>1517890</v>
      </c>
      <c r="M38" s="30">
        <v>1517890</v>
      </c>
      <c r="N38" s="31">
        <f>M38/L38*100</f>
        <v>100</v>
      </c>
      <c r="O38" s="30">
        <v>780000</v>
      </c>
      <c r="P38" s="30">
        <v>724000</v>
      </c>
      <c r="Q38" s="30">
        <v>724000</v>
      </c>
      <c r="R38" s="31">
        <f>Q38/P38*100</f>
        <v>100</v>
      </c>
      <c r="S38" s="32">
        <f t="shared" si="7"/>
        <v>780000</v>
      </c>
      <c r="T38" s="32">
        <f t="shared" si="7"/>
        <v>2241890</v>
      </c>
      <c r="U38" s="32">
        <f t="shared" si="7"/>
        <v>2241890</v>
      </c>
      <c r="V38" s="33">
        <f>U38/T38*100</f>
        <v>100</v>
      </c>
      <c r="W38" s="51"/>
    </row>
    <row r="39" spans="1:23" ht="15" x14ac:dyDescent="0.25">
      <c r="A39" s="41"/>
      <c r="B39" s="29" t="s">
        <v>51</v>
      </c>
      <c r="C39" s="30">
        <v>0</v>
      </c>
      <c r="D39" s="30">
        <v>0</v>
      </c>
      <c r="E39" s="30">
        <v>0</v>
      </c>
      <c r="F39" s="39" t="s">
        <v>19</v>
      </c>
      <c r="G39" s="30">
        <v>0</v>
      </c>
      <c r="H39" s="30">
        <v>0</v>
      </c>
      <c r="I39" s="30">
        <v>0</v>
      </c>
      <c r="J39" s="39" t="s">
        <v>19</v>
      </c>
      <c r="K39" s="30">
        <v>1524000</v>
      </c>
      <c r="L39" s="30">
        <v>1905000</v>
      </c>
      <c r="M39" s="30">
        <v>1860284</v>
      </c>
      <c r="N39" s="31">
        <f>M39/L39*100</f>
        <v>97.652703412073492</v>
      </c>
      <c r="O39" s="30">
        <v>0</v>
      </c>
      <c r="P39" s="30">
        <v>0</v>
      </c>
      <c r="Q39" s="30">
        <v>0</v>
      </c>
      <c r="R39" s="52" t="s">
        <v>19</v>
      </c>
      <c r="S39" s="32">
        <f t="shared" si="7"/>
        <v>1524000</v>
      </c>
      <c r="T39" s="32">
        <f t="shared" si="7"/>
        <v>1905000</v>
      </c>
      <c r="U39" s="32">
        <f t="shared" si="7"/>
        <v>1860284</v>
      </c>
      <c r="V39" s="33">
        <f>U39/T39*100</f>
        <v>97.652703412073492</v>
      </c>
      <c r="W39" s="37"/>
    </row>
    <row r="40" spans="1:23" ht="25.5" x14ac:dyDescent="0.25">
      <c r="A40" s="35" t="s">
        <v>52</v>
      </c>
      <c r="B40" s="36" t="s">
        <v>53</v>
      </c>
      <c r="C40" s="37">
        <f>SUM(C36:C39)</f>
        <v>2801784</v>
      </c>
      <c r="D40" s="37">
        <f>SUM(D36:D39)</f>
        <v>2958785</v>
      </c>
      <c r="E40" s="37">
        <f>SUM(E36:E39)</f>
        <v>2955469</v>
      </c>
      <c r="F40" s="33">
        <f>E40/D40*100</f>
        <v>99.887926970023173</v>
      </c>
      <c r="G40" s="37">
        <f>SUM(G36:G39)</f>
        <v>621367</v>
      </c>
      <c r="H40" s="37">
        <f>SUM(H36:H39)</f>
        <v>565367</v>
      </c>
      <c r="I40" s="37">
        <f>SUM(I36:I39)</f>
        <v>564558</v>
      </c>
      <c r="J40" s="33">
        <f>I40/H40*100</f>
        <v>99.856907106357468</v>
      </c>
      <c r="K40" s="37">
        <f>SUM(K36:K39)</f>
        <v>4221144</v>
      </c>
      <c r="L40" s="37">
        <f>SUM(L36:L39)</f>
        <v>5851034</v>
      </c>
      <c r="M40" s="37">
        <f>SUM(M36:M39)</f>
        <v>5752256</v>
      </c>
      <c r="N40" s="33">
        <f>M40/L40*100</f>
        <v>98.31178557499409</v>
      </c>
      <c r="O40" s="37">
        <f>SUM(O36:O39)</f>
        <v>790000</v>
      </c>
      <c r="P40" s="37">
        <f>SUM(P36:P39)</f>
        <v>724000</v>
      </c>
      <c r="Q40" s="37">
        <f>SUM(Q36:Q39)</f>
        <v>724000</v>
      </c>
      <c r="R40" s="33">
        <f>Q40/P40*100</f>
        <v>100</v>
      </c>
      <c r="S40" s="32">
        <f>SUM(S36:S39)</f>
        <v>8434295</v>
      </c>
      <c r="T40" s="32">
        <f>SUM(T36:T39)</f>
        <v>10099186</v>
      </c>
      <c r="U40" s="32">
        <f>SUM(U36:U39)</f>
        <v>9996283</v>
      </c>
      <c r="V40" s="33">
        <f>U40/T40*100</f>
        <v>98.981076296644105</v>
      </c>
      <c r="W40" s="53">
        <f>SUM(W36:W39)</f>
        <v>1</v>
      </c>
    </row>
    <row r="41" spans="1:23" ht="25.5" x14ac:dyDescent="0.25">
      <c r="A41" s="35" t="s">
        <v>54</v>
      </c>
      <c r="B41" s="36" t="s">
        <v>55</v>
      </c>
      <c r="C41" s="37">
        <v>0</v>
      </c>
      <c r="D41" s="37">
        <v>0</v>
      </c>
      <c r="E41" s="37">
        <v>0</v>
      </c>
      <c r="F41" s="39" t="s">
        <v>19</v>
      </c>
      <c r="G41" s="37">
        <v>0</v>
      </c>
      <c r="H41" s="37">
        <v>0</v>
      </c>
      <c r="I41" s="37">
        <v>0</v>
      </c>
      <c r="J41" s="39" t="s">
        <v>19</v>
      </c>
      <c r="K41" s="37">
        <v>0</v>
      </c>
      <c r="L41" s="37">
        <v>0</v>
      </c>
      <c r="M41" s="37">
        <v>0</v>
      </c>
      <c r="N41" s="39" t="s">
        <v>19</v>
      </c>
      <c r="O41" s="37">
        <v>0</v>
      </c>
      <c r="P41" s="37">
        <v>0</v>
      </c>
      <c r="Q41" s="37">
        <v>0</v>
      </c>
      <c r="R41" s="39" t="s">
        <v>19</v>
      </c>
      <c r="S41" s="32">
        <v>770547</v>
      </c>
      <c r="T41" s="32">
        <v>770547</v>
      </c>
      <c r="U41" s="32">
        <v>770547</v>
      </c>
      <c r="V41" s="33">
        <f>U41/T41*100</f>
        <v>100</v>
      </c>
      <c r="W41" s="53"/>
    </row>
    <row r="42" spans="1:23" ht="15" x14ac:dyDescent="0.25">
      <c r="A42" s="54" t="s">
        <v>56</v>
      </c>
      <c r="B42" s="36" t="s">
        <v>57</v>
      </c>
      <c r="C42" s="37">
        <v>0</v>
      </c>
      <c r="D42" s="37">
        <v>0</v>
      </c>
      <c r="E42" s="37">
        <v>0</v>
      </c>
      <c r="F42" s="39" t="s">
        <v>19</v>
      </c>
      <c r="G42" s="37">
        <v>0</v>
      </c>
      <c r="H42" s="37">
        <v>0</v>
      </c>
      <c r="I42" s="37">
        <v>0</v>
      </c>
      <c r="J42" s="39" t="s">
        <v>19</v>
      </c>
      <c r="K42" s="37">
        <v>0</v>
      </c>
      <c r="L42" s="37">
        <v>0</v>
      </c>
      <c r="M42" s="37">
        <v>0</v>
      </c>
      <c r="N42" s="39" t="s">
        <v>19</v>
      </c>
      <c r="O42" s="37">
        <v>0</v>
      </c>
      <c r="P42" s="37">
        <v>0</v>
      </c>
      <c r="Q42" s="37">
        <v>0</v>
      </c>
      <c r="R42" s="39" t="s">
        <v>19</v>
      </c>
      <c r="S42" s="32">
        <v>6714191</v>
      </c>
      <c r="T42" s="32">
        <v>17389776</v>
      </c>
      <c r="U42" s="32">
        <v>0</v>
      </c>
      <c r="V42" s="39" t="s">
        <v>19</v>
      </c>
      <c r="W42" s="53"/>
    </row>
    <row r="43" spans="1:23" ht="15" x14ac:dyDescent="0.25">
      <c r="A43" s="54" t="s">
        <v>58</v>
      </c>
      <c r="B43" s="36" t="s">
        <v>59</v>
      </c>
      <c r="C43" s="37">
        <v>0</v>
      </c>
      <c r="D43" s="37">
        <v>0</v>
      </c>
      <c r="E43" s="37">
        <v>0</v>
      </c>
      <c r="F43" s="39" t="s">
        <v>19</v>
      </c>
      <c r="G43" s="37">
        <v>0</v>
      </c>
      <c r="H43" s="37">
        <v>0</v>
      </c>
      <c r="I43" s="37">
        <v>0</v>
      </c>
      <c r="J43" s="39" t="s">
        <v>19</v>
      </c>
      <c r="K43" s="37">
        <v>0</v>
      </c>
      <c r="L43" s="37">
        <v>0</v>
      </c>
      <c r="M43" s="37">
        <v>0</v>
      </c>
      <c r="N43" s="39" t="s">
        <v>19</v>
      </c>
      <c r="O43" s="37">
        <v>0</v>
      </c>
      <c r="P43" s="37">
        <v>0</v>
      </c>
      <c r="Q43" s="37">
        <v>0</v>
      </c>
      <c r="R43" s="39" t="s">
        <v>19</v>
      </c>
      <c r="S43" s="32">
        <v>0</v>
      </c>
      <c r="T43" s="32">
        <v>0</v>
      </c>
      <c r="U43" s="32">
        <v>0</v>
      </c>
      <c r="V43" s="39" t="s">
        <v>19</v>
      </c>
      <c r="W43" s="53"/>
    </row>
    <row r="44" spans="1:23" ht="25.5" x14ac:dyDescent="0.25">
      <c r="A44" s="54" t="s">
        <v>60</v>
      </c>
      <c r="B44" s="36" t="s">
        <v>61</v>
      </c>
      <c r="C44" s="37">
        <v>0</v>
      </c>
      <c r="D44" s="37">
        <v>0</v>
      </c>
      <c r="E44" s="37">
        <v>0</v>
      </c>
      <c r="F44" s="39" t="s">
        <v>19</v>
      </c>
      <c r="G44" s="37">
        <v>0</v>
      </c>
      <c r="H44" s="37">
        <v>0</v>
      </c>
      <c r="I44" s="37">
        <v>0</v>
      </c>
      <c r="J44" s="39" t="s">
        <v>19</v>
      </c>
      <c r="K44" s="37">
        <v>0</v>
      </c>
      <c r="L44" s="37">
        <v>0</v>
      </c>
      <c r="M44" s="37">
        <v>0</v>
      </c>
      <c r="N44" s="39" t="s">
        <v>19</v>
      </c>
      <c r="O44" s="37">
        <v>0</v>
      </c>
      <c r="P44" s="37">
        <v>0</v>
      </c>
      <c r="Q44" s="37">
        <v>0</v>
      </c>
      <c r="R44" s="39" t="s">
        <v>19</v>
      </c>
      <c r="S44" s="32">
        <v>3033648</v>
      </c>
      <c r="T44" s="32">
        <v>2751648</v>
      </c>
      <c r="U44" s="32">
        <v>2751489</v>
      </c>
      <c r="V44" s="33">
        <f>U44/T44*100</f>
        <v>99.994221644628965</v>
      </c>
      <c r="W44" s="53"/>
    </row>
    <row r="45" spans="1:23" x14ac:dyDescent="0.25">
      <c r="A45" s="55"/>
      <c r="B45" s="55" t="s">
        <v>62</v>
      </c>
      <c r="C45" s="45">
        <f>SUM(C9+C28+C31+C35+C40+C41)</f>
        <v>12957373</v>
      </c>
      <c r="D45" s="45">
        <f>SUM(D9+D28+D31+D35+D40+D41)</f>
        <v>14196525</v>
      </c>
      <c r="E45" s="45">
        <f>SUM(E9+E28+E31+E35+E40+E41)</f>
        <v>14186336</v>
      </c>
      <c r="F45" s="56">
        <f>E45/D45*100</f>
        <v>99.928228915174671</v>
      </c>
      <c r="G45" s="45">
        <f>SUM(G9+G28+G31+G35+G40+G41)</f>
        <v>2240345</v>
      </c>
      <c r="H45" s="45">
        <f>SUM(H9+H28+H31+H35+H40+H41)</f>
        <v>2332919</v>
      </c>
      <c r="I45" s="45">
        <f>SUM(I9+I28+I31+I35+I40+I41)</f>
        <v>2292135</v>
      </c>
      <c r="J45" s="56">
        <f>I45/H45*100</f>
        <v>98.251803856027578</v>
      </c>
      <c r="K45" s="45">
        <f>SUM(K9+K28+K35+K31+K40+K41)</f>
        <v>15825179</v>
      </c>
      <c r="L45" s="45">
        <f>SUM(L9+L28+L35+L31+L40+L41)</f>
        <v>17211943</v>
      </c>
      <c r="M45" s="45">
        <f>SUM(M9+M28+M35+M31+M40+M41)</f>
        <v>17011116</v>
      </c>
      <c r="N45" s="56">
        <f>M45/L45*100</f>
        <v>98.833211334711024</v>
      </c>
      <c r="O45" s="45">
        <f>SUM(O9+O28+O31+O35+O40+O41)</f>
        <v>3776300</v>
      </c>
      <c r="P45" s="45">
        <f>SUM(P9+P28+P31+P35+P40+P41)</f>
        <v>10488282</v>
      </c>
      <c r="Q45" s="45">
        <f>SUM(Q9+Q28+Q31+Q35+Q40+Q41)</f>
        <v>6409039</v>
      </c>
      <c r="R45" s="56">
        <f>Q45/P45*100</f>
        <v>61.10666170112512</v>
      </c>
      <c r="S45" s="45">
        <f>SUM(S9+S28+S31+S35+S40+S41+S42+S44)</f>
        <v>45317583</v>
      </c>
      <c r="T45" s="45">
        <f>SUM(T9+T28+T31+T35+T40+T41+T42+T44+T43+L41)</f>
        <v>65141640</v>
      </c>
      <c r="U45" s="45">
        <f>SUM(U9+U28+U31+U35+U40+U41+U42+U44+U43+M41)</f>
        <v>43420662</v>
      </c>
      <c r="V45" s="56">
        <f>U45/T45*100</f>
        <v>66.655770410447147</v>
      </c>
      <c r="W45" s="57">
        <f>SUM(W40,W35,W31,W28,W9)</f>
        <v>6</v>
      </c>
    </row>
    <row r="46" spans="1:23" x14ac:dyDescent="0.25">
      <c r="F46" s="58"/>
      <c r="I46" s="1"/>
      <c r="J46" s="58"/>
      <c r="K46" s="1"/>
      <c r="L46" s="3"/>
      <c r="N46" s="59"/>
      <c r="Q46" s="60"/>
      <c r="R46" s="59"/>
      <c r="V46" s="59"/>
    </row>
    <row r="47" spans="1:23" x14ac:dyDescent="0.25">
      <c r="F47" s="58"/>
      <c r="J47" s="58"/>
      <c r="N47" s="59"/>
      <c r="O47" s="61"/>
      <c r="R47" s="59"/>
      <c r="V47" s="59"/>
    </row>
    <row r="48" spans="1:23" x14ac:dyDescent="0.25">
      <c r="F48" s="58"/>
      <c r="J48" s="58"/>
      <c r="N48" s="59"/>
      <c r="O48" s="61"/>
      <c r="R48" s="59"/>
      <c r="V48" s="59"/>
    </row>
    <row r="49" spans="6:22" x14ac:dyDescent="0.25">
      <c r="F49" s="58"/>
      <c r="J49" s="58"/>
      <c r="N49" s="59"/>
      <c r="O49" s="62"/>
      <c r="R49" s="59"/>
      <c r="V49" s="59"/>
    </row>
    <row r="50" spans="6:22" x14ac:dyDescent="0.25">
      <c r="F50" s="58"/>
      <c r="J50" s="58"/>
      <c r="N50" s="59"/>
      <c r="R50" s="59"/>
      <c r="V50" s="59"/>
    </row>
    <row r="51" spans="6:22" x14ac:dyDescent="0.25">
      <c r="F51" s="58"/>
      <c r="J51" s="58"/>
      <c r="N51" s="59"/>
      <c r="R51" s="59"/>
      <c r="V51" s="59"/>
    </row>
    <row r="52" spans="6:22" x14ac:dyDescent="0.25">
      <c r="F52" s="58"/>
      <c r="J52" s="58"/>
      <c r="N52" s="59"/>
      <c r="R52" s="59"/>
      <c r="V52" s="59"/>
    </row>
    <row r="53" spans="6:22" x14ac:dyDescent="0.25">
      <c r="F53" s="58"/>
      <c r="J53" s="58"/>
      <c r="N53" s="59"/>
      <c r="R53" s="59"/>
      <c r="V53" s="59"/>
    </row>
    <row r="54" spans="6:22" x14ac:dyDescent="0.25">
      <c r="F54" s="58"/>
      <c r="J54" s="58"/>
      <c r="N54" s="59"/>
      <c r="R54" s="59"/>
      <c r="V54" s="59"/>
    </row>
    <row r="55" spans="6:22" x14ac:dyDescent="0.25">
      <c r="F55" s="58"/>
      <c r="J55" s="58"/>
      <c r="N55" s="59"/>
      <c r="R55" s="59"/>
      <c r="V55" s="59"/>
    </row>
    <row r="56" spans="6:22" x14ac:dyDescent="0.25">
      <c r="F56" s="58"/>
      <c r="J56" s="58"/>
      <c r="N56" s="59"/>
      <c r="R56" s="59"/>
      <c r="V56" s="59"/>
    </row>
    <row r="57" spans="6:22" x14ac:dyDescent="0.25">
      <c r="F57" s="58"/>
      <c r="J57" s="58"/>
      <c r="N57" s="59"/>
      <c r="R57" s="59"/>
      <c r="V57" s="59"/>
    </row>
    <row r="58" spans="6:22" x14ac:dyDescent="0.25">
      <c r="F58" s="58"/>
      <c r="J58" s="58"/>
      <c r="N58" s="59"/>
      <c r="R58" s="59"/>
      <c r="V58" s="59"/>
    </row>
    <row r="59" spans="6:22" x14ac:dyDescent="0.25">
      <c r="F59" s="58"/>
      <c r="J59" s="58"/>
      <c r="N59" s="59"/>
      <c r="R59" s="59"/>
      <c r="V59" s="59"/>
    </row>
    <row r="60" spans="6:22" x14ac:dyDescent="0.25">
      <c r="J60" s="58"/>
      <c r="N60" s="59"/>
      <c r="R60" s="59"/>
      <c r="V60" s="59"/>
    </row>
    <row r="61" spans="6:22" x14ac:dyDescent="0.25">
      <c r="J61" s="58"/>
      <c r="R61" s="59"/>
      <c r="V61" s="59"/>
    </row>
    <row r="62" spans="6:22" x14ac:dyDescent="0.25">
      <c r="J62" s="58"/>
      <c r="R62" s="59"/>
      <c r="V62" s="59"/>
    </row>
    <row r="63" spans="6:22" x14ac:dyDescent="0.25">
      <c r="J63" s="58"/>
      <c r="R63" s="59"/>
      <c r="V63" s="59"/>
    </row>
    <row r="64" spans="6:22" x14ac:dyDescent="0.25">
      <c r="J64" s="58"/>
      <c r="R64" s="59"/>
      <c r="V64" s="59"/>
    </row>
    <row r="65" spans="10:22" x14ac:dyDescent="0.25">
      <c r="J65" s="58"/>
      <c r="R65" s="59"/>
      <c r="V65" s="59"/>
    </row>
    <row r="66" spans="10:22" x14ac:dyDescent="0.25">
      <c r="J66" s="58"/>
      <c r="R66" s="59"/>
      <c r="V66" s="59"/>
    </row>
    <row r="67" spans="10:22" x14ac:dyDescent="0.25">
      <c r="J67" s="58"/>
      <c r="R67" s="59"/>
      <c r="V67" s="59"/>
    </row>
    <row r="68" spans="10:22" x14ac:dyDescent="0.25">
      <c r="J68" s="58"/>
      <c r="R68" s="59"/>
      <c r="V68" s="59"/>
    </row>
    <row r="69" spans="10:22" x14ac:dyDescent="0.25">
      <c r="J69" s="58"/>
      <c r="R69" s="59"/>
      <c r="V69" s="59"/>
    </row>
    <row r="70" spans="10:22" x14ac:dyDescent="0.25">
      <c r="J70" s="58"/>
      <c r="R70" s="59"/>
      <c r="V70" s="59"/>
    </row>
    <row r="71" spans="10:22" x14ac:dyDescent="0.25">
      <c r="J71" s="58"/>
      <c r="V71" s="59"/>
    </row>
    <row r="72" spans="10:22" x14ac:dyDescent="0.25">
      <c r="J72" s="58"/>
      <c r="V72" s="59"/>
    </row>
    <row r="73" spans="10:22" x14ac:dyDescent="0.25">
      <c r="J73" s="58"/>
      <c r="V73" s="59"/>
    </row>
    <row r="74" spans="10:22" x14ac:dyDescent="0.25">
      <c r="J74" s="58"/>
      <c r="V74" s="59"/>
    </row>
    <row r="75" spans="10:22" x14ac:dyDescent="0.25">
      <c r="J75" s="58"/>
      <c r="V75" s="59"/>
    </row>
    <row r="76" spans="10:22" x14ac:dyDescent="0.25">
      <c r="J76" s="58"/>
      <c r="V76" s="59"/>
    </row>
    <row r="77" spans="10:22" x14ac:dyDescent="0.25">
      <c r="J77" s="58"/>
      <c r="V77" s="59"/>
    </row>
    <row r="78" spans="10:22" x14ac:dyDescent="0.25">
      <c r="V78" s="59"/>
    </row>
    <row r="79" spans="10:22" x14ac:dyDescent="0.25">
      <c r="V79" s="59"/>
    </row>
    <row r="80" spans="10:22" x14ac:dyDescent="0.25">
      <c r="V80" s="59"/>
    </row>
    <row r="81" spans="22:22" x14ac:dyDescent="0.25">
      <c r="V81" s="59"/>
    </row>
    <row r="82" spans="22:22" x14ac:dyDescent="0.25">
      <c r="V82" s="59"/>
    </row>
    <row r="83" spans="22:22" x14ac:dyDescent="0.25">
      <c r="V83" s="59"/>
    </row>
    <row r="84" spans="22:22" x14ac:dyDescent="0.25">
      <c r="V84" s="59"/>
    </row>
    <row r="85" spans="22:22" x14ac:dyDescent="0.25">
      <c r="V85" s="59"/>
    </row>
    <row r="86" spans="22:22" x14ac:dyDescent="0.25">
      <c r="V86" s="59"/>
    </row>
    <row r="87" spans="22:22" x14ac:dyDescent="0.25">
      <c r="V87" s="59"/>
    </row>
    <row r="88" spans="22:22" x14ac:dyDescent="0.25">
      <c r="V88" s="59"/>
    </row>
    <row r="89" spans="22:22" x14ac:dyDescent="0.25">
      <c r="V89" s="59"/>
    </row>
    <row r="90" spans="22:22" x14ac:dyDescent="0.25">
      <c r="V90" s="59"/>
    </row>
    <row r="91" spans="22:22" x14ac:dyDescent="0.25">
      <c r="V91" s="59"/>
    </row>
    <row r="92" spans="22:22" x14ac:dyDescent="0.25">
      <c r="V92" s="59"/>
    </row>
    <row r="93" spans="22:22" x14ac:dyDescent="0.25">
      <c r="V93" s="59"/>
    </row>
    <row r="94" spans="22:22" x14ac:dyDescent="0.25">
      <c r="V94" s="59"/>
    </row>
    <row r="95" spans="22:22" x14ac:dyDescent="0.25">
      <c r="V95" s="59"/>
    </row>
  </sheetData>
  <mergeCells count="2">
    <mergeCell ref="A2:W2"/>
    <mergeCell ref="A3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2020-07-17T10:33:20Z</dcterms:created>
  <dcterms:modified xsi:type="dcterms:W3CDTF">2020-07-17T10:33:27Z</dcterms:modified>
</cp:coreProperties>
</file>