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CF9558C4-3D8D-4B79-B77E-77B670C4F8FA}" xr6:coauthVersionLast="41" xr6:coauthVersionMax="41" xr10:uidLastSave="{00000000-0000-0000-0000-000000000000}"/>
  <bookViews>
    <workbookView xWindow="-120" yWindow="-120" windowWidth="20730" windowHeight="11160" xr2:uid="{3848E20C-5A19-4474-A493-258A84A3241A}"/>
  </bookViews>
  <sheets>
    <sheet name="int.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K15" i="1"/>
  <c r="C15" i="1" s="1"/>
  <c r="D15" i="1" s="1"/>
  <c r="K14" i="1"/>
  <c r="C14" i="1"/>
  <c r="D14" i="1" s="1"/>
  <c r="F13" i="1"/>
  <c r="E13" i="1"/>
  <c r="K13" i="1" s="1"/>
  <c r="C13" i="1" s="1"/>
  <c r="D13" i="1" s="1"/>
  <c r="G12" i="1"/>
  <c r="K12" i="1" s="1"/>
  <c r="C12" i="1" s="1"/>
  <c r="D12" i="1" s="1"/>
  <c r="G11" i="1"/>
  <c r="F11" i="1"/>
  <c r="K11" i="1" s="1"/>
  <c r="C11" i="1" s="1"/>
  <c r="E11" i="1"/>
  <c r="B11" i="1"/>
  <c r="B16" i="1" s="1"/>
  <c r="G10" i="1"/>
  <c r="G16" i="1" s="1"/>
  <c r="F10" i="1"/>
  <c r="F16" i="1" s="1"/>
  <c r="E10" i="1"/>
  <c r="K10" i="1" s="1"/>
  <c r="K16" i="1" l="1"/>
  <c r="C10" i="1"/>
  <c r="E16" i="1"/>
  <c r="D11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<sst xmlns="http://schemas.openxmlformats.org/spreadsheetml/2006/main" count="32" uniqueCount="30">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</sst>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164" fontId="1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quotePrefix="1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6" fillId="0" borderId="5" xfId="4" applyNumberFormat="1" applyFont="1" applyBorder="1" applyAlignment="1">
      <alignment horizontal="right"/>
    </xf>
    <xf numFmtId="0" fontId="17" fillId="0" borderId="11" xfId="3" applyFont="1" applyBorder="1"/>
    <xf numFmtId="3" fontId="16" fillId="0" borderId="12" xfId="4" applyNumberFormat="1" applyFont="1" applyBorder="1" applyAlignment="1">
      <alignment horizontal="right"/>
    </xf>
    <xf numFmtId="3" fontId="16" fillId="0" borderId="13" xfId="4" applyNumberFormat="1" applyFont="1" applyBorder="1" applyAlignment="1">
      <alignment horizontal="right"/>
    </xf>
    <xf numFmtId="0" fontId="18" fillId="0" borderId="0" xfId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1" fillId="0" borderId="0" xfId="1" applyNumberFormat="1"/>
  </cellXfs>
  <cellStyles count="5">
    <cellStyle name="Ezres 4 2 2" xfId="4" xr:uid="{7362E11E-1000-447B-B5CD-F0221928C03C}"/>
    <cellStyle name="Normál" xfId="0" builtinId="0"/>
    <cellStyle name="Normál_Önkormányzati%20melléklet%202013.(1) 2 2" xfId="2" xr:uid="{A407E011-03FD-4E47-ACAE-89A95B956B84}"/>
    <cellStyle name="Normál_szakfeladat táblázat költségvetéshez" xfId="3" xr:uid="{48A24B4C-CAF2-4686-BB51-5E7120601906}"/>
    <cellStyle name="Normál_szakfeladatokhoz táblázat 2 2" xfId="1" xr:uid="{5D5B35D3-3732-402A-AC3A-518F72C24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0566-AAF2-4808-BB57-BA394252EE08}">
  <sheetPr codeName="Munka42">
    <tabColor theme="6"/>
  </sheetPr>
  <dimension ref="A1:L27"/>
  <sheetViews>
    <sheetView tabSelected="1" view="pageLayout" zoomScaleNormal="100" zoomScaleSheetLayoutView="115" workbookViewId="0">
      <selection activeCell="G2" sqref="G2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9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39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v>65308111</v>
      </c>
      <c r="C10" s="25">
        <f t="shared" ref="C10:C14" si="0">K10-B10</f>
        <v>240736205</v>
      </c>
      <c r="D10" s="25">
        <f t="shared" ref="D10:D14" si="1">SUM(B10:C10)</f>
        <v>306044316</v>
      </c>
      <c r="E10" s="25">
        <f>60512486+720000</f>
        <v>61232486</v>
      </c>
      <c r="F10" s="25">
        <f>13261042+126360</f>
        <v>13387402</v>
      </c>
      <c r="G10" s="25">
        <f>229985778+932600</f>
        <v>230918378</v>
      </c>
      <c r="H10" s="24"/>
      <c r="I10" s="24"/>
      <c r="J10" s="24">
        <v>506050</v>
      </c>
      <c r="K10" s="26">
        <f t="shared" ref="K10:K14" si="2">SUM(E10:J10)</f>
        <v>306044316</v>
      </c>
    </row>
    <row r="11" spans="1:12" ht="15.95" customHeight="1" x14ac:dyDescent="0.2">
      <c r="A11" s="23" t="s">
        <v>24</v>
      </c>
      <c r="B11" s="25">
        <f>8436314+44530+699075</f>
        <v>9179919</v>
      </c>
      <c r="C11" s="24">
        <f>K11-B11</f>
        <v>328107890</v>
      </c>
      <c r="D11" s="25">
        <f t="shared" si="1"/>
        <v>337287809</v>
      </c>
      <c r="E11" s="25">
        <f>208655734+585000</f>
        <v>209240734</v>
      </c>
      <c r="F11" s="25">
        <f>44850807+114075</f>
        <v>44964882</v>
      </c>
      <c r="G11" s="25">
        <f>80145873+44530</f>
        <v>80190403</v>
      </c>
      <c r="H11" s="24"/>
      <c r="I11" s="24"/>
      <c r="J11" s="24">
        <v>2891790</v>
      </c>
      <c r="K11" s="26">
        <f t="shared" si="2"/>
        <v>337287809</v>
      </c>
    </row>
    <row r="12" spans="1:12" ht="15.95" customHeight="1" x14ac:dyDescent="0.2">
      <c r="A12" s="23" t="s">
        <v>25</v>
      </c>
      <c r="B12" s="24">
        <v>10844658</v>
      </c>
      <c r="C12" s="24">
        <f t="shared" si="0"/>
        <v>98588650</v>
      </c>
      <c r="D12" s="27">
        <f t="shared" si="1"/>
        <v>109433308</v>
      </c>
      <c r="E12" s="24">
        <v>48091292</v>
      </c>
      <c r="F12" s="24">
        <v>9499320</v>
      </c>
      <c r="G12" s="25">
        <f>50789082-932600</f>
        <v>49856482</v>
      </c>
      <c r="H12" s="24"/>
      <c r="I12" s="24"/>
      <c r="J12" s="24">
        <v>1986214</v>
      </c>
      <c r="K12" s="28">
        <f t="shared" si="2"/>
        <v>109433308</v>
      </c>
    </row>
    <row r="13" spans="1:12" ht="18" customHeight="1" x14ac:dyDescent="0.2">
      <c r="A13" s="29" t="s">
        <v>26</v>
      </c>
      <c r="B13" s="30">
        <v>220298971</v>
      </c>
      <c r="C13" s="25">
        <f t="shared" si="0"/>
        <v>562254232</v>
      </c>
      <c r="D13" s="25">
        <f t="shared" si="1"/>
        <v>782553203</v>
      </c>
      <c r="E13" s="25">
        <f>471445483+80000</f>
        <v>471525483</v>
      </c>
      <c r="F13" s="25">
        <f>98130166+15600</f>
        <v>98145766</v>
      </c>
      <c r="G13" s="24">
        <v>198957271</v>
      </c>
      <c r="H13" s="24"/>
      <c r="I13" s="24"/>
      <c r="J13" s="24">
        <v>13924683</v>
      </c>
      <c r="K13" s="26">
        <f t="shared" si="2"/>
        <v>782553203</v>
      </c>
    </row>
    <row r="14" spans="1:12" ht="18" customHeight="1" x14ac:dyDescent="0.2">
      <c r="A14" s="29" t="s">
        <v>27</v>
      </c>
      <c r="B14" s="30">
        <v>1273228</v>
      </c>
      <c r="C14" s="24">
        <f t="shared" si="0"/>
        <v>91991548</v>
      </c>
      <c r="D14" s="27">
        <f t="shared" si="1"/>
        <v>93264776</v>
      </c>
      <c r="E14" s="31">
        <v>64039486</v>
      </c>
      <c r="F14" s="31">
        <v>12834203</v>
      </c>
      <c r="G14" s="31">
        <v>15749737</v>
      </c>
      <c r="H14" s="31"/>
      <c r="I14" s="31"/>
      <c r="J14" s="31">
        <v>641350</v>
      </c>
      <c r="K14" s="28">
        <f t="shared" si="2"/>
        <v>93264776</v>
      </c>
    </row>
    <row r="15" spans="1:12" ht="18" customHeight="1" x14ac:dyDescent="0.2">
      <c r="A15" s="29" t="s">
        <v>28</v>
      </c>
      <c r="B15" s="32">
        <v>12165785</v>
      </c>
      <c r="C15" s="25">
        <f>K15-B15</f>
        <v>214238741</v>
      </c>
      <c r="D15" s="25">
        <f>SUM(B15:C15)</f>
        <v>226404526</v>
      </c>
      <c r="E15" s="33">
        <v>151282812</v>
      </c>
      <c r="F15" s="33">
        <v>31234174</v>
      </c>
      <c r="G15" s="33">
        <v>40301623</v>
      </c>
      <c r="H15" s="34"/>
      <c r="I15" s="34"/>
      <c r="J15" s="35">
        <v>3585917</v>
      </c>
      <c r="K15" s="26">
        <f>SUM(E15:J15)</f>
        <v>226404526</v>
      </c>
    </row>
    <row r="16" spans="1:12" s="39" customFormat="1" ht="18" customHeight="1" thickBot="1" x14ac:dyDescent="0.25">
      <c r="A16" s="36" t="s">
        <v>29</v>
      </c>
      <c r="B16" s="37">
        <f t="shared" ref="B16:J16" si="3">SUM(B10:B15)</f>
        <v>319070672</v>
      </c>
      <c r="C16" s="37">
        <f t="shared" si="3"/>
        <v>1535917266</v>
      </c>
      <c r="D16" s="37">
        <f t="shared" si="3"/>
        <v>1854987938</v>
      </c>
      <c r="E16" s="37">
        <f t="shared" si="3"/>
        <v>1005412293</v>
      </c>
      <c r="F16" s="37">
        <f t="shared" si="3"/>
        <v>210065747</v>
      </c>
      <c r="G16" s="37">
        <f t="shared" si="3"/>
        <v>615973894</v>
      </c>
      <c r="H16" s="37">
        <f t="shared" si="3"/>
        <v>0</v>
      </c>
      <c r="I16" s="37">
        <f t="shared" si="3"/>
        <v>0</v>
      </c>
      <c r="J16" s="37">
        <f t="shared" si="3"/>
        <v>23536004</v>
      </c>
      <c r="K16" s="38">
        <f>SUM(K10:K15)</f>
        <v>1854987938</v>
      </c>
      <c r="L16" s="3"/>
    </row>
    <row r="17" spans="3:11" s="40" customFormat="1" ht="11.25" x14ac:dyDescent="0.2">
      <c r="D17" s="41"/>
      <c r="K17" s="41"/>
    </row>
    <row r="18" spans="3:11" s="40" customFormat="1" ht="11.25" x14ac:dyDescent="0.2">
      <c r="D18" s="41"/>
      <c r="K18" s="41"/>
    </row>
    <row r="19" spans="3:11" s="42" customFormat="1" x14ac:dyDescent="0.2">
      <c r="D19" s="43"/>
      <c r="K19" s="43"/>
    </row>
    <row r="20" spans="3:11" s="42" customFormat="1" x14ac:dyDescent="0.2">
      <c r="D20" s="43"/>
      <c r="K20" s="43"/>
    </row>
    <row r="21" spans="3:11" s="42" customFormat="1" x14ac:dyDescent="0.2">
      <c r="D21" s="43"/>
      <c r="K21" s="43"/>
    </row>
    <row r="22" spans="3:11" s="42" customFormat="1" x14ac:dyDescent="0.2">
      <c r="D22" s="43"/>
      <c r="K22" s="43"/>
    </row>
    <row r="23" spans="3:11" s="42" customFormat="1" x14ac:dyDescent="0.2">
      <c r="D23" s="43"/>
      <c r="K23" s="43"/>
    </row>
    <row r="24" spans="3:11" s="42" customFormat="1" x14ac:dyDescent="0.2">
      <c r="D24" s="43"/>
      <c r="K24" s="43"/>
    </row>
    <row r="25" spans="3:11" s="42" customFormat="1" x14ac:dyDescent="0.2">
      <c r="D25" s="43"/>
      <c r="K25" s="43"/>
    </row>
    <row r="26" spans="3:11" s="42" customFormat="1" x14ac:dyDescent="0.2">
      <c r="D26" s="43"/>
      <c r="K26" s="43"/>
    </row>
    <row r="27" spans="3:11" x14ac:dyDescent="0.2">
      <c r="C27" s="44"/>
      <c r="G27" s="44"/>
      <c r="H27" s="44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27.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2019-03-28T13:32:28Z</dcterms:created>
  <dcterms:modified xsi:type="dcterms:W3CDTF">2019-03-28T13:32:28Z</dcterms:modified>
</cp:coreProperties>
</file>