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3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3" i="1"/>
  <c r="D32" i="1" s="1"/>
  <c r="D22" i="1"/>
  <c r="D21" i="1"/>
  <c r="G20" i="1"/>
  <c r="G32" i="1" s="1"/>
  <c r="D20" i="1"/>
  <c r="G10" i="1"/>
  <c r="D10" i="1"/>
  <c r="G9" i="1"/>
  <c r="D9" i="1"/>
  <c r="G8" i="1"/>
  <c r="G19" i="1" s="1"/>
  <c r="G33" i="1" s="1"/>
  <c r="D8" i="1"/>
  <c r="D19" i="1" s="1"/>
  <c r="G35" i="1" l="1"/>
  <c r="G34" i="1"/>
  <c r="D35" i="1"/>
  <c r="D34" i="1"/>
  <c r="D33" i="1"/>
</calcChain>
</file>

<file path=xl/sharedStrings.xml><?xml version="1.0" encoding="utf-8"?>
<sst xmlns="http://schemas.openxmlformats.org/spreadsheetml/2006/main" count="73" uniqueCount="70">
  <si>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</si>
  <si>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</si>
  <si>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</si>
  <si>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</si>
  <si>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</si>
  <si>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</si>
  <si>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</si>
  <si>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</si>
  <si>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</si>
  <si>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</si>
  <si>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</si>
  <si>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1.</t>
  </si>
  <si>
    <t>B2</t>
  </si>
  <si>
    <t>Felhalmozási célú támogatások államháztartáson belülről</t>
  </si>
  <si>
    <t>K6</t>
  </si>
  <si>
    <t>Beruházások</t>
  </si>
  <si>
    <t>2.</t>
  </si>
  <si>
    <t>B5</t>
  </si>
  <si>
    <t>Felhalmozási bevételek</t>
  </si>
  <si>
    <t>K7</t>
  </si>
  <si>
    <t>Felújítások</t>
  </si>
  <si>
    <t>3.</t>
  </si>
  <si>
    <t>B7</t>
  </si>
  <si>
    <t>Felhalmozási célú átvett pénzeszközök</t>
  </si>
  <si>
    <t>K8</t>
  </si>
  <si>
    <t>Egyéb felhalmozási célú kiadások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</si>
  <si>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</si>
  <si>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</si>
  <si>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</si>
  <si>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</si>
  <si>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</si>
  <si>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</si>
  <si>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</si>
  <si>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</si>
  <si>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</si>
  <si>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</si>
  <si>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</t>
  </si>
  <si>
    <t>13.</t>
  </si>
  <si>
    <t>B81</t>
  </si>
  <si>
    <t>Hiány belső finanszírozásának bevételei</t>
  </si>
  <si>
    <t>K91</t>
  </si>
  <si>
    <t>Belföldi finanszírozási kiadások</t>
  </si>
  <si>
    <t>14.</t>
  </si>
  <si>
    <t xml:space="preserve">   Költségvetési maradvány igénybevétele (B813)</t>
  </si>
  <si>
    <t>Hitel-, és kölcsöntörlesztés államháztartáson kívülre (K911)</t>
  </si>
  <si>
    <t>15.</t>
  </si>
  <si>
    <t xml:space="preserve">   Államháztartáson belüli megelőlegezések (B814)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</si>
  <si>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</si>
  <si>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</si>
  <si>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</si>
  <si>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</si>
  <si>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</si>
  <si>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</si>
  <si>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</si>
  <si>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</si>
  <si>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</si>
  <si>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</si>
  <si>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</si>
  <si>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Felhalmozási célú finanszírozási bevételek összesen </t>
  </si>
  <si>
    <t>Felhalmozási célú finanszírozási kiadások összesen</t>
  </si>
  <si>
    <t>26.</t>
  </si>
  <si>
    <t xml:space="preserve">BEVÉTEL ÖSSZESEN </t>
  </si>
  <si>
    <t xml:space="preserve">KIADÁSOK ÖSSZESEN 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</si>
  <si>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</si>
  <si>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</si>
  <si>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</si>
  <si>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</si>
  <si>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</si>
  <si>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</si>
  <si>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3/2019. (II.28.)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</si>
</sst>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Border="1" applyAlignment="1">
      <alignment horizontal="right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9" xfId="0" applyNumberFormat="1" applyFont="1" applyBorder="1" applyAlignment="1">
      <alignment horizontal="right" indent="1"/>
    </xf>
    <xf numFmtId="3" fontId="0" fillId="0" borderId="9" xfId="0" applyNumberFormat="1" applyFont="1" applyBorder="1"/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2"/>
    </xf>
    <xf numFmtId="3" fontId="9" fillId="0" borderId="21" xfId="0" applyNumberFormat="1" applyFont="1" applyBorder="1"/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horizontal="left" indent="2"/>
    </xf>
    <xf numFmtId="164" fontId="9" fillId="0" borderId="8" xfId="0" applyNumberFormat="1" applyFont="1" applyFill="1" applyBorder="1" applyAlignment="1" applyProtection="1">
      <alignment horizontal="left" vertical="center" wrapText="1" indent="3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164" fontId="10" fillId="0" borderId="29" xfId="0" applyNumberFormat="1" applyFont="1" applyFill="1" applyBorder="1" applyAlignment="1" applyProtection="1">
      <alignment horizontal="right" vertical="center" wrapText="1" indent="1"/>
    </xf>
    <xf numFmtId="164" fontId="10" fillId="0" borderId="30" xfId="0" applyNumberFormat="1" applyFont="1" applyFill="1" applyBorder="1" applyAlignment="1" applyProtection="1">
      <alignment horizontal="right" vertical="center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2%20-%202019.%20&#233;vi%20k&#246;lts&#233;gvet&#233;si%20rendelet%20m&#243;dos&#237;t&#225;sa/2019.%20&#233;vi%20kv.%20t&#225;bl&#225;k%204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 mell."/>
      <sheetName val="12. sz. mell."/>
    </sheetNames>
    <sheetDataSet>
      <sheetData sheetId="0">
        <row r="42">
          <cell r="F42">
            <v>124640792</v>
          </cell>
        </row>
        <row r="45">
          <cell r="F45">
            <v>0</v>
          </cell>
        </row>
        <row r="56">
          <cell r="F56">
            <v>30000000</v>
          </cell>
        </row>
        <row r="59">
          <cell r="F59">
            <v>15454478</v>
          </cell>
        </row>
        <row r="79">
          <cell r="F79">
            <v>584858393</v>
          </cell>
        </row>
        <row r="80">
          <cell r="F80">
            <v>116188911</v>
          </cell>
        </row>
        <row r="81">
          <cell r="F81">
            <v>6297709</v>
          </cell>
        </row>
        <row r="89">
          <cell r="F8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5"/>
  <sheetViews>
    <sheetView tabSelected="1" view="pageBreakPreview" zoomScale="115" zoomScaleNormal="100" zoomScaleSheetLayoutView="115" workbookViewId="0">
      <selection activeCell="F23" sqref="F23"/>
    </sheetView>
  </sheetViews>
  <sheetFormatPr defaultRowHeight="12.75" x14ac:dyDescent="0.2"/>
  <cols>
    <col min="1" max="2" width="6.83203125" style="1" customWidth="1"/>
    <col min="3" max="3" width="55.1640625" style="5" customWidth="1"/>
    <col min="4" max="4" width="16.33203125" style="1" customWidth="1"/>
    <col min="5" max="5" width="7.6640625" style="1" customWidth="1"/>
    <col min="6" max="6" width="57.5" style="1" customWidth="1"/>
    <col min="7" max="7" width="16.33203125" style="1" customWidth="1"/>
    <col min="8" max="8" width="5.83203125" style="1" customWidth="1"/>
    <col min="9" max="10" width="9.33203125" style="1"/>
    <col min="11" max="11" width="14" style="1" customWidth="1"/>
    <col min="12" max="16384" width="9.33203125" style="1"/>
  </cols>
  <sheetData>
    <row r="1" spans="1:8" x14ac:dyDescent="0.2">
      <c r="C1" s="78" t="s">
        <v>69</v>
      </c>
      <c r="D1" s="78"/>
      <c r="E1" s="78"/>
      <c r="F1" s="78"/>
      <c r="G1" s="78"/>
    </row>
    <row r="2" spans="1:8" x14ac:dyDescent="0.2">
      <c r="C2" s="78"/>
      <c r="D2" s="78"/>
      <c r="E2" s="78"/>
      <c r="F2" s="78"/>
      <c r="G2" s="78"/>
    </row>
    <row r="3" spans="1:8" ht="31.5" customHeight="1" x14ac:dyDescent="0.2">
      <c r="C3" s="2" t="s">
        <v>0</v>
      </c>
      <c r="D3" s="3"/>
      <c r="E3" s="3"/>
      <c r="F3" s="3"/>
      <c r="G3" s="3"/>
      <c r="H3" s="4"/>
    </row>
    <row r="4" spans="1:8" ht="14.25" thickBot="1" x14ac:dyDescent="0.25">
      <c r="G4" s="6" t="s">
        <v>1</v>
      </c>
      <c r="H4" s="4"/>
    </row>
    <row r="5" spans="1:8" ht="18" customHeight="1" x14ac:dyDescent="0.2">
      <c r="A5" s="79" t="s">
        <v>2</v>
      </c>
      <c r="B5" s="7"/>
      <c r="C5" s="81" t="s">
        <v>3</v>
      </c>
      <c r="D5" s="82"/>
      <c r="E5" s="8"/>
      <c r="F5" s="9" t="s">
        <v>4</v>
      </c>
      <c r="G5" s="10"/>
      <c r="H5" s="4"/>
    </row>
    <row r="6" spans="1:8" s="15" customFormat="1" ht="24" x14ac:dyDescent="0.2">
      <c r="A6" s="80"/>
      <c r="B6" s="11"/>
      <c r="C6" s="12" t="s">
        <v>5</v>
      </c>
      <c r="D6" s="13" t="s">
        <v>6</v>
      </c>
      <c r="E6" s="14"/>
      <c r="F6" s="12" t="s">
        <v>5</v>
      </c>
      <c r="G6" s="13" t="s">
        <v>6</v>
      </c>
      <c r="H6" s="4"/>
    </row>
    <row r="7" spans="1:8" s="15" customFormat="1" x14ac:dyDescent="0.2">
      <c r="A7" s="16"/>
      <c r="B7" s="17"/>
      <c r="C7" s="17" t="s">
        <v>7</v>
      </c>
      <c r="D7" s="18" t="s">
        <v>8</v>
      </c>
      <c r="E7" s="19"/>
      <c r="F7" s="17" t="s">
        <v>9</v>
      </c>
      <c r="G7" s="18" t="s">
        <v>10</v>
      </c>
      <c r="H7" s="4"/>
    </row>
    <row r="8" spans="1:8" ht="12.95" customHeight="1" x14ac:dyDescent="0.2">
      <c r="A8" s="20" t="s">
        <v>11</v>
      </c>
      <c r="B8" s="21" t="s">
        <v>12</v>
      </c>
      <c r="C8" s="22" t="s">
        <v>13</v>
      </c>
      <c r="D8" s="23">
        <f>+'[1]1.sz.mell.'!F42</f>
        <v>124640792</v>
      </c>
      <c r="E8" s="24" t="s">
        <v>14</v>
      </c>
      <c r="F8" s="22" t="s">
        <v>15</v>
      </c>
      <c r="G8" s="25">
        <f>+'[1]1.sz.mell.'!F79</f>
        <v>584858393</v>
      </c>
      <c r="H8" s="4"/>
    </row>
    <row r="9" spans="1:8" x14ac:dyDescent="0.2">
      <c r="A9" s="20" t="s">
        <v>16</v>
      </c>
      <c r="B9" s="21" t="s">
        <v>17</v>
      </c>
      <c r="C9" s="22" t="s">
        <v>18</v>
      </c>
      <c r="D9" s="26">
        <f>+'[1]1.sz.mell.'!F45</f>
        <v>0</v>
      </c>
      <c r="E9" s="24" t="s">
        <v>19</v>
      </c>
      <c r="F9" s="22" t="s">
        <v>20</v>
      </c>
      <c r="G9" s="25">
        <f>+'[1]1.sz.mell.'!F80</f>
        <v>116188911</v>
      </c>
      <c r="H9" s="4"/>
    </row>
    <row r="10" spans="1:8" ht="12.95" customHeight="1" x14ac:dyDescent="0.2">
      <c r="A10" s="20" t="s">
        <v>21</v>
      </c>
      <c r="B10" s="21" t="s">
        <v>22</v>
      </c>
      <c r="C10" s="22" t="s">
        <v>23</v>
      </c>
      <c r="D10" s="26">
        <f>+'[1]1.sz.mell.'!F50</f>
        <v>0</v>
      </c>
      <c r="E10" s="24" t="s">
        <v>24</v>
      </c>
      <c r="F10" s="22" t="s">
        <v>25</v>
      </c>
      <c r="G10" s="25">
        <f>+'[1]1.sz.mell.'!F81</f>
        <v>6297709</v>
      </c>
      <c r="H10" s="4"/>
    </row>
    <row r="11" spans="1:8" ht="12.95" customHeight="1" x14ac:dyDescent="0.2">
      <c r="A11" s="20" t="s">
        <v>26</v>
      </c>
      <c r="B11" s="21"/>
      <c r="C11" s="22"/>
      <c r="D11" s="27"/>
      <c r="E11" s="24"/>
      <c r="F11" s="22"/>
      <c r="G11" s="28"/>
      <c r="H11" s="4"/>
    </row>
    <row r="12" spans="1:8" ht="12.75" customHeight="1" x14ac:dyDescent="0.2">
      <c r="A12" s="20" t="s">
        <v>27</v>
      </c>
      <c r="B12" s="21"/>
      <c r="C12" s="22"/>
      <c r="D12" s="27"/>
      <c r="E12" s="24"/>
      <c r="F12" s="22"/>
      <c r="G12" s="28"/>
      <c r="H12" s="4"/>
    </row>
    <row r="13" spans="1:8" ht="12.95" customHeight="1" x14ac:dyDescent="0.2">
      <c r="A13" s="20" t="s">
        <v>28</v>
      </c>
      <c r="B13" s="21"/>
      <c r="C13" s="22"/>
      <c r="D13" s="27"/>
      <c r="E13" s="24"/>
      <c r="F13" s="22"/>
      <c r="G13" s="25"/>
      <c r="H13" s="4"/>
    </row>
    <row r="14" spans="1:8" ht="12.95" customHeight="1" x14ac:dyDescent="0.2">
      <c r="A14" s="20" t="s">
        <v>29</v>
      </c>
      <c r="B14" s="21"/>
      <c r="C14" s="22"/>
      <c r="D14" s="27"/>
      <c r="E14" s="24"/>
      <c r="F14" s="29"/>
      <c r="G14" s="28"/>
      <c r="H14" s="4"/>
    </row>
    <row r="15" spans="1:8" ht="12.95" customHeight="1" x14ac:dyDescent="0.2">
      <c r="A15" s="20" t="s">
        <v>30</v>
      </c>
      <c r="B15" s="21"/>
      <c r="C15" s="22"/>
      <c r="D15" s="27"/>
      <c r="E15" s="24"/>
      <c r="F15" s="29"/>
      <c r="G15" s="28"/>
      <c r="H15" s="4"/>
    </row>
    <row r="16" spans="1:8" ht="12.95" customHeight="1" x14ac:dyDescent="0.2">
      <c r="A16" s="20" t="s">
        <v>31</v>
      </c>
      <c r="B16" s="21"/>
      <c r="C16" s="29"/>
      <c r="D16" s="25"/>
      <c r="E16" s="24"/>
      <c r="F16" s="29"/>
      <c r="G16" s="28"/>
      <c r="H16" s="4"/>
    </row>
    <row r="17" spans="1:8" x14ac:dyDescent="0.2">
      <c r="A17" s="20" t="s">
        <v>32</v>
      </c>
      <c r="B17" s="21"/>
      <c r="C17" s="29"/>
      <c r="D17" s="25"/>
      <c r="E17" s="24"/>
      <c r="F17" s="29"/>
      <c r="G17" s="28"/>
      <c r="H17" s="4"/>
    </row>
    <row r="18" spans="1:8" ht="12.95" customHeight="1" thickBot="1" x14ac:dyDescent="0.25">
      <c r="A18" s="30" t="s">
        <v>33</v>
      </c>
      <c r="B18" s="31"/>
      <c r="C18" s="32"/>
      <c r="D18" s="33"/>
      <c r="E18" s="34"/>
      <c r="F18" s="35"/>
      <c r="G18" s="36"/>
      <c r="H18" s="4"/>
    </row>
    <row r="19" spans="1:8" ht="15.95" customHeight="1" thickBot="1" x14ac:dyDescent="0.25">
      <c r="A19" s="37" t="s">
        <v>34</v>
      </c>
      <c r="B19" s="38"/>
      <c r="C19" s="39" t="s">
        <v>35</v>
      </c>
      <c r="D19" s="40">
        <f>+D8+D9+D10+D12</f>
        <v>124640792</v>
      </c>
      <c r="E19" s="41"/>
      <c r="F19" s="39" t="s">
        <v>36</v>
      </c>
      <c r="G19" s="40">
        <f>+G8+G9+G12+G13+G14+G15+G16+G17+G10</f>
        <v>707345013</v>
      </c>
      <c r="H19" s="4"/>
    </row>
    <row r="20" spans="1:8" ht="12.95" customHeight="1" x14ac:dyDescent="0.2">
      <c r="A20" s="42" t="s">
        <v>37</v>
      </c>
      <c r="B20" s="43" t="s">
        <v>38</v>
      </c>
      <c r="C20" s="44" t="s">
        <v>39</v>
      </c>
      <c r="D20" s="45">
        <f>+D21+D22</f>
        <v>552704221</v>
      </c>
      <c r="E20" s="46" t="s">
        <v>40</v>
      </c>
      <c r="F20" s="47" t="s">
        <v>41</v>
      </c>
      <c r="G20" s="48">
        <f>+'[1]1.sz.mell.'!F89</f>
        <v>0</v>
      </c>
      <c r="H20" s="4"/>
    </row>
    <row r="21" spans="1:8" ht="12.95" customHeight="1" x14ac:dyDescent="0.2">
      <c r="A21" s="20" t="s">
        <v>42</v>
      </c>
      <c r="B21" s="49"/>
      <c r="C21" s="50" t="s">
        <v>43</v>
      </c>
      <c r="D21" s="25">
        <f>131292184+405957559</f>
        <v>537249743</v>
      </c>
      <c r="E21" s="51"/>
      <c r="F21" s="52" t="s">
        <v>44</v>
      </c>
      <c r="G21" s="27"/>
      <c r="H21" s="4"/>
    </row>
    <row r="22" spans="1:8" ht="12.95" customHeight="1" x14ac:dyDescent="0.2">
      <c r="A22" s="20" t="s">
        <v>45</v>
      </c>
      <c r="B22" s="49"/>
      <c r="C22" s="50" t="s">
        <v>46</v>
      </c>
      <c r="D22" s="25">
        <f>+'[1]1.sz.mell.'!F59</f>
        <v>15454478</v>
      </c>
      <c r="E22" s="51"/>
      <c r="F22" s="53"/>
      <c r="G22" s="54"/>
      <c r="H22" s="4"/>
    </row>
    <row r="23" spans="1:8" ht="12.95" customHeight="1" x14ac:dyDescent="0.2">
      <c r="A23" s="20" t="s">
        <v>47</v>
      </c>
      <c r="B23" s="49" t="s">
        <v>38</v>
      </c>
      <c r="C23" s="50" t="s">
        <v>48</v>
      </c>
      <c r="D23" s="25">
        <f>+'[1]1.sz.mell.'!F56</f>
        <v>30000000</v>
      </c>
      <c r="E23" s="51"/>
      <c r="F23" s="53"/>
      <c r="G23" s="54"/>
      <c r="H23" s="4"/>
    </row>
    <row r="24" spans="1:8" ht="12.95" customHeight="1" x14ac:dyDescent="0.2">
      <c r="A24" s="20" t="s">
        <v>49</v>
      </c>
      <c r="B24" s="21"/>
      <c r="C24" s="55"/>
      <c r="D24" s="54"/>
      <c r="E24" s="51"/>
      <c r="F24" s="50"/>
      <c r="G24" s="54"/>
      <c r="H24" s="4"/>
    </row>
    <row r="25" spans="1:8" ht="12.95" customHeight="1" x14ac:dyDescent="0.2">
      <c r="A25" s="20" t="s">
        <v>50</v>
      </c>
      <c r="B25" s="21"/>
      <c r="C25" s="55"/>
      <c r="D25" s="54"/>
      <c r="E25" s="51"/>
      <c r="F25" s="50"/>
      <c r="G25" s="54"/>
      <c r="H25" s="4"/>
    </row>
    <row r="26" spans="1:8" ht="12.95" customHeight="1" x14ac:dyDescent="0.2">
      <c r="A26" s="20" t="s">
        <v>51</v>
      </c>
      <c r="B26" s="21"/>
      <c r="C26" s="56"/>
      <c r="D26" s="57">
        <f>+D27+D28+D29+D30+D31</f>
        <v>0</v>
      </c>
      <c r="E26" s="58"/>
      <c r="F26" s="50"/>
      <c r="G26" s="54"/>
      <c r="H26" s="4"/>
    </row>
    <row r="27" spans="1:8" ht="12.95" customHeight="1" x14ac:dyDescent="0.2">
      <c r="A27" s="20" t="s">
        <v>52</v>
      </c>
      <c r="B27" s="21"/>
      <c r="C27" s="55"/>
      <c r="D27" s="54"/>
      <c r="E27" s="51"/>
      <c r="F27" s="50"/>
      <c r="G27" s="54"/>
      <c r="H27" s="4"/>
    </row>
    <row r="28" spans="1:8" ht="12.95" customHeight="1" x14ac:dyDescent="0.2">
      <c r="A28" s="20" t="s">
        <v>53</v>
      </c>
      <c r="B28" s="21"/>
      <c r="C28" s="55"/>
      <c r="D28" s="54"/>
      <c r="E28" s="51"/>
      <c r="F28" s="59"/>
      <c r="G28" s="54"/>
      <c r="H28" s="4"/>
    </row>
    <row r="29" spans="1:8" ht="12.95" customHeight="1" x14ac:dyDescent="0.2">
      <c r="A29" s="20" t="s">
        <v>54</v>
      </c>
      <c r="B29" s="21"/>
      <c r="C29" s="55"/>
      <c r="D29" s="54"/>
      <c r="E29" s="51"/>
      <c r="F29" s="29"/>
      <c r="G29" s="54"/>
      <c r="H29" s="4"/>
    </row>
    <row r="30" spans="1:8" ht="12.95" customHeight="1" x14ac:dyDescent="0.2">
      <c r="A30" s="20" t="s">
        <v>55</v>
      </c>
      <c r="B30" s="21"/>
      <c r="C30" s="60"/>
      <c r="D30" s="54"/>
      <c r="E30" s="51"/>
      <c r="F30" s="29"/>
      <c r="G30" s="54"/>
      <c r="H30" s="4"/>
    </row>
    <row r="31" spans="1:8" ht="12.95" customHeight="1" x14ac:dyDescent="0.2">
      <c r="A31" s="20" t="s">
        <v>56</v>
      </c>
      <c r="B31" s="21"/>
      <c r="C31" s="60"/>
      <c r="D31" s="54"/>
      <c r="E31" s="51"/>
      <c r="F31" s="29"/>
      <c r="G31" s="54"/>
      <c r="H31" s="4"/>
    </row>
    <row r="32" spans="1:8" ht="21.75" customHeight="1" thickBot="1" x14ac:dyDescent="0.25">
      <c r="A32" s="61" t="s">
        <v>57</v>
      </c>
      <c r="B32" s="62"/>
      <c r="C32" s="63" t="s">
        <v>58</v>
      </c>
      <c r="D32" s="64">
        <f>+D23+D20</f>
        <v>582704221</v>
      </c>
      <c r="E32" s="65"/>
      <c r="F32" s="63" t="s">
        <v>59</v>
      </c>
      <c r="G32" s="64">
        <f>SUM(G20:G31)</f>
        <v>0</v>
      </c>
      <c r="H32" s="4"/>
    </row>
    <row r="33" spans="1:8" ht="13.5" thickBot="1" x14ac:dyDescent="0.25">
      <c r="A33" s="66" t="s">
        <v>60</v>
      </c>
      <c r="B33" s="67"/>
      <c r="C33" s="67" t="s">
        <v>61</v>
      </c>
      <c r="D33" s="68">
        <f>+D19+D32</f>
        <v>707345013</v>
      </c>
      <c r="E33" s="69"/>
      <c r="F33" s="67" t="s">
        <v>62</v>
      </c>
      <c r="G33" s="68">
        <f>+G19+G32</f>
        <v>707345013</v>
      </c>
      <c r="H33" s="4"/>
    </row>
    <row r="34" spans="1:8" ht="13.5" thickBot="1" x14ac:dyDescent="0.25">
      <c r="A34" s="70" t="s">
        <v>63</v>
      </c>
      <c r="B34" s="71"/>
      <c r="C34" s="71" t="s">
        <v>64</v>
      </c>
      <c r="D34" s="72">
        <f>IF(D19-G19&lt;0,G19-D19,"-")</f>
        <v>582704221</v>
      </c>
      <c r="E34" s="73"/>
      <c r="F34" s="71" t="s">
        <v>65</v>
      </c>
      <c r="G34" s="74" t="str">
        <f>IF(D19-G19&gt;0,D19-G19,"-")</f>
        <v>-</v>
      </c>
      <c r="H34" s="4"/>
    </row>
    <row r="35" spans="1:8" ht="16.5" thickBot="1" x14ac:dyDescent="0.3">
      <c r="A35" s="37" t="s">
        <v>66</v>
      </c>
      <c r="B35" s="38"/>
      <c r="C35" s="38" t="s">
        <v>67</v>
      </c>
      <c r="D35" s="75" t="str">
        <f>IF(D19+D32-G33&lt;0,G33-(D19+D32),"-")</f>
        <v>-</v>
      </c>
      <c r="E35" s="76"/>
      <c r="F35" s="38" t="s">
        <v>68</v>
      </c>
      <c r="G35" s="40" t="str">
        <f>IF(D19-G33&gt;0,D19+#REF!-G33,"-")</f>
        <v>-</v>
      </c>
      <c r="H35" s="77"/>
    </row>
  </sheetData>
  <mergeCells count="4">
    <mergeCell ref="C1:G1"/>
    <mergeCell ref="C2:G2"/>
    <mergeCell ref="A5:A6"/>
    <mergeCell ref="C5:D5"/>
  </mergeCells>
  <printOptions horizontalCentered="1"/>
  <pageMargins left="0.78740157480314965" right="0.78740157480314965" top="0.49" bottom="0.79" header="0.49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2020-02-19T08:11:40Z</dcterms:created>
  <dcterms:modified xsi:type="dcterms:W3CDTF">2020-02-19T08:32:24Z</dcterms:modified>
</cp:coreProperties>
</file>