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6" activeTab="3"/>
  </bookViews>
  <sheets>
    <sheet name="1.be-ki" sheetId="1" r:id="rId1"/>
    <sheet name="2. kiad." sheetId="2" r:id="rId2"/>
    <sheet name="3. felh." sheetId="3" r:id="rId3"/>
    <sheet name="4. létszám" sheetId="4" r:id="rId4"/>
    <sheet name="5.szoc." sheetId="5" r:id="rId5"/>
    <sheet name="Munka1" sheetId="6" r:id="rId6"/>
  </sheets>
  <definedNames>
    <definedName name="_xlnm.Print_Area" localSheetId="4">'5.szoc.'!$A$1:$Q$37</definedName>
  </definedNames>
  <calcPr fullCalcOnLoad="1"/>
</workbook>
</file>

<file path=xl/sharedStrings.xml><?xml version="1.0" encoding="utf-8"?>
<sst xmlns="http://schemas.openxmlformats.org/spreadsheetml/2006/main" count="250" uniqueCount="116">
  <si>
    <t>Bevételek</t>
  </si>
  <si>
    <t>Kiadások</t>
  </si>
  <si>
    <t xml:space="preserve">    Összesen:</t>
  </si>
  <si>
    <t>Megnevezés</t>
  </si>
  <si>
    <t>Beruházás</t>
  </si>
  <si>
    <t>Felújítás</t>
  </si>
  <si>
    <t>Összesen:</t>
  </si>
  <si>
    <t>Működési célú</t>
  </si>
  <si>
    <t>kötelező</t>
  </si>
  <si>
    <t>nem köt.</t>
  </si>
  <si>
    <t>összesen</t>
  </si>
  <si>
    <t>Személyi jutt.</t>
  </si>
  <si>
    <t>Járulékok</t>
  </si>
  <si>
    <t>Dologi kiad.</t>
  </si>
  <si>
    <t>Előző évi pénzmaradvány</t>
  </si>
  <si>
    <t>Ellátottak pénzb. jutt.</t>
  </si>
  <si>
    <t>Felhalmozási célú</t>
  </si>
  <si>
    <t>nem köt</t>
  </si>
  <si>
    <t>Felh-i és tőkejellegű bev.</t>
  </si>
  <si>
    <t>Mindösszesen:</t>
  </si>
  <si>
    <t>Kiadás</t>
  </si>
  <si>
    <t>Személyi kiadások</t>
  </si>
  <si>
    <t>Munkaadót terhelő jár.</t>
  </si>
  <si>
    <t>Dologi kiadás</t>
  </si>
  <si>
    <t>Létszám-keret (fő)</t>
  </si>
  <si>
    <t>I. Igazgatási kiadások</t>
  </si>
  <si>
    <t>II. Működési jell. feladatok</t>
  </si>
  <si>
    <t xml:space="preserve"> 1. Közvilágítás</t>
  </si>
  <si>
    <t xml:space="preserve"> 2. Községgazdálkodás</t>
  </si>
  <si>
    <t>EU-s forrásból</t>
  </si>
  <si>
    <t>Egyéb forrásból</t>
  </si>
  <si>
    <t>I. Beruházás</t>
  </si>
  <si>
    <t>II. Felújítások</t>
  </si>
  <si>
    <t>III. Felh-i célú pénzeszköz átadás</t>
  </si>
  <si>
    <t>Szociális jellegű kiadások</t>
  </si>
  <si>
    <t>közvetett</t>
  </si>
  <si>
    <t>közvetlen</t>
  </si>
  <si>
    <t>nem kötelező</t>
  </si>
  <si>
    <t>Speciális támogatások</t>
  </si>
  <si>
    <t>1. Intézmények támogatása</t>
  </si>
  <si>
    <t>3. Gyerekjóléti szolgálat</t>
  </si>
  <si>
    <t>5. Egyéb tám.</t>
  </si>
  <si>
    <t>Támogatás értékű felhalm-i bevét.</t>
  </si>
  <si>
    <t>Felhalmozási célú bevételek</t>
  </si>
  <si>
    <t>Felhalmozási célú kiadások</t>
  </si>
  <si>
    <t>Támogatás értékű felh-i célú bev.</t>
  </si>
  <si>
    <t>eredeti</t>
  </si>
  <si>
    <t>mód.</t>
  </si>
  <si>
    <t>teljesítés</t>
  </si>
  <si>
    <t>eredti</t>
  </si>
  <si>
    <t>eredet</t>
  </si>
  <si>
    <t>államigazg.</t>
  </si>
  <si>
    <t>Támogatások</t>
  </si>
  <si>
    <t>Közfoglalkoztatottak:</t>
  </si>
  <si>
    <t xml:space="preserve">    </t>
  </si>
  <si>
    <t>Létszám összesen:</t>
  </si>
  <si>
    <t>Felhalmozási bevétel</t>
  </si>
  <si>
    <t>1. Családtámogatások</t>
  </si>
  <si>
    <t>2. Betegséggel kapcsolatos tám.</t>
  </si>
  <si>
    <t>3.  Munkanélk.kapcs.ell.</t>
  </si>
  <si>
    <t>4. Lakhatással kapcs.tám.</t>
  </si>
  <si>
    <t>5. Egyéb nem intézményi ell.</t>
  </si>
  <si>
    <t>4. Gyermekétkeztetés</t>
  </si>
  <si>
    <t>Működési célú átadások</t>
  </si>
  <si>
    <t>finanszírozási kiadás</t>
  </si>
  <si>
    <t>1. Tárgyi eszköz felújítása.</t>
  </si>
  <si>
    <t xml:space="preserve">Önkormányzat </t>
  </si>
  <si>
    <t>Megbízási díj</t>
  </si>
  <si>
    <t>könyvtáros</t>
  </si>
  <si>
    <t xml:space="preserve">1 fő </t>
  </si>
  <si>
    <t>falugondnok</t>
  </si>
  <si>
    <t>2 fő</t>
  </si>
  <si>
    <t>gyerekház</t>
  </si>
  <si>
    <t>2. Szoc.étk.</t>
  </si>
  <si>
    <t xml:space="preserve"> 4. Falugondnoki szolgálat</t>
  </si>
  <si>
    <t xml:space="preserve"> 5. Közös Önkormányzati Hivatal</t>
  </si>
  <si>
    <t xml:space="preserve"> 6. Óvoda, óvoda fenntartó társulás</t>
  </si>
  <si>
    <t>7. Védőnő</t>
  </si>
  <si>
    <t>8. Gyerekjóléti szolgálat</t>
  </si>
  <si>
    <t>9. Gyermekvédelmi pénzbeni és term.</t>
  </si>
  <si>
    <t>12. Egyéb szoc. pénzbeni ellátások</t>
  </si>
  <si>
    <t>13. Civil szervezetek támogatása</t>
  </si>
  <si>
    <t>14. Gyerekház</t>
  </si>
  <si>
    <t>15. Köztemető</t>
  </si>
  <si>
    <t>16. Könyvtár</t>
  </si>
  <si>
    <t>17.Utak hidak</t>
  </si>
  <si>
    <t>19. Zöldterület kezelés</t>
  </si>
  <si>
    <t>20. Háziorvosi ellátás</t>
  </si>
  <si>
    <t>21. Gyermekétkeztetés</t>
  </si>
  <si>
    <t>22. Szociális étkeztetés</t>
  </si>
  <si>
    <t>Támogatés értékű bevétel</t>
  </si>
  <si>
    <t>Saját bevételek</t>
  </si>
  <si>
    <t>Ingatlanvásárlás</t>
  </si>
  <si>
    <t>Felh. Célú pénzeszközátadás</t>
  </si>
  <si>
    <t>Gépbeszerzés</t>
  </si>
  <si>
    <t>Nagy ért. eszközbesz.</t>
  </si>
  <si>
    <t>10. Elvonások</t>
  </si>
  <si>
    <t xml:space="preserve">Nagy értékű eszközbeszerzés </t>
  </si>
  <si>
    <t>Pénzmaradvány</t>
  </si>
  <si>
    <t>Fin. Bev.</t>
  </si>
  <si>
    <t>Kölcsönök megtérülése</t>
  </si>
  <si>
    <t>0 fő</t>
  </si>
  <si>
    <t>(adatok Ft-ban)</t>
  </si>
  <si>
    <t xml:space="preserve"> 3. Közfoglalkoztatás hosszú id.</t>
  </si>
  <si>
    <t>18. START közfoglalkoztatás</t>
  </si>
  <si>
    <t>Immateriális javak (TAK)</t>
  </si>
  <si>
    <t>Tárgyi eszköz beszerzés</t>
  </si>
  <si>
    <t>43 fő</t>
  </si>
  <si>
    <t>orvosi asszisztens</t>
  </si>
  <si>
    <t>védőnő (GYES-en)</t>
  </si>
  <si>
    <t>49 fő</t>
  </si>
  <si>
    <t>1. melléklet a 3/2018.(V.29.) önkormányzati rendelethez</t>
  </si>
  <si>
    <t>2. melléklet a  3/2018.(V.29.) önkormányzati rendelethez</t>
  </si>
  <si>
    <t>3. melléklet a 3/2018.(V.29.) önkormányzati rendelethez</t>
  </si>
  <si>
    <t>4 melléklet a 3/2018.(V.29.) önkormányzati rendelethez</t>
  </si>
  <si>
    <t>5. melléklet a  3/2018.(V.29.)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</si>
</sst>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1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2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17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2" xfId="0" applyFont="1" applyFill="1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S28"/>
  <sheetViews>
    <sheetView view="pageBreakPreview" zoomScale="120" zoomScaleSheetLayoutView="120" zoomScalePageLayoutView="0" workbookViewId="0" topLeftCell="B1">
      <selection activeCell="B3" sqref="B3:R3"/>
    </sheetView>
  </sheetViews>
  <sheetFormatPr defaultColWidth="9.140625" defaultRowHeight="12.75"/>
  <cols>
    <col min="2" max="2" width="24.28125" style="0" customWidth="1"/>
    <col min="3" max="3" width="9.421875" style="0" customWidth="1"/>
    <col min="4" max="4" width="10.00390625" style="0" customWidth="1"/>
    <col min="5" max="5" width="9.57421875" style="0" customWidth="1"/>
    <col min="6" max="6" width="10.28125" style="0" customWidth="1"/>
    <col min="7" max="7" width="8.7109375" style="0" customWidth="1"/>
    <col min="8" max="8" width="7.28125" style="0" customWidth="1"/>
    <col min="9" max="9" width="10.28125" style="0" customWidth="1"/>
    <col min="10" max="10" width="10.421875" style="0" customWidth="1"/>
    <col min="11" max="11" width="16.00390625" style="0" customWidth="1"/>
    <col min="12" max="12" width="9.7109375" style="0" customWidth="1"/>
    <col min="13" max="13" width="9.421875" style="0" customWidth="1"/>
    <col min="14" max="14" width="10.00390625" style="0" customWidth="1"/>
    <col min="15" max="15" width="10.7109375" style="0" customWidth="1"/>
    <col min="16" max="17" width="7.7109375" style="0" customWidth="1"/>
    <col min="18" max="18" width="10.28125" style="0" customWidth="1"/>
    <col min="19" max="19" width="10.7109375" style="0" customWidth="1"/>
  </cols>
  <sheetData>
    <row r="2" spans="2:18" ht="12.75">
      <c r="B2" s="90" t="s">
        <v>111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2:18" ht="12.75">
      <c r="B3" s="90" t="s">
        <v>102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5" spans="2:19" ht="12.75">
      <c r="B5" s="83" t="s">
        <v>7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5"/>
    </row>
    <row r="6" spans="2:19" ht="12.75">
      <c r="B6" s="86" t="s">
        <v>0</v>
      </c>
      <c r="C6" s="88"/>
      <c r="D6" s="88"/>
      <c r="E6" s="88"/>
      <c r="F6" s="88"/>
      <c r="G6" s="88"/>
      <c r="H6" s="88"/>
      <c r="I6" s="88"/>
      <c r="J6" s="89"/>
      <c r="K6" s="86" t="s">
        <v>1</v>
      </c>
      <c r="L6" s="88"/>
      <c r="M6" s="88"/>
      <c r="N6" s="88"/>
      <c r="O6" s="88"/>
      <c r="P6" s="88"/>
      <c r="Q6" s="88"/>
      <c r="R6" s="88"/>
      <c r="S6" s="89"/>
    </row>
    <row r="7" spans="2:19" ht="12.75">
      <c r="B7" s="55"/>
      <c r="C7" s="86" t="s">
        <v>8</v>
      </c>
      <c r="D7" s="87"/>
      <c r="E7" s="86" t="s">
        <v>9</v>
      </c>
      <c r="F7" s="87"/>
      <c r="G7" s="86" t="s">
        <v>51</v>
      </c>
      <c r="H7" s="87"/>
      <c r="I7" s="55" t="s">
        <v>10</v>
      </c>
      <c r="J7" s="55" t="s">
        <v>48</v>
      </c>
      <c r="K7" s="55"/>
      <c r="L7" s="86" t="s">
        <v>8</v>
      </c>
      <c r="M7" s="87"/>
      <c r="N7" s="86" t="s">
        <v>9</v>
      </c>
      <c r="O7" s="87"/>
      <c r="P7" s="86" t="s">
        <v>51</v>
      </c>
      <c r="Q7" s="87"/>
      <c r="R7" s="55" t="s">
        <v>10</v>
      </c>
      <c r="S7" s="51" t="s">
        <v>48</v>
      </c>
    </row>
    <row r="8" spans="2:19" ht="12.75">
      <c r="B8" s="55"/>
      <c r="C8" s="64" t="s">
        <v>46</v>
      </c>
      <c r="D8" s="64" t="s">
        <v>47</v>
      </c>
      <c r="E8" s="64" t="s">
        <v>46</v>
      </c>
      <c r="F8" s="64" t="s">
        <v>47</v>
      </c>
      <c r="G8" s="64" t="s">
        <v>46</v>
      </c>
      <c r="H8" s="64" t="s">
        <v>47</v>
      </c>
      <c r="I8" s="55"/>
      <c r="J8" s="55"/>
      <c r="K8" s="55"/>
      <c r="L8" s="64" t="s">
        <v>46</v>
      </c>
      <c r="M8" s="64" t="s">
        <v>47</v>
      </c>
      <c r="N8" s="64" t="s">
        <v>46</v>
      </c>
      <c r="O8" s="64" t="s">
        <v>47</v>
      </c>
      <c r="P8" s="64" t="s">
        <v>46</v>
      </c>
      <c r="Q8" s="64" t="s">
        <v>47</v>
      </c>
      <c r="R8" s="55"/>
      <c r="S8" s="53"/>
    </row>
    <row r="9" spans="2:19" ht="12.75">
      <c r="B9" s="53" t="s">
        <v>52</v>
      </c>
      <c r="C9" s="53">
        <v>19708019</v>
      </c>
      <c r="D9" s="53">
        <v>25427031</v>
      </c>
      <c r="E9" s="53">
        <v>2500000</v>
      </c>
      <c r="F9" s="53">
        <v>831000</v>
      </c>
      <c r="G9" s="53"/>
      <c r="H9" s="53"/>
      <c r="I9" s="53">
        <f>C9+E9</f>
        <v>22208019</v>
      </c>
      <c r="J9" s="53">
        <f>D9+F9</f>
        <v>26258031</v>
      </c>
      <c r="K9" s="53" t="s">
        <v>11</v>
      </c>
      <c r="L9" s="53">
        <v>6821250</v>
      </c>
      <c r="M9" s="53">
        <v>8004695</v>
      </c>
      <c r="N9" s="53">
        <v>21081945</v>
      </c>
      <c r="O9" s="53">
        <v>38009796</v>
      </c>
      <c r="P9" s="53"/>
      <c r="Q9" s="53"/>
      <c r="R9" s="53">
        <f>SUM(L9+N9)</f>
        <v>27903195</v>
      </c>
      <c r="S9" s="53">
        <f>SUM(M9+O9)</f>
        <v>46014491</v>
      </c>
    </row>
    <row r="10" spans="2:19" ht="12.75">
      <c r="B10" s="53" t="s">
        <v>90</v>
      </c>
      <c r="C10" s="53">
        <v>17436900</v>
      </c>
      <c r="D10" s="53">
        <v>16514500</v>
      </c>
      <c r="E10" s="53">
        <v>31586765</v>
      </c>
      <c r="F10" s="53">
        <v>59447597</v>
      </c>
      <c r="G10" s="53"/>
      <c r="H10" s="53"/>
      <c r="I10" s="53">
        <f aca="true" t="shared" si="0" ref="I10:I15">C10+E10</f>
        <v>49023665</v>
      </c>
      <c r="J10" s="53">
        <f>D10+F10</f>
        <v>75962097</v>
      </c>
      <c r="K10" s="54" t="s">
        <v>12</v>
      </c>
      <c r="L10" s="53">
        <v>1500675</v>
      </c>
      <c r="M10" s="53">
        <v>1704995</v>
      </c>
      <c r="N10" s="53">
        <v>2899539</v>
      </c>
      <c r="O10" s="53">
        <v>4954998</v>
      </c>
      <c r="P10" s="53"/>
      <c r="Q10" s="53"/>
      <c r="R10" s="53">
        <f aca="true" t="shared" si="1" ref="R10:R15">SUM(L10+N10)</f>
        <v>4400214</v>
      </c>
      <c r="S10" s="53">
        <f aca="true" t="shared" si="2" ref="S10:S15">SUM(M10+O10)</f>
        <v>6659993</v>
      </c>
    </row>
    <row r="11" spans="2:19" ht="12.75">
      <c r="B11" s="53" t="s">
        <v>91</v>
      </c>
      <c r="C11" s="53">
        <v>635000</v>
      </c>
      <c r="D11" s="53">
        <v>1254836</v>
      </c>
      <c r="E11" s="53">
        <v>853636</v>
      </c>
      <c r="F11" s="53">
        <v>3173653</v>
      </c>
      <c r="G11" s="53"/>
      <c r="H11" s="53"/>
      <c r="I11" s="53">
        <f t="shared" si="0"/>
        <v>1488636</v>
      </c>
      <c r="J11" s="53">
        <f>D11+F11</f>
        <v>4428489</v>
      </c>
      <c r="K11" s="53" t="s">
        <v>13</v>
      </c>
      <c r="L11" s="53">
        <v>23387430</v>
      </c>
      <c r="M11" s="53">
        <v>24398376</v>
      </c>
      <c r="N11" s="53">
        <v>9741942</v>
      </c>
      <c r="O11" s="53">
        <v>13679484</v>
      </c>
      <c r="P11" s="53"/>
      <c r="Q11" s="53"/>
      <c r="R11" s="53">
        <f t="shared" si="1"/>
        <v>33129372</v>
      </c>
      <c r="S11" s="53">
        <f t="shared" si="2"/>
        <v>38077860</v>
      </c>
    </row>
    <row r="12" spans="2:19" ht="12.75">
      <c r="B12" s="53" t="s">
        <v>14</v>
      </c>
      <c r="C12" s="53"/>
      <c r="D12" s="53">
        <v>10336119</v>
      </c>
      <c r="E12" s="53"/>
      <c r="F12" s="53"/>
      <c r="G12" s="53"/>
      <c r="H12" s="53"/>
      <c r="I12" s="53">
        <f t="shared" si="0"/>
        <v>0</v>
      </c>
      <c r="J12" s="53">
        <f>D12+F12</f>
        <v>10336119</v>
      </c>
      <c r="K12" s="53" t="s">
        <v>15</v>
      </c>
      <c r="L12" s="53">
        <v>4580000</v>
      </c>
      <c r="M12" s="53">
        <v>6451599</v>
      </c>
      <c r="N12" s="53"/>
      <c r="O12" s="53">
        <v>0</v>
      </c>
      <c r="P12" s="53"/>
      <c r="Q12" s="53"/>
      <c r="R12" s="53">
        <f t="shared" si="1"/>
        <v>4580000</v>
      </c>
      <c r="S12" s="53">
        <f t="shared" si="2"/>
        <v>6451599</v>
      </c>
    </row>
    <row r="13" spans="2:19" ht="12.75">
      <c r="B13" s="52" t="s">
        <v>99</v>
      </c>
      <c r="C13" s="53"/>
      <c r="D13" s="53">
        <v>885592</v>
      </c>
      <c r="E13" s="53"/>
      <c r="F13" s="53"/>
      <c r="G13" s="53"/>
      <c r="H13" s="53"/>
      <c r="I13" s="53">
        <f t="shared" si="0"/>
        <v>0</v>
      </c>
      <c r="J13" s="53">
        <f>D13+F13</f>
        <v>885592</v>
      </c>
      <c r="K13" s="53" t="s">
        <v>63</v>
      </c>
      <c r="L13" s="53"/>
      <c r="M13" s="53">
        <v>1066663</v>
      </c>
      <c r="N13" s="53"/>
      <c r="O13" s="53">
        <v>352050</v>
      </c>
      <c r="P13" s="53"/>
      <c r="Q13" s="53"/>
      <c r="R13" s="53">
        <f t="shared" si="1"/>
        <v>0</v>
      </c>
      <c r="S13" s="53">
        <f t="shared" si="2"/>
        <v>1418713</v>
      </c>
    </row>
    <row r="14" spans="2:19" ht="12.75">
      <c r="B14" s="52" t="s">
        <v>100</v>
      </c>
      <c r="C14" s="53"/>
      <c r="D14" s="53">
        <v>525000</v>
      </c>
      <c r="E14" s="53"/>
      <c r="F14" s="53"/>
      <c r="G14" s="53"/>
      <c r="H14" s="53"/>
      <c r="I14" s="53">
        <f t="shared" si="0"/>
        <v>0</v>
      </c>
      <c r="J14" s="53">
        <f>D14+F14</f>
        <v>525000</v>
      </c>
      <c r="K14" s="53" t="s">
        <v>64</v>
      </c>
      <c r="L14" s="53"/>
      <c r="M14" s="53"/>
      <c r="N14" s="53"/>
      <c r="O14" s="53"/>
      <c r="P14" s="53"/>
      <c r="Q14" s="53"/>
      <c r="R14" s="53">
        <f t="shared" si="1"/>
        <v>0</v>
      </c>
      <c r="S14" s="53">
        <f t="shared" si="2"/>
        <v>0</v>
      </c>
    </row>
    <row r="15" spans="2:19" ht="12.75">
      <c r="B15" s="53"/>
      <c r="C15" s="53"/>
      <c r="D15" s="53"/>
      <c r="E15" s="53"/>
      <c r="F15" s="53"/>
      <c r="G15" s="53"/>
      <c r="H15" s="53"/>
      <c r="I15" s="53">
        <f t="shared" si="0"/>
        <v>0</v>
      </c>
      <c r="J15" s="53"/>
      <c r="K15" s="53"/>
      <c r="L15" s="53"/>
      <c r="M15" s="53"/>
      <c r="N15" s="53"/>
      <c r="O15" s="53"/>
      <c r="P15" s="53"/>
      <c r="Q15" s="53"/>
      <c r="R15" s="53">
        <f t="shared" si="1"/>
        <v>0</v>
      </c>
      <c r="S15" s="53">
        <f t="shared" si="2"/>
        <v>0</v>
      </c>
    </row>
    <row r="16" spans="2:19" ht="12.75">
      <c r="B16" s="55" t="s">
        <v>6</v>
      </c>
      <c r="C16" s="55">
        <f aca="true" t="shared" si="3" ref="C16:H16">C9+C10+C11+C12+C13</f>
        <v>37779919</v>
      </c>
      <c r="D16" s="55">
        <f>D9+D10+D11+D12+D13+D14</f>
        <v>54943078</v>
      </c>
      <c r="E16" s="55">
        <f t="shared" si="3"/>
        <v>34940401</v>
      </c>
      <c r="F16" s="55">
        <f t="shared" si="3"/>
        <v>63452250</v>
      </c>
      <c r="G16" s="55">
        <f t="shared" si="3"/>
        <v>0</v>
      </c>
      <c r="H16" s="55">
        <f t="shared" si="3"/>
        <v>0</v>
      </c>
      <c r="I16" s="55">
        <f>SUM(I9:I15)</f>
        <v>72720320</v>
      </c>
      <c r="J16" s="55">
        <f>SUM(J9:J15)</f>
        <v>118395328</v>
      </c>
      <c r="K16" s="55"/>
      <c r="L16" s="55">
        <f>L9+L10+L11+L12+L13</f>
        <v>36289355</v>
      </c>
      <c r="M16" s="55">
        <f aca="true" t="shared" si="4" ref="M16:S16">SUM(M9:M15)</f>
        <v>41626328</v>
      </c>
      <c r="N16" s="55">
        <f t="shared" si="4"/>
        <v>33723426</v>
      </c>
      <c r="O16" s="55">
        <f t="shared" si="4"/>
        <v>56996328</v>
      </c>
      <c r="P16" s="55">
        <f t="shared" si="4"/>
        <v>0</v>
      </c>
      <c r="Q16" s="55">
        <f t="shared" si="4"/>
        <v>0</v>
      </c>
      <c r="R16" s="55">
        <f t="shared" si="4"/>
        <v>70012781</v>
      </c>
      <c r="S16" s="55">
        <f t="shared" si="4"/>
        <v>98622656</v>
      </c>
    </row>
    <row r="17" spans="2:19" ht="12.75"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7"/>
    </row>
    <row r="18" spans="2:19" ht="12.75">
      <c r="B18" s="86" t="s">
        <v>16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9"/>
    </row>
    <row r="19" spans="2:19" ht="12.75">
      <c r="B19" s="86" t="s">
        <v>0</v>
      </c>
      <c r="C19" s="88"/>
      <c r="D19" s="88"/>
      <c r="E19" s="88"/>
      <c r="F19" s="88"/>
      <c r="G19" s="88"/>
      <c r="H19" s="88"/>
      <c r="I19" s="88"/>
      <c r="J19" s="89"/>
      <c r="K19" s="86" t="s">
        <v>1</v>
      </c>
      <c r="L19" s="88"/>
      <c r="M19" s="88"/>
      <c r="N19" s="88"/>
      <c r="O19" s="88"/>
      <c r="P19" s="88"/>
      <c r="Q19" s="88"/>
      <c r="R19" s="88"/>
      <c r="S19" s="89"/>
    </row>
    <row r="20" spans="2:19" ht="12.75">
      <c r="B20" s="55"/>
      <c r="C20" s="86" t="s">
        <v>8</v>
      </c>
      <c r="D20" s="87"/>
      <c r="E20" s="86" t="s">
        <v>17</v>
      </c>
      <c r="F20" s="87"/>
      <c r="G20" s="58"/>
      <c r="H20" s="58"/>
      <c r="I20" s="55" t="s">
        <v>10</v>
      </c>
      <c r="J20" s="55" t="s">
        <v>48</v>
      </c>
      <c r="K20" s="55"/>
      <c r="L20" s="86" t="s">
        <v>8</v>
      </c>
      <c r="M20" s="87"/>
      <c r="N20" s="86" t="s">
        <v>9</v>
      </c>
      <c r="O20" s="87"/>
      <c r="P20" s="58"/>
      <c r="Q20" s="58"/>
      <c r="R20" s="55" t="s">
        <v>10</v>
      </c>
      <c r="S20" s="55" t="s">
        <v>48</v>
      </c>
    </row>
    <row r="21" spans="2:19" ht="12.75">
      <c r="B21" s="55"/>
      <c r="C21" s="55" t="s">
        <v>46</v>
      </c>
      <c r="D21" s="55" t="s">
        <v>47</v>
      </c>
      <c r="E21" s="55" t="s">
        <v>46</v>
      </c>
      <c r="F21" s="55" t="s">
        <v>47</v>
      </c>
      <c r="G21" s="55"/>
      <c r="H21" s="55"/>
      <c r="I21" s="55"/>
      <c r="J21" s="55"/>
      <c r="K21" s="55"/>
      <c r="L21" s="55" t="s">
        <v>46</v>
      </c>
      <c r="M21" s="55" t="s">
        <v>47</v>
      </c>
      <c r="N21" s="55" t="s">
        <v>46</v>
      </c>
      <c r="O21" s="55" t="s">
        <v>47</v>
      </c>
      <c r="P21" s="55"/>
      <c r="Q21" s="55"/>
      <c r="R21" s="55"/>
      <c r="S21" s="53"/>
    </row>
    <row r="22" spans="2:19" ht="12.75">
      <c r="B22" s="53" t="s">
        <v>52</v>
      </c>
      <c r="C22" s="53">
        <v>610000</v>
      </c>
      <c r="D22" s="53"/>
      <c r="E22" s="53"/>
      <c r="F22" s="53"/>
      <c r="G22" s="53"/>
      <c r="H22" s="53"/>
      <c r="I22" s="53">
        <v>610000</v>
      </c>
      <c r="J22" s="53"/>
      <c r="K22" s="53" t="s">
        <v>4</v>
      </c>
      <c r="L22" s="53">
        <v>2552540</v>
      </c>
      <c r="M22" s="53">
        <v>787401</v>
      </c>
      <c r="N22" s="53">
        <v>1004999</v>
      </c>
      <c r="O22" s="53">
        <v>250000</v>
      </c>
      <c r="P22" s="53"/>
      <c r="Q22" s="53"/>
      <c r="R22" s="53">
        <f>SUM(L22+N22)</f>
        <v>3557539</v>
      </c>
      <c r="S22" s="53">
        <f>SUM(M22+O22)</f>
        <v>1037401</v>
      </c>
    </row>
    <row r="23" spans="2:19" ht="12.75">
      <c r="B23" s="53" t="s">
        <v>18</v>
      </c>
      <c r="C23" s="53">
        <v>240000</v>
      </c>
      <c r="D23" s="53"/>
      <c r="E23" s="53"/>
      <c r="F23" s="53">
        <v>750000</v>
      </c>
      <c r="G23" s="53"/>
      <c r="H23" s="53"/>
      <c r="I23" s="53">
        <v>240000</v>
      </c>
      <c r="J23" s="53">
        <v>750000</v>
      </c>
      <c r="K23" s="53" t="s">
        <v>5</v>
      </c>
      <c r="L23" s="53"/>
      <c r="M23" s="53">
        <v>0</v>
      </c>
      <c r="N23" s="53"/>
      <c r="O23" s="53"/>
      <c r="P23" s="53"/>
      <c r="Q23" s="53"/>
      <c r="R23" s="53">
        <f>SUM(L23+N23)</f>
        <v>0</v>
      </c>
      <c r="S23" s="53">
        <f>SUM(L23:O23)</f>
        <v>0</v>
      </c>
    </row>
    <row r="24" spans="2:19" ht="12.75">
      <c r="B24" s="53" t="s">
        <v>45</v>
      </c>
      <c r="C24" s="53"/>
      <c r="D24" s="53"/>
      <c r="E24" s="53"/>
      <c r="F24" s="53"/>
      <c r="G24" s="53"/>
      <c r="H24" s="53"/>
      <c r="I24" s="53"/>
      <c r="J24" s="53"/>
      <c r="K24" s="53" t="s">
        <v>94</v>
      </c>
      <c r="L24" s="53"/>
      <c r="M24" s="53">
        <v>545960</v>
      </c>
      <c r="N24" s="53"/>
      <c r="O24" s="53">
        <v>1670701</v>
      </c>
      <c r="P24" s="53"/>
      <c r="Q24" s="53"/>
      <c r="R24" s="53">
        <f>SUM(L24+N24)</f>
        <v>0</v>
      </c>
      <c r="S24" s="53">
        <f>SUM(L24:O24)</f>
        <v>2216661</v>
      </c>
    </row>
    <row r="25" spans="2:19" ht="12.75">
      <c r="B25" s="53" t="s">
        <v>14</v>
      </c>
      <c r="C25" s="53">
        <v>0</v>
      </c>
      <c r="D25" s="53"/>
      <c r="E25" s="53"/>
      <c r="F25" s="53"/>
      <c r="G25" s="53"/>
      <c r="H25" s="53"/>
      <c r="I25" s="53"/>
      <c r="J25" s="53">
        <v>0</v>
      </c>
      <c r="K25" s="53" t="s">
        <v>95</v>
      </c>
      <c r="L25" s="53"/>
      <c r="M25" s="53"/>
      <c r="N25" s="53"/>
      <c r="O25" s="53"/>
      <c r="P25" s="53"/>
      <c r="Q25" s="53"/>
      <c r="R25" s="53">
        <f>SUM(L25+N25)</f>
        <v>0</v>
      </c>
      <c r="S25" s="53">
        <f>SUM(L25:O25)</f>
        <v>0</v>
      </c>
    </row>
    <row r="26" spans="2:19" ht="12.75">
      <c r="B26" s="55" t="s">
        <v>6</v>
      </c>
      <c r="C26" s="55">
        <f>C22+C23+C24+C25</f>
        <v>850000</v>
      </c>
      <c r="D26" s="55">
        <f>D22+D23+D24+D25</f>
        <v>0</v>
      </c>
      <c r="E26" s="55">
        <f>E22+E23+E24+E25</f>
        <v>0</v>
      </c>
      <c r="F26" s="55">
        <f>F22+F23+F24+F25</f>
        <v>750000</v>
      </c>
      <c r="G26" s="55"/>
      <c r="H26" s="55"/>
      <c r="I26" s="51">
        <v>850000</v>
      </c>
      <c r="J26" s="51">
        <f>SUM(J21:J25)</f>
        <v>750000</v>
      </c>
      <c r="K26" s="55"/>
      <c r="L26" s="55">
        <f aca="true" t="shared" si="5" ref="L26:S26">L22+L23+L24+L25</f>
        <v>2552540</v>
      </c>
      <c r="M26" s="55">
        <f t="shared" si="5"/>
        <v>1333361</v>
      </c>
      <c r="N26" s="55"/>
      <c r="O26" s="55">
        <f t="shared" si="5"/>
        <v>1920701</v>
      </c>
      <c r="P26" s="55"/>
      <c r="Q26" s="55"/>
      <c r="R26" s="55">
        <f t="shared" si="5"/>
        <v>3557539</v>
      </c>
      <c r="S26" s="55">
        <f t="shared" si="5"/>
        <v>3254062</v>
      </c>
    </row>
    <row r="27" spans="2:19" ht="12.7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</row>
    <row r="28" spans="2:19" ht="12.75">
      <c r="B28" s="55" t="s">
        <v>19</v>
      </c>
      <c r="C28" s="55">
        <f aca="true" t="shared" si="6" ref="C28:J28">C16+C26</f>
        <v>38629919</v>
      </c>
      <c r="D28" s="55">
        <f t="shared" si="6"/>
        <v>54943078</v>
      </c>
      <c r="E28" s="55">
        <f t="shared" si="6"/>
        <v>34940401</v>
      </c>
      <c r="F28" s="55">
        <f t="shared" si="6"/>
        <v>64202250</v>
      </c>
      <c r="G28" s="55"/>
      <c r="H28" s="55"/>
      <c r="I28" s="55">
        <f>SUM(I16+I26)</f>
        <v>73570320</v>
      </c>
      <c r="J28" s="55">
        <f t="shared" si="6"/>
        <v>119145328</v>
      </c>
      <c r="K28" s="55"/>
      <c r="L28" s="55">
        <f aca="true" t="shared" si="7" ref="L28:S28">L16+L26</f>
        <v>38841895</v>
      </c>
      <c r="M28" s="55">
        <f t="shared" si="7"/>
        <v>42959689</v>
      </c>
      <c r="N28" s="55">
        <f t="shared" si="7"/>
        <v>33723426</v>
      </c>
      <c r="O28" s="55">
        <f t="shared" si="7"/>
        <v>58917029</v>
      </c>
      <c r="P28" s="55"/>
      <c r="Q28" s="55"/>
      <c r="R28" s="55">
        <f>SUM(R16+R26)</f>
        <v>73570320</v>
      </c>
      <c r="S28" s="55">
        <f t="shared" si="7"/>
        <v>101876718</v>
      </c>
    </row>
  </sheetData>
  <sheetProtection/>
  <mergeCells count="18">
    <mergeCell ref="C20:D20"/>
    <mergeCell ref="E20:F20"/>
    <mergeCell ref="L20:M20"/>
    <mergeCell ref="N20:O20"/>
    <mergeCell ref="B2:R2"/>
    <mergeCell ref="B3:R3"/>
    <mergeCell ref="C7:D7"/>
    <mergeCell ref="E7:F7"/>
    <mergeCell ref="K19:S19"/>
    <mergeCell ref="K6:S6"/>
    <mergeCell ref="B5:S5"/>
    <mergeCell ref="L7:M7"/>
    <mergeCell ref="N7:O7"/>
    <mergeCell ref="B18:S18"/>
    <mergeCell ref="B6:J6"/>
    <mergeCell ref="B19:J19"/>
    <mergeCell ref="G7:H7"/>
    <mergeCell ref="P7:Q7"/>
  </mergeCells>
  <printOptions/>
  <pageMargins left="0.75" right="0.75" top="1" bottom="1" header="0.5" footer="0.5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2:M31"/>
  <sheetViews>
    <sheetView view="pageBreakPreview" zoomScale="130" zoomScaleSheetLayoutView="130" zoomScalePageLayoutView="0" workbookViewId="0" topLeftCell="A1">
      <selection activeCell="A3" sqref="A3:M3"/>
    </sheetView>
  </sheetViews>
  <sheetFormatPr defaultColWidth="9.140625" defaultRowHeight="12.75"/>
  <cols>
    <col min="1" max="1" width="33.7109375" style="0" customWidth="1"/>
  </cols>
  <sheetData>
    <row r="2" spans="1:13" ht="12.75">
      <c r="A2" s="90" t="s">
        <v>112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2.75">
      <c r="A3" s="90" t="s">
        <v>102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5" spans="1:13" ht="12.75">
      <c r="A5" s="14" t="s">
        <v>3</v>
      </c>
      <c r="B5" s="14" t="s">
        <v>20</v>
      </c>
      <c r="C5" s="15" t="s">
        <v>8</v>
      </c>
      <c r="D5" s="15" t="s">
        <v>9</v>
      </c>
      <c r="E5" s="15" t="s">
        <v>8</v>
      </c>
      <c r="F5" s="15" t="s">
        <v>9</v>
      </c>
      <c r="G5" s="15" t="s">
        <v>8</v>
      </c>
      <c r="H5" s="15" t="s">
        <v>9</v>
      </c>
      <c r="I5" s="15" t="s">
        <v>8</v>
      </c>
      <c r="J5" s="15" t="s">
        <v>9</v>
      </c>
      <c r="K5" s="15" t="s">
        <v>8</v>
      </c>
      <c r="L5" s="15" t="s">
        <v>9</v>
      </c>
      <c r="M5" s="15"/>
    </row>
    <row r="6" spans="1:13" ht="26.25">
      <c r="A6" s="16"/>
      <c r="B6" s="16"/>
      <c r="C6" s="92" t="s">
        <v>21</v>
      </c>
      <c r="D6" s="94"/>
      <c r="E6" s="92" t="s">
        <v>22</v>
      </c>
      <c r="F6" s="93"/>
      <c r="G6" s="92" t="s">
        <v>23</v>
      </c>
      <c r="H6" s="93"/>
      <c r="I6" s="95" t="s">
        <v>15</v>
      </c>
      <c r="J6" s="93"/>
      <c r="K6" s="92" t="s">
        <v>52</v>
      </c>
      <c r="L6" s="93"/>
      <c r="M6" s="17" t="s">
        <v>24</v>
      </c>
    </row>
    <row r="7" spans="1:13" ht="12.75">
      <c r="A7" s="51" t="s">
        <v>25</v>
      </c>
      <c r="B7" s="51">
        <f>SUM(C7:L7)</f>
        <v>11782161</v>
      </c>
      <c r="C7" s="60">
        <v>3958076</v>
      </c>
      <c r="D7" s="60"/>
      <c r="E7" s="60">
        <v>819718</v>
      </c>
      <c r="F7" s="60"/>
      <c r="G7" s="60">
        <v>6867312</v>
      </c>
      <c r="H7" s="60"/>
      <c r="I7" s="60"/>
      <c r="J7" s="60"/>
      <c r="K7" s="60">
        <v>137055</v>
      </c>
      <c r="L7" s="60"/>
      <c r="M7" s="15">
        <v>0</v>
      </c>
    </row>
    <row r="8" spans="1:13" ht="12.75">
      <c r="A8" s="51" t="s">
        <v>26</v>
      </c>
      <c r="B8" s="51">
        <f aca="true" t="shared" si="0" ref="B8:M8">SUM(B9:B29)</f>
        <v>86840495</v>
      </c>
      <c r="C8" s="60">
        <f t="shared" si="0"/>
        <v>4046619</v>
      </c>
      <c r="D8" s="60">
        <f t="shared" si="0"/>
        <v>38009796</v>
      </c>
      <c r="E8" s="60">
        <f t="shared" si="0"/>
        <v>885277</v>
      </c>
      <c r="F8" s="60">
        <f t="shared" si="0"/>
        <v>4954998</v>
      </c>
      <c r="G8" s="60">
        <f t="shared" si="0"/>
        <v>17531064</v>
      </c>
      <c r="H8" s="60">
        <f t="shared" si="0"/>
        <v>13679484</v>
      </c>
      <c r="I8" s="60">
        <f t="shared" si="0"/>
        <v>6451599</v>
      </c>
      <c r="J8" s="60">
        <f t="shared" si="0"/>
        <v>0</v>
      </c>
      <c r="K8" s="60">
        <f t="shared" si="0"/>
        <v>929608</v>
      </c>
      <c r="L8" s="60">
        <f t="shared" si="0"/>
        <v>352050</v>
      </c>
      <c r="M8" s="15">
        <f t="shared" si="0"/>
        <v>49</v>
      </c>
    </row>
    <row r="9" spans="1:13" ht="12.75">
      <c r="A9" s="52" t="s">
        <v>27</v>
      </c>
      <c r="B9" s="51">
        <f aca="true" t="shared" si="1" ref="B9:B29">SUM(C9:L9)</f>
        <v>601379</v>
      </c>
      <c r="C9" s="61"/>
      <c r="D9" s="61"/>
      <c r="E9" s="61"/>
      <c r="F9" s="61"/>
      <c r="G9" s="61">
        <v>601379</v>
      </c>
      <c r="H9" s="61"/>
      <c r="I9" s="61"/>
      <c r="J9" s="61"/>
      <c r="K9" s="61"/>
      <c r="L9" s="61"/>
      <c r="M9" s="17">
        <v>0</v>
      </c>
    </row>
    <row r="10" spans="1:13" ht="12.75">
      <c r="A10" s="52" t="s">
        <v>28</v>
      </c>
      <c r="B10" s="51">
        <f t="shared" si="1"/>
        <v>774691</v>
      </c>
      <c r="C10" s="61"/>
      <c r="D10" s="61">
        <v>634993</v>
      </c>
      <c r="E10" s="61"/>
      <c r="F10" s="61">
        <v>139698</v>
      </c>
      <c r="G10" s="61"/>
      <c r="H10" s="61"/>
      <c r="I10" s="61"/>
      <c r="J10" s="61"/>
      <c r="K10" s="61"/>
      <c r="L10" s="61">
        <v>0</v>
      </c>
      <c r="M10" s="17">
        <v>0</v>
      </c>
    </row>
    <row r="11" spans="1:13" ht="12.75">
      <c r="A11" s="52" t="s">
        <v>103</v>
      </c>
      <c r="B11" s="51">
        <f t="shared" si="1"/>
        <v>21805380</v>
      </c>
      <c r="C11" s="61"/>
      <c r="D11" s="61">
        <v>16819841</v>
      </c>
      <c r="E11" s="61"/>
      <c r="F11" s="61">
        <v>1931142</v>
      </c>
      <c r="G11" s="61"/>
      <c r="H11" s="61">
        <v>3054397</v>
      </c>
      <c r="I11" s="61"/>
      <c r="J11" s="61"/>
      <c r="K11" s="61"/>
      <c r="L11" s="61"/>
      <c r="M11" s="17">
        <v>43</v>
      </c>
    </row>
    <row r="12" spans="1:13" ht="12.75">
      <c r="A12" s="52" t="s">
        <v>74</v>
      </c>
      <c r="B12" s="51">
        <f t="shared" si="1"/>
        <v>2930810</v>
      </c>
      <c r="C12" s="61"/>
      <c r="D12" s="61">
        <v>1513500</v>
      </c>
      <c r="E12" s="61"/>
      <c r="F12" s="61">
        <v>338520</v>
      </c>
      <c r="G12" s="61"/>
      <c r="H12" s="61">
        <v>1078790</v>
      </c>
      <c r="I12" s="61"/>
      <c r="J12" s="61"/>
      <c r="K12" s="61"/>
      <c r="L12" s="61"/>
      <c r="M12" s="17">
        <v>1</v>
      </c>
    </row>
    <row r="13" spans="1:13" ht="12.75">
      <c r="A13" s="52" t="s">
        <v>75</v>
      </c>
      <c r="B13" s="51">
        <f t="shared" si="1"/>
        <v>0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17">
        <v>0</v>
      </c>
    </row>
    <row r="14" spans="1:13" ht="12.75">
      <c r="A14" s="52" t="s">
        <v>76</v>
      </c>
      <c r="B14" s="51">
        <f t="shared" si="1"/>
        <v>334657</v>
      </c>
      <c r="C14" s="61"/>
      <c r="D14" s="61"/>
      <c r="E14" s="61"/>
      <c r="F14" s="61"/>
      <c r="G14" s="61"/>
      <c r="H14" s="61"/>
      <c r="I14" s="61"/>
      <c r="J14" s="61"/>
      <c r="K14" s="61">
        <v>334657</v>
      </c>
      <c r="L14" s="61"/>
      <c r="M14" s="17">
        <v>0</v>
      </c>
    </row>
    <row r="15" spans="1:13" ht="12.75">
      <c r="A15" s="52" t="s">
        <v>77</v>
      </c>
      <c r="B15" s="51">
        <f t="shared" si="1"/>
        <v>2305876</v>
      </c>
      <c r="C15" s="61">
        <v>10600</v>
      </c>
      <c r="D15" s="61"/>
      <c r="E15" s="61">
        <v>2862</v>
      </c>
      <c r="F15" s="61"/>
      <c r="G15" s="61">
        <v>2292414</v>
      </c>
      <c r="H15" s="61"/>
      <c r="I15" s="61"/>
      <c r="J15" s="61"/>
      <c r="K15" s="61"/>
      <c r="L15" s="61"/>
      <c r="M15" s="17">
        <v>1</v>
      </c>
    </row>
    <row r="16" spans="1:13" ht="12.75">
      <c r="A16" s="52" t="s">
        <v>78</v>
      </c>
      <c r="B16" s="51">
        <f t="shared" si="1"/>
        <v>92010</v>
      </c>
      <c r="C16" s="61"/>
      <c r="D16" s="61"/>
      <c r="E16" s="61"/>
      <c r="F16" s="61"/>
      <c r="G16" s="61"/>
      <c r="H16" s="61"/>
      <c r="I16" s="61"/>
      <c r="J16" s="61"/>
      <c r="K16" s="61">
        <v>92010</v>
      </c>
      <c r="L16" s="61"/>
      <c r="M16" s="17">
        <v>0</v>
      </c>
    </row>
    <row r="17" spans="1:13" ht="12.75">
      <c r="A17" s="52" t="s">
        <v>79</v>
      </c>
      <c r="B17" s="51">
        <f t="shared" si="1"/>
        <v>831000</v>
      </c>
      <c r="C17" s="61"/>
      <c r="D17" s="61"/>
      <c r="E17" s="61"/>
      <c r="F17" s="61"/>
      <c r="G17" s="61"/>
      <c r="H17" s="61"/>
      <c r="I17" s="61">
        <v>831000</v>
      </c>
      <c r="J17" s="61"/>
      <c r="K17" s="61"/>
      <c r="L17" s="61"/>
      <c r="M17" s="17">
        <v>0</v>
      </c>
    </row>
    <row r="18" spans="1:13" ht="12.75">
      <c r="A18" s="52" t="s">
        <v>96</v>
      </c>
      <c r="B18" s="51">
        <f t="shared" si="1"/>
        <v>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17">
        <v>0</v>
      </c>
    </row>
    <row r="19" spans="1:13" ht="12.75">
      <c r="A19" s="52" t="s">
        <v>80</v>
      </c>
      <c r="B19" s="51">
        <f t="shared" si="1"/>
        <v>5620599</v>
      </c>
      <c r="C19" s="61"/>
      <c r="D19" s="61"/>
      <c r="E19" s="61"/>
      <c r="F19" s="61"/>
      <c r="G19" s="61"/>
      <c r="H19" s="61"/>
      <c r="I19" s="61">
        <v>5620599</v>
      </c>
      <c r="J19" s="61"/>
      <c r="K19" s="61"/>
      <c r="L19" s="61"/>
      <c r="M19" s="17">
        <v>0</v>
      </c>
    </row>
    <row r="20" spans="1:13" ht="12.75">
      <c r="A20" s="52" t="s">
        <v>81</v>
      </c>
      <c r="B20" s="51">
        <f t="shared" si="1"/>
        <v>352050</v>
      </c>
      <c r="C20" s="61"/>
      <c r="D20" s="61"/>
      <c r="E20" s="61"/>
      <c r="F20" s="61"/>
      <c r="G20" s="61"/>
      <c r="H20" s="61"/>
      <c r="I20" s="61"/>
      <c r="J20" s="61"/>
      <c r="K20" s="61"/>
      <c r="L20" s="61">
        <v>352050</v>
      </c>
      <c r="M20" s="17">
        <v>0</v>
      </c>
    </row>
    <row r="21" spans="1:13" ht="12.75">
      <c r="A21" s="52" t="s">
        <v>82</v>
      </c>
      <c r="B21" s="51">
        <f t="shared" si="1"/>
        <v>6544876</v>
      </c>
      <c r="C21" s="61"/>
      <c r="D21" s="61">
        <v>3730848</v>
      </c>
      <c r="E21" s="61"/>
      <c r="F21" s="61">
        <v>831964</v>
      </c>
      <c r="G21" s="61"/>
      <c r="H21" s="61">
        <v>1982064</v>
      </c>
      <c r="I21" s="61"/>
      <c r="J21" s="61"/>
      <c r="K21" s="61"/>
      <c r="L21" s="61"/>
      <c r="M21" s="17">
        <v>2</v>
      </c>
    </row>
    <row r="22" spans="1:13" ht="12.75">
      <c r="A22" s="52" t="s">
        <v>83</v>
      </c>
      <c r="B22" s="51">
        <f t="shared" si="1"/>
        <v>1185254</v>
      </c>
      <c r="C22" s="61">
        <v>321961</v>
      </c>
      <c r="D22" s="61"/>
      <c r="E22" s="61">
        <v>83287</v>
      </c>
      <c r="F22" s="61"/>
      <c r="G22" s="61">
        <v>780006</v>
      </c>
      <c r="H22" s="61"/>
      <c r="I22" s="61"/>
      <c r="J22" s="61"/>
      <c r="K22" s="61"/>
      <c r="L22" s="61"/>
      <c r="M22" s="17">
        <v>0</v>
      </c>
    </row>
    <row r="23" spans="1:13" ht="12.75">
      <c r="A23" s="52" t="s">
        <v>84</v>
      </c>
      <c r="B23" s="51">
        <f t="shared" si="1"/>
        <v>1327125</v>
      </c>
      <c r="C23" s="61">
        <v>827499</v>
      </c>
      <c r="D23" s="61"/>
      <c r="E23" s="61">
        <v>183573</v>
      </c>
      <c r="F23" s="61"/>
      <c r="G23" s="61">
        <v>316053</v>
      </c>
      <c r="H23" s="61"/>
      <c r="I23" s="61"/>
      <c r="J23" s="61"/>
      <c r="K23" s="61"/>
      <c r="L23" s="61"/>
      <c r="M23" s="17">
        <v>1</v>
      </c>
    </row>
    <row r="24" spans="1:13" ht="12.75">
      <c r="A24" s="52" t="s">
        <v>85</v>
      </c>
      <c r="B24" s="51">
        <f t="shared" si="1"/>
        <v>4784776</v>
      </c>
      <c r="C24" s="61"/>
      <c r="D24" s="61"/>
      <c r="E24" s="61"/>
      <c r="F24" s="61"/>
      <c r="G24" s="61">
        <v>4784776</v>
      </c>
      <c r="H24" s="61"/>
      <c r="I24" s="61"/>
      <c r="J24" s="61"/>
      <c r="K24" s="61"/>
      <c r="L24" s="61"/>
      <c r="M24" s="17">
        <v>0</v>
      </c>
    </row>
    <row r="25" spans="1:13" ht="12.75">
      <c r="A25" s="52" t="s">
        <v>104</v>
      </c>
      <c r="B25" s="51">
        <f t="shared" si="1"/>
        <v>24588521</v>
      </c>
      <c r="C25" s="61"/>
      <c r="D25" s="61">
        <v>15310614</v>
      </c>
      <c r="E25" s="61"/>
      <c r="F25" s="61">
        <v>1713674</v>
      </c>
      <c r="G25" s="61"/>
      <c r="H25" s="61">
        <v>7564233</v>
      </c>
      <c r="I25" s="61"/>
      <c r="J25" s="61"/>
      <c r="K25" s="61"/>
      <c r="L25" s="61"/>
      <c r="M25" s="17">
        <v>0</v>
      </c>
    </row>
    <row r="26" spans="1:13" ht="12.75">
      <c r="A26" s="52" t="s">
        <v>86</v>
      </c>
      <c r="B26" s="51">
        <f t="shared" si="1"/>
        <v>1702918</v>
      </c>
      <c r="C26" s="61">
        <v>461410</v>
      </c>
      <c r="D26" s="61"/>
      <c r="E26" s="61">
        <v>77000</v>
      </c>
      <c r="F26" s="61"/>
      <c r="G26" s="61">
        <v>1164508</v>
      </c>
      <c r="H26" s="61"/>
      <c r="I26" s="61"/>
      <c r="J26" s="61"/>
      <c r="K26" s="61"/>
      <c r="L26" s="61"/>
      <c r="M26" s="17">
        <v>0</v>
      </c>
    </row>
    <row r="27" spans="1:13" ht="12.75">
      <c r="A27" s="52" t="s">
        <v>87</v>
      </c>
      <c r="B27" s="51">
        <f t="shared" si="1"/>
        <v>10555632</v>
      </c>
      <c r="C27" s="61">
        <v>2425149</v>
      </c>
      <c r="D27" s="61"/>
      <c r="E27" s="61">
        <v>538555</v>
      </c>
      <c r="F27" s="61"/>
      <c r="G27" s="61">
        <v>7591928</v>
      </c>
      <c r="H27" s="61"/>
      <c r="I27" s="61"/>
      <c r="J27" s="61"/>
      <c r="K27" s="61"/>
      <c r="L27" s="61"/>
      <c r="M27" s="17">
        <v>1</v>
      </c>
    </row>
    <row r="28" spans="1:13" ht="12.75">
      <c r="A28" s="52" t="s">
        <v>88</v>
      </c>
      <c r="B28" s="51">
        <f t="shared" si="1"/>
        <v>502941</v>
      </c>
      <c r="C28" s="61"/>
      <c r="D28" s="61"/>
      <c r="E28" s="61"/>
      <c r="F28" s="61"/>
      <c r="G28" s="61"/>
      <c r="H28" s="61"/>
      <c r="I28" s="61"/>
      <c r="J28" s="61"/>
      <c r="K28" s="61">
        <v>502941</v>
      </c>
      <c r="L28" s="61"/>
      <c r="M28" s="17">
        <v>0</v>
      </c>
    </row>
    <row r="29" spans="1:13" ht="12.75">
      <c r="A29" s="52" t="s">
        <v>89</v>
      </c>
      <c r="B29" s="51">
        <f t="shared" si="1"/>
        <v>0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17">
        <v>0</v>
      </c>
    </row>
    <row r="30" spans="1:13" ht="12.75">
      <c r="A30" s="20"/>
      <c r="B30" s="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2"/>
    </row>
    <row r="31" spans="1:13" ht="12.75">
      <c r="A31" s="13" t="s">
        <v>6</v>
      </c>
      <c r="B31" s="13">
        <f>B7+B8</f>
        <v>98622656</v>
      </c>
      <c r="C31" s="13">
        <f aca="true" t="shared" si="2" ref="C31:M31">C7+C8</f>
        <v>8004695</v>
      </c>
      <c r="D31" s="13">
        <f t="shared" si="2"/>
        <v>38009796</v>
      </c>
      <c r="E31" s="13">
        <f t="shared" si="2"/>
        <v>1704995</v>
      </c>
      <c r="F31" s="13">
        <f t="shared" si="2"/>
        <v>4954998</v>
      </c>
      <c r="G31" s="13">
        <f t="shared" si="2"/>
        <v>24398376</v>
      </c>
      <c r="H31" s="13">
        <f t="shared" si="2"/>
        <v>13679484</v>
      </c>
      <c r="I31" s="13">
        <f t="shared" si="2"/>
        <v>6451599</v>
      </c>
      <c r="J31" s="13">
        <f t="shared" si="2"/>
        <v>0</v>
      </c>
      <c r="K31" s="13">
        <f t="shared" si="2"/>
        <v>1066663</v>
      </c>
      <c r="L31" s="13">
        <f t="shared" si="2"/>
        <v>352050</v>
      </c>
      <c r="M31" s="14">
        <f t="shared" si="2"/>
        <v>49</v>
      </c>
    </row>
  </sheetData>
  <sheetProtection/>
  <mergeCells count="7">
    <mergeCell ref="A2:M2"/>
    <mergeCell ref="A3:M3"/>
    <mergeCell ref="K6:L6"/>
    <mergeCell ref="C6:D6"/>
    <mergeCell ref="E6:F6"/>
    <mergeCell ref="G6:H6"/>
    <mergeCell ref="I6:J6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Q35"/>
  <sheetViews>
    <sheetView zoomScale="120" zoomScaleNormal="120" zoomScalePageLayoutView="0" workbookViewId="0" topLeftCell="A1">
      <selection activeCell="A3" sqref="A3:J3"/>
    </sheetView>
  </sheetViews>
  <sheetFormatPr defaultColWidth="9.140625" defaultRowHeight="12.75"/>
  <cols>
    <col min="1" max="1" width="28.421875" style="0" customWidth="1"/>
    <col min="8" max="8" width="12.7109375" style="0" customWidth="1"/>
    <col min="9" max="9" width="11.7109375" style="0" customWidth="1"/>
    <col min="12" max="12" width="10.57421875" style="0" customWidth="1"/>
    <col min="13" max="13" width="11.57421875" style="0" customWidth="1"/>
    <col min="17" max="17" width="13.00390625" style="0" customWidth="1"/>
  </cols>
  <sheetData>
    <row r="2" spans="1:10" ht="12.75">
      <c r="A2" s="90" t="s">
        <v>113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2.75">
      <c r="A3" s="90" t="s">
        <v>102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ht="12.75">
      <c r="A4" s="47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ht="12.75">
      <c r="A6" s="2" t="s">
        <v>43</v>
      </c>
    </row>
    <row r="8" spans="1:13" ht="12.75">
      <c r="A8" s="23" t="s">
        <v>3</v>
      </c>
      <c r="B8" s="100" t="s">
        <v>29</v>
      </c>
      <c r="C8" s="104"/>
      <c r="D8" s="104"/>
      <c r="E8" s="103"/>
      <c r="F8" s="103"/>
      <c r="G8" s="85"/>
      <c r="H8" s="100" t="s">
        <v>30</v>
      </c>
      <c r="I8" s="104"/>
      <c r="J8" s="104"/>
      <c r="K8" s="103"/>
      <c r="L8" s="103"/>
      <c r="M8" s="85"/>
    </row>
    <row r="9" spans="1:13" ht="12.75">
      <c r="A9" s="25"/>
      <c r="B9" s="100" t="s">
        <v>8</v>
      </c>
      <c r="C9" s="101"/>
      <c r="D9" s="100" t="s">
        <v>9</v>
      </c>
      <c r="E9" s="101"/>
      <c r="F9" s="44" t="s">
        <v>10</v>
      </c>
      <c r="G9" s="44" t="s">
        <v>48</v>
      </c>
      <c r="H9" s="100" t="s">
        <v>8</v>
      </c>
      <c r="I9" s="101"/>
      <c r="J9" s="100" t="s">
        <v>9</v>
      </c>
      <c r="K9" s="103"/>
      <c r="L9" s="14" t="s">
        <v>10</v>
      </c>
      <c r="M9" s="13" t="s">
        <v>48</v>
      </c>
    </row>
    <row r="10" spans="1:13" ht="12.75">
      <c r="A10" s="25"/>
      <c r="B10" s="14" t="s">
        <v>46</v>
      </c>
      <c r="C10" s="14" t="s">
        <v>47</v>
      </c>
      <c r="D10" s="14" t="s">
        <v>46</v>
      </c>
      <c r="E10" s="14" t="s">
        <v>47</v>
      </c>
      <c r="F10" s="14"/>
      <c r="G10" s="14"/>
      <c r="H10" s="14" t="s">
        <v>46</v>
      </c>
      <c r="I10" s="14" t="s">
        <v>47</v>
      </c>
      <c r="J10" s="14" t="s">
        <v>46</v>
      </c>
      <c r="K10" s="45" t="s">
        <v>47</v>
      </c>
      <c r="L10" s="45"/>
      <c r="M10" s="9"/>
    </row>
    <row r="11" spans="1:13" ht="12.75">
      <c r="A11" s="38" t="s">
        <v>56</v>
      </c>
      <c r="B11" s="39"/>
      <c r="C11" s="39"/>
      <c r="D11" s="39"/>
      <c r="E11" s="39"/>
      <c r="F11" s="39"/>
      <c r="G11" s="39"/>
      <c r="H11" s="39"/>
      <c r="I11" s="39">
        <v>750000</v>
      </c>
      <c r="J11" s="39"/>
      <c r="K11" s="46"/>
      <c r="L11" s="39"/>
      <c r="M11" s="39">
        <v>750000</v>
      </c>
    </row>
    <row r="12" spans="1:13" ht="12.75">
      <c r="A12" s="38" t="s">
        <v>42</v>
      </c>
      <c r="B12" s="39"/>
      <c r="C12" s="39"/>
      <c r="D12" s="39"/>
      <c r="E12" s="39"/>
      <c r="F12" s="39"/>
      <c r="G12" s="39"/>
      <c r="H12" s="39"/>
      <c r="I12" s="39"/>
      <c r="J12" s="39"/>
      <c r="K12" s="46"/>
      <c r="L12" s="39"/>
      <c r="M12" s="39"/>
    </row>
    <row r="13" spans="1:13" ht="12.75">
      <c r="A13" s="65" t="s">
        <v>98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12.7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L14" s="49"/>
      <c r="M14" s="49"/>
    </row>
    <row r="15" spans="1:13" ht="12.75">
      <c r="A15" s="40" t="s">
        <v>6</v>
      </c>
      <c r="B15" s="7"/>
      <c r="C15" s="7"/>
      <c r="D15" s="7"/>
      <c r="E15" s="7"/>
      <c r="F15" s="7"/>
      <c r="G15" s="7"/>
      <c r="H15" s="7"/>
      <c r="I15" s="7">
        <v>750000</v>
      </c>
      <c r="J15" s="7"/>
      <c r="K15" s="7"/>
      <c r="L15" s="7"/>
      <c r="M15" s="7">
        <v>750000</v>
      </c>
    </row>
    <row r="16" spans="1:17" ht="12.75">
      <c r="A16" s="41"/>
      <c r="B16" s="42"/>
      <c r="C16" s="42"/>
      <c r="D16" s="42"/>
      <c r="E16" s="42"/>
      <c r="F16" s="42"/>
      <c r="G16" s="42"/>
      <c r="H16" s="42"/>
      <c r="I16" s="42"/>
      <c r="J16" s="42"/>
      <c r="Q16" s="4"/>
    </row>
    <row r="17" spans="1:17" ht="12.75">
      <c r="A17" s="41"/>
      <c r="B17" s="42"/>
      <c r="C17" s="42"/>
      <c r="D17" s="42"/>
      <c r="E17" s="42"/>
      <c r="F17" s="42"/>
      <c r="G17" s="42"/>
      <c r="H17" s="42"/>
      <c r="I17" s="42"/>
      <c r="J17" s="42"/>
      <c r="Q17" s="66"/>
    </row>
    <row r="18" spans="1:17" s="4" customFormat="1" ht="12.75">
      <c r="A18" s="41"/>
      <c r="B18" s="42"/>
      <c r="C18" s="42"/>
      <c r="D18" s="42"/>
      <c r="E18" s="42"/>
      <c r="F18" s="42"/>
      <c r="G18" s="42"/>
      <c r="H18" s="42"/>
      <c r="I18" s="42"/>
      <c r="J18" s="42"/>
      <c r="Q18" s="66"/>
    </row>
    <row r="19" spans="1:17" s="4" customFormat="1" ht="12.75">
      <c r="A19" s="41" t="s">
        <v>44</v>
      </c>
      <c r="B19" s="42"/>
      <c r="C19" s="42"/>
      <c r="D19" s="42"/>
      <c r="E19" s="42"/>
      <c r="F19" s="42"/>
      <c r="G19" s="42"/>
      <c r="H19" s="42"/>
      <c r="I19" s="42"/>
      <c r="J19" s="42"/>
      <c r="Q19" s="66"/>
    </row>
    <row r="20" spans="1:17" s="4" customFormat="1" ht="12.75">
      <c r="A20" s="41"/>
      <c r="B20" s="42"/>
      <c r="C20" s="42"/>
      <c r="D20" s="42"/>
      <c r="E20" s="42"/>
      <c r="F20" s="42"/>
      <c r="G20" s="42"/>
      <c r="H20" s="42"/>
      <c r="I20" s="42"/>
      <c r="J20" s="42"/>
      <c r="Q20" s="67"/>
    </row>
    <row r="21" spans="1:17" ht="12.75">
      <c r="A21" s="23" t="s">
        <v>3</v>
      </c>
      <c r="B21" s="96" t="s">
        <v>29</v>
      </c>
      <c r="C21" s="96"/>
      <c r="D21" s="96"/>
      <c r="E21" s="14"/>
      <c r="F21" s="14"/>
      <c r="G21" s="14"/>
      <c r="H21" s="97" t="s">
        <v>30</v>
      </c>
      <c r="I21" s="98"/>
      <c r="J21" s="98"/>
      <c r="K21" s="99"/>
      <c r="L21" s="99"/>
      <c r="M21" s="89"/>
      <c r="Q21" s="4"/>
    </row>
    <row r="22" spans="1:17" ht="12.75">
      <c r="A22" s="37"/>
      <c r="B22" s="100" t="s">
        <v>8</v>
      </c>
      <c r="C22" s="101"/>
      <c r="D22" s="100" t="s">
        <v>9</v>
      </c>
      <c r="E22" s="101"/>
      <c r="F22" s="14" t="s">
        <v>10</v>
      </c>
      <c r="G22" s="14" t="s">
        <v>48</v>
      </c>
      <c r="H22" s="97" t="s">
        <v>8</v>
      </c>
      <c r="I22" s="102"/>
      <c r="J22" s="97" t="s">
        <v>9</v>
      </c>
      <c r="K22" s="89"/>
      <c r="L22" s="51" t="s">
        <v>10</v>
      </c>
      <c r="M22" s="51" t="s">
        <v>48</v>
      </c>
      <c r="Q22" s="4"/>
    </row>
    <row r="23" spans="1:17" ht="12.75">
      <c r="A23" s="37"/>
      <c r="B23" s="14" t="s">
        <v>46</v>
      </c>
      <c r="C23" s="14" t="s">
        <v>47</v>
      </c>
      <c r="D23" s="14" t="s">
        <v>46</v>
      </c>
      <c r="E23" s="14" t="s">
        <v>47</v>
      </c>
      <c r="F23" s="14"/>
      <c r="G23" s="14"/>
      <c r="H23" s="68" t="s">
        <v>46</v>
      </c>
      <c r="I23" s="68" t="s">
        <v>47</v>
      </c>
      <c r="J23" s="68" t="s">
        <v>46</v>
      </c>
      <c r="K23" s="68" t="s">
        <v>47</v>
      </c>
      <c r="L23" s="53"/>
      <c r="M23" s="53"/>
      <c r="Q23" s="4"/>
    </row>
    <row r="24" spans="1:13" ht="12.75">
      <c r="A24" s="26" t="s">
        <v>31</v>
      </c>
      <c r="B24" s="14"/>
      <c r="C24" s="14"/>
      <c r="D24" s="14"/>
      <c r="E24" s="14"/>
      <c r="F24" s="14"/>
      <c r="G24" s="14"/>
      <c r="H24" s="68"/>
      <c r="I24" s="68"/>
      <c r="J24" s="68"/>
      <c r="K24" s="68"/>
      <c r="L24" s="68"/>
      <c r="M24" s="68"/>
    </row>
    <row r="25" spans="1:13" ht="12.75">
      <c r="A25" s="27" t="s">
        <v>105</v>
      </c>
      <c r="B25" s="15"/>
      <c r="C25" s="24"/>
      <c r="D25" s="59"/>
      <c r="E25" s="62"/>
      <c r="F25" s="62"/>
      <c r="G25" s="62"/>
      <c r="H25" s="69">
        <v>2552540</v>
      </c>
      <c r="I25" s="70">
        <v>787401</v>
      </c>
      <c r="J25" s="70">
        <v>1004999</v>
      </c>
      <c r="K25" s="71"/>
      <c r="L25" s="71">
        <v>3557539</v>
      </c>
      <c r="M25" s="71">
        <v>787401</v>
      </c>
    </row>
    <row r="26" spans="1:13" ht="12.75">
      <c r="A26" s="27" t="s">
        <v>92</v>
      </c>
      <c r="B26" s="15"/>
      <c r="C26" s="24"/>
      <c r="D26" s="59"/>
      <c r="E26" s="62"/>
      <c r="F26" s="62"/>
      <c r="G26" s="62"/>
      <c r="H26" s="70"/>
      <c r="I26" s="70"/>
      <c r="J26" s="70"/>
      <c r="K26" s="71">
        <v>250000</v>
      </c>
      <c r="L26" s="71"/>
      <c r="M26" s="52">
        <v>250000</v>
      </c>
    </row>
    <row r="27" spans="1:13" ht="12.75">
      <c r="A27" s="27" t="s">
        <v>106</v>
      </c>
      <c r="B27" s="15"/>
      <c r="C27" s="24"/>
      <c r="D27" s="59"/>
      <c r="E27" s="62"/>
      <c r="F27" s="62"/>
      <c r="G27" s="62"/>
      <c r="H27" s="70"/>
      <c r="I27" s="70">
        <v>545960</v>
      </c>
      <c r="J27" s="70"/>
      <c r="K27" s="72">
        <v>1670701</v>
      </c>
      <c r="L27" s="72"/>
      <c r="M27" s="73">
        <v>2216661</v>
      </c>
    </row>
    <row r="28" spans="1:13" ht="12.75">
      <c r="A28" s="27" t="s">
        <v>97</v>
      </c>
      <c r="B28" s="15"/>
      <c r="C28" s="24"/>
      <c r="D28" s="59"/>
      <c r="E28" s="62"/>
      <c r="F28" s="62"/>
      <c r="G28" s="62"/>
      <c r="H28" s="70"/>
      <c r="I28" s="70"/>
      <c r="J28" s="70"/>
      <c r="K28" s="72"/>
      <c r="L28" s="72"/>
      <c r="M28" s="73"/>
    </row>
    <row r="29" spans="1:13" ht="12.75">
      <c r="A29" s="13" t="s">
        <v>32</v>
      </c>
      <c r="B29" s="18"/>
      <c r="C29" s="18"/>
      <c r="D29" s="19"/>
      <c r="E29" s="63"/>
      <c r="F29" s="63"/>
      <c r="G29" s="63"/>
      <c r="H29" s="74"/>
      <c r="I29" s="74"/>
      <c r="J29" s="69"/>
      <c r="K29" s="69"/>
      <c r="L29" s="69"/>
      <c r="M29" s="69"/>
    </row>
    <row r="30" spans="1:13" ht="12.75">
      <c r="A30" s="16" t="s">
        <v>65</v>
      </c>
      <c r="B30" s="19"/>
      <c r="C30" s="19"/>
      <c r="D30" s="19"/>
      <c r="E30" s="19"/>
      <c r="F30" s="19"/>
      <c r="G30" s="19"/>
      <c r="H30" s="61"/>
      <c r="I30" s="61"/>
      <c r="J30" s="75"/>
      <c r="K30" s="71"/>
      <c r="L30" s="71"/>
      <c r="M30" s="52"/>
    </row>
    <row r="31" spans="1:13" ht="12.75">
      <c r="A31" s="20"/>
      <c r="B31" s="21"/>
      <c r="C31" s="21"/>
      <c r="D31" s="21"/>
      <c r="E31" s="21"/>
      <c r="F31" s="21"/>
      <c r="G31" s="21"/>
      <c r="H31" s="76"/>
      <c r="I31" s="76"/>
      <c r="J31" s="77"/>
      <c r="K31" s="57"/>
      <c r="L31" s="57"/>
      <c r="M31" s="57"/>
    </row>
    <row r="32" spans="1:13" ht="12.75">
      <c r="A32" s="28" t="s">
        <v>33</v>
      </c>
      <c r="B32" s="19"/>
      <c r="C32" s="19"/>
      <c r="D32" s="19"/>
      <c r="E32" s="19"/>
      <c r="F32" s="19"/>
      <c r="G32" s="19"/>
      <c r="H32" s="78"/>
      <c r="I32" s="78"/>
      <c r="J32" s="79"/>
      <c r="K32" s="53"/>
      <c r="L32" s="68"/>
      <c r="M32" s="68"/>
    </row>
    <row r="33" spans="1:13" ht="12.75">
      <c r="A33" s="16" t="s">
        <v>93</v>
      </c>
      <c r="B33" s="19"/>
      <c r="C33" s="19"/>
      <c r="D33" s="19"/>
      <c r="E33" s="19"/>
      <c r="F33" s="19"/>
      <c r="G33" s="19"/>
      <c r="H33" s="75"/>
      <c r="I33" s="75">
        <v>0</v>
      </c>
      <c r="J33" s="79"/>
      <c r="K33" s="53"/>
      <c r="L33" s="80">
        <v>0</v>
      </c>
      <c r="M33" s="80"/>
    </row>
    <row r="34" spans="1:13" ht="12.75">
      <c r="A34" s="20"/>
      <c r="B34" s="21"/>
      <c r="C34" s="21"/>
      <c r="D34" s="21"/>
      <c r="E34" s="21"/>
      <c r="F34" s="21"/>
      <c r="G34" s="21"/>
      <c r="H34" s="76"/>
      <c r="I34" s="76"/>
      <c r="J34" s="77"/>
      <c r="K34" s="57"/>
      <c r="L34" s="57"/>
      <c r="M34" s="57"/>
    </row>
    <row r="35" spans="1:13" ht="12.75">
      <c r="A35" s="13" t="s">
        <v>6</v>
      </c>
      <c r="B35" s="14"/>
      <c r="C35" s="14"/>
      <c r="D35" s="14"/>
      <c r="E35" s="14"/>
      <c r="F35" s="14"/>
      <c r="G35" s="14"/>
      <c r="H35" s="68">
        <f>SUM(H24:H30)</f>
        <v>2552540</v>
      </c>
      <c r="I35" s="68">
        <v>1333361</v>
      </c>
      <c r="J35" s="68"/>
      <c r="K35" s="68">
        <v>1920701</v>
      </c>
      <c r="L35" s="68">
        <f>SUM(L24:L30)</f>
        <v>3557539</v>
      </c>
      <c r="M35" s="68">
        <v>3254062</v>
      </c>
    </row>
  </sheetData>
  <sheetProtection/>
  <mergeCells count="14">
    <mergeCell ref="A2:J2"/>
    <mergeCell ref="A3:J3"/>
    <mergeCell ref="B9:C9"/>
    <mergeCell ref="D9:E9"/>
    <mergeCell ref="H9:I9"/>
    <mergeCell ref="J9:K9"/>
    <mergeCell ref="B8:G8"/>
    <mergeCell ref="H8:M8"/>
    <mergeCell ref="B21:D21"/>
    <mergeCell ref="H21:M21"/>
    <mergeCell ref="B22:C22"/>
    <mergeCell ref="D22:E22"/>
    <mergeCell ref="H22:I22"/>
    <mergeCell ref="J22:K22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2:P23"/>
  <sheetViews>
    <sheetView tabSelected="1" zoomScalePageLayoutView="0" workbookViewId="0" topLeftCell="A1">
      <selection activeCell="A3" sqref="A3"/>
    </sheetView>
  </sheetViews>
  <sheetFormatPr defaultColWidth="9.140625" defaultRowHeight="12.75"/>
  <sheetData>
    <row r="2" spans="1:16" ht="12.75">
      <c r="A2" s="90" t="s">
        <v>114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6" spans="1:13" ht="12.75">
      <c r="A6" s="2" t="s">
        <v>66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4:5" ht="12.75">
      <c r="D7" t="s">
        <v>69</v>
      </c>
      <c r="E7" t="s">
        <v>70</v>
      </c>
    </row>
    <row r="8" spans="4:5" ht="12.75">
      <c r="D8" t="s">
        <v>71</v>
      </c>
      <c r="E8" t="s">
        <v>72</v>
      </c>
    </row>
    <row r="9" spans="4:5" ht="12.75">
      <c r="D9" t="s">
        <v>69</v>
      </c>
      <c r="E9" t="s">
        <v>109</v>
      </c>
    </row>
    <row r="10" spans="2:5" ht="12.75">
      <c r="B10" s="3"/>
      <c r="D10" t="s">
        <v>69</v>
      </c>
      <c r="E10" t="s">
        <v>68</v>
      </c>
    </row>
    <row r="11" spans="4:5" ht="12.75">
      <c r="D11" t="s">
        <v>69</v>
      </c>
      <c r="E11" t="s">
        <v>108</v>
      </c>
    </row>
    <row r="13" ht="12.75">
      <c r="A13" s="3" t="s">
        <v>53</v>
      </c>
    </row>
    <row r="15" ht="12.75">
      <c r="D15" s="81" t="s">
        <v>107</v>
      </c>
    </row>
    <row r="16" ht="12.75">
      <c r="D16" t="s">
        <v>54</v>
      </c>
    </row>
    <row r="18" spans="1:4" ht="12.75">
      <c r="A18" t="s">
        <v>67</v>
      </c>
      <c r="D18" s="82" t="s">
        <v>101</v>
      </c>
    </row>
    <row r="22" spans="1:16" ht="12.7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</row>
    <row r="23" spans="1:4" ht="12.75">
      <c r="A23" s="2" t="s">
        <v>55</v>
      </c>
      <c r="B23" s="2"/>
      <c r="C23" s="2"/>
      <c r="D23" s="2" t="s">
        <v>110</v>
      </c>
    </row>
  </sheetData>
  <sheetProtection/>
  <mergeCells count="1">
    <mergeCell ref="A2:P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B2:Q23"/>
  <sheetViews>
    <sheetView view="pageBreakPreview" zoomScaleSheetLayoutView="100" zoomScalePageLayoutView="0" workbookViewId="0" topLeftCell="A1">
      <selection activeCell="B3" sqref="B3:K3"/>
    </sheetView>
  </sheetViews>
  <sheetFormatPr defaultColWidth="9.140625" defaultRowHeight="12.75"/>
  <cols>
    <col min="1" max="1" width="5.421875" style="0" customWidth="1"/>
    <col min="3" max="3" width="21.28125" style="0" customWidth="1"/>
    <col min="4" max="4" width="9.28125" style="0" customWidth="1"/>
    <col min="5" max="5" width="10.28125" style="0" customWidth="1"/>
    <col min="6" max="6" width="8.421875" style="0" customWidth="1"/>
    <col min="7" max="7" width="8.00390625" style="0" customWidth="1"/>
    <col min="8" max="8" width="9.28125" style="0" customWidth="1"/>
    <col min="9" max="9" width="9.00390625" style="0" customWidth="1"/>
    <col min="10" max="10" width="8.57421875" style="0" customWidth="1"/>
    <col min="11" max="11" width="9.57421875" style="0" customWidth="1"/>
    <col min="12" max="14" width="8.7109375" style="0" customWidth="1"/>
    <col min="15" max="15" width="8.57421875" style="0" customWidth="1"/>
    <col min="16" max="16" width="11.7109375" style="0" customWidth="1"/>
    <col min="17" max="17" width="12.00390625" style="0" customWidth="1"/>
  </cols>
  <sheetData>
    <row r="2" spans="2:16" ht="12.75">
      <c r="B2" s="90" t="s">
        <v>115</v>
      </c>
      <c r="C2" s="91"/>
      <c r="D2" s="91"/>
      <c r="E2" s="91"/>
      <c r="F2" s="91"/>
      <c r="G2" s="91"/>
      <c r="H2" s="91"/>
      <c r="I2" s="91"/>
      <c r="J2" s="91"/>
      <c r="K2" s="91"/>
      <c r="L2" s="1"/>
      <c r="M2" s="1"/>
      <c r="N2" s="1"/>
      <c r="O2" s="1"/>
      <c r="P2" s="1"/>
    </row>
    <row r="3" spans="2:16" ht="12.75">
      <c r="B3" s="90" t="s">
        <v>102</v>
      </c>
      <c r="C3" s="91"/>
      <c r="D3" s="91"/>
      <c r="E3" s="91"/>
      <c r="F3" s="91"/>
      <c r="G3" s="91"/>
      <c r="H3" s="91"/>
      <c r="I3" s="91"/>
      <c r="J3" s="91"/>
      <c r="K3" s="91"/>
      <c r="L3" s="1"/>
      <c r="M3" s="1"/>
      <c r="N3" s="1"/>
      <c r="O3" s="1"/>
      <c r="P3" s="1"/>
    </row>
    <row r="5" spans="2:17" ht="12.75">
      <c r="B5" s="29" t="s">
        <v>34</v>
      </c>
      <c r="C5" s="30"/>
      <c r="D5" s="83" t="s">
        <v>8</v>
      </c>
      <c r="E5" s="84"/>
      <c r="F5" s="84"/>
      <c r="G5" s="85"/>
      <c r="H5" s="83" t="s">
        <v>37</v>
      </c>
      <c r="I5" s="84"/>
      <c r="J5" s="84"/>
      <c r="K5" s="85"/>
      <c r="L5" s="106" t="s">
        <v>51</v>
      </c>
      <c r="M5" s="103"/>
      <c r="N5" s="103"/>
      <c r="O5" s="85"/>
      <c r="P5" s="48"/>
      <c r="Q5" s="9"/>
    </row>
    <row r="6" spans="2:17" ht="12.75">
      <c r="B6" s="31"/>
      <c r="C6" s="32"/>
      <c r="D6" s="83" t="s">
        <v>35</v>
      </c>
      <c r="E6" s="105"/>
      <c r="F6" s="83" t="s">
        <v>36</v>
      </c>
      <c r="G6" s="105"/>
      <c r="H6" s="83" t="s">
        <v>35</v>
      </c>
      <c r="I6" s="105"/>
      <c r="J6" s="83" t="s">
        <v>36</v>
      </c>
      <c r="K6" s="105"/>
      <c r="L6" s="83" t="s">
        <v>35</v>
      </c>
      <c r="M6" s="105"/>
      <c r="N6" s="83" t="s">
        <v>36</v>
      </c>
      <c r="O6" s="105"/>
      <c r="P6" s="43"/>
      <c r="Q6" s="9"/>
    </row>
    <row r="7" spans="2:17" ht="12.75">
      <c r="B7" s="31"/>
      <c r="C7" s="32"/>
      <c r="D7" s="7" t="s">
        <v>46</v>
      </c>
      <c r="E7" s="7" t="s">
        <v>47</v>
      </c>
      <c r="F7" s="7" t="s">
        <v>46</v>
      </c>
      <c r="G7" s="14" t="s">
        <v>47</v>
      </c>
      <c r="H7" s="7" t="s">
        <v>46</v>
      </c>
      <c r="I7" s="7" t="s">
        <v>47</v>
      </c>
      <c r="J7" s="7" t="s">
        <v>46</v>
      </c>
      <c r="K7" s="14" t="s">
        <v>47</v>
      </c>
      <c r="L7" s="7" t="s">
        <v>46</v>
      </c>
      <c r="M7" s="14" t="s">
        <v>47</v>
      </c>
      <c r="N7" s="7" t="s">
        <v>46</v>
      </c>
      <c r="O7" s="14" t="s">
        <v>47</v>
      </c>
      <c r="P7" s="13" t="s">
        <v>10</v>
      </c>
      <c r="Q7" s="13" t="s">
        <v>48</v>
      </c>
    </row>
    <row r="8" spans="2:17" ht="12.75">
      <c r="B8" s="6" t="s">
        <v>57</v>
      </c>
      <c r="C8" s="6"/>
      <c r="D8" s="9">
        <v>4580000</v>
      </c>
      <c r="E8" s="9">
        <v>5620599</v>
      </c>
      <c r="F8" s="9"/>
      <c r="G8" s="9"/>
      <c r="H8" s="9"/>
      <c r="I8" s="9"/>
      <c r="J8" s="9"/>
      <c r="K8" s="9"/>
      <c r="L8" s="6"/>
      <c r="M8" s="6"/>
      <c r="N8" s="6"/>
      <c r="O8" s="6"/>
      <c r="P8" s="9">
        <v>4580000</v>
      </c>
      <c r="Q8" s="9">
        <v>5620599</v>
      </c>
    </row>
    <row r="9" spans="2:17" ht="12.75">
      <c r="B9" s="6" t="s">
        <v>58</v>
      </c>
      <c r="C9" s="6"/>
      <c r="D9" s="9">
        <v>0</v>
      </c>
      <c r="E9" s="9">
        <v>0</v>
      </c>
      <c r="F9" s="9"/>
      <c r="G9" s="9"/>
      <c r="H9" s="9"/>
      <c r="I9" s="9"/>
      <c r="J9" s="9"/>
      <c r="K9" s="9"/>
      <c r="L9" s="6"/>
      <c r="M9" s="6"/>
      <c r="N9" s="6"/>
      <c r="O9" s="6"/>
      <c r="P9" s="9">
        <v>0</v>
      </c>
      <c r="Q9" s="9">
        <v>0</v>
      </c>
    </row>
    <row r="10" spans="2:17" ht="12.75">
      <c r="B10" s="6" t="s">
        <v>59</v>
      </c>
      <c r="C10" s="6"/>
      <c r="D10" s="9">
        <v>0</v>
      </c>
      <c r="E10" s="9">
        <v>0</v>
      </c>
      <c r="F10" s="9"/>
      <c r="G10" s="9"/>
      <c r="H10" s="9"/>
      <c r="I10" s="9"/>
      <c r="J10" s="9"/>
      <c r="K10" s="9"/>
      <c r="L10" s="6"/>
      <c r="M10" s="6"/>
      <c r="N10" s="6"/>
      <c r="O10" s="6"/>
      <c r="P10" s="9">
        <v>0</v>
      </c>
      <c r="Q10" s="9">
        <v>0</v>
      </c>
    </row>
    <row r="11" spans="2:17" ht="12.75">
      <c r="B11" s="8" t="s">
        <v>60</v>
      </c>
      <c r="C11" s="33"/>
      <c r="D11" s="9">
        <v>0</v>
      </c>
      <c r="E11" s="9">
        <v>0</v>
      </c>
      <c r="F11" s="9"/>
      <c r="G11" s="9"/>
      <c r="H11" s="9"/>
      <c r="I11" s="9"/>
      <c r="J11" s="9"/>
      <c r="K11" s="9"/>
      <c r="L11" s="6"/>
      <c r="M11" s="6"/>
      <c r="N11" s="6"/>
      <c r="O11" s="6"/>
      <c r="P11" s="9">
        <v>0</v>
      </c>
      <c r="Q11" s="9">
        <v>0</v>
      </c>
    </row>
    <row r="12" spans="2:17" ht="12.75">
      <c r="B12" s="8" t="s">
        <v>61</v>
      </c>
      <c r="C12" s="33"/>
      <c r="D12" s="9"/>
      <c r="E12" s="9">
        <v>0</v>
      </c>
      <c r="F12" s="9"/>
      <c r="G12" s="9"/>
      <c r="H12" s="9"/>
      <c r="I12" s="9"/>
      <c r="J12" s="9"/>
      <c r="K12" s="9"/>
      <c r="L12" s="6"/>
      <c r="M12" s="6"/>
      <c r="N12" s="6"/>
      <c r="O12" s="6"/>
      <c r="P12" s="9"/>
      <c r="Q12" s="9">
        <v>0</v>
      </c>
    </row>
    <row r="13" spans="2:17" ht="12.75">
      <c r="B13" s="8" t="s">
        <v>2</v>
      </c>
      <c r="C13" s="33"/>
      <c r="D13" s="6">
        <f>SUM(D8:D12)</f>
        <v>4580000</v>
      </c>
      <c r="E13" s="6">
        <f>SUM(E8:E12)</f>
        <v>5620599</v>
      </c>
      <c r="F13" s="6"/>
      <c r="G13" s="6"/>
      <c r="H13" s="6">
        <f>H8+H9+H10+H11</f>
        <v>0</v>
      </c>
      <c r="I13" s="6"/>
      <c r="J13" s="6">
        <f>J8+J9+J10+J11</f>
        <v>0</v>
      </c>
      <c r="K13" s="6">
        <f>K8+K9+K10+K11</f>
        <v>0</v>
      </c>
      <c r="L13" s="6"/>
      <c r="M13" s="6"/>
      <c r="N13" s="6"/>
      <c r="O13" s="6"/>
      <c r="P13" s="6">
        <f>SUM(P8:P12)</f>
        <v>4580000</v>
      </c>
      <c r="Q13" s="6">
        <f>SUM(Q8:Q12)</f>
        <v>5620599</v>
      </c>
    </row>
    <row r="15" spans="2:17" ht="12.75">
      <c r="B15" s="34" t="s">
        <v>38</v>
      </c>
      <c r="C15" s="10"/>
      <c r="D15" s="109" t="s">
        <v>8</v>
      </c>
      <c r="E15" s="109"/>
      <c r="F15" s="109"/>
      <c r="G15" s="7"/>
      <c r="H15" s="109" t="s">
        <v>37</v>
      </c>
      <c r="I15" s="109"/>
      <c r="J15" s="109"/>
      <c r="K15" s="7"/>
      <c r="L15" s="100" t="s">
        <v>51</v>
      </c>
      <c r="M15" s="104"/>
      <c r="N15" s="104"/>
      <c r="O15" s="101"/>
      <c r="P15" s="9"/>
      <c r="Q15" s="9"/>
    </row>
    <row r="16" spans="2:17" ht="12.75">
      <c r="B16" s="35"/>
      <c r="C16" s="11"/>
      <c r="D16" s="83" t="s">
        <v>35</v>
      </c>
      <c r="E16" s="105"/>
      <c r="F16" s="83" t="s">
        <v>36</v>
      </c>
      <c r="G16" s="105"/>
      <c r="H16" s="83" t="s">
        <v>35</v>
      </c>
      <c r="I16" s="105"/>
      <c r="J16" s="83" t="s">
        <v>36</v>
      </c>
      <c r="K16" s="105"/>
      <c r="L16" s="83" t="s">
        <v>35</v>
      </c>
      <c r="M16" s="105"/>
      <c r="N16" s="83" t="s">
        <v>36</v>
      </c>
      <c r="O16" s="105"/>
      <c r="P16" s="13" t="s">
        <v>10</v>
      </c>
      <c r="Q16" s="9"/>
    </row>
    <row r="17" spans="2:17" ht="12.75">
      <c r="B17" s="35"/>
      <c r="C17" s="11"/>
      <c r="D17" s="7" t="s">
        <v>46</v>
      </c>
      <c r="E17" s="7" t="s">
        <v>47</v>
      </c>
      <c r="F17" s="7" t="s">
        <v>46</v>
      </c>
      <c r="G17" s="7" t="s">
        <v>47</v>
      </c>
      <c r="H17" s="7" t="s">
        <v>49</v>
      </c>
      <c r="I17" s="7" t="s">
        <v>47</v>
      </c>
      <c r="J17" s="7" t="s">
        <v>50</v>
      </c>
      <c r="K17" s="7" t="s">
        <v>47</v>
      </c>
      <c r="L17" s="7" t="s">
        <v>49</v>
      </c>
      <c r="M17" s="7" t="s">
        <v>47</v>
      </c>
      <c r="N17" s="7" t="s">
        <v>50</v>
      </c>
      <c r="O17" s="7" t="s">
        <v>47</v>
      </c>
      <c r="P17" s="13"/>
      <c r="Q17" s="13" t="s">
        <v>48</v>
      </c>
    </row>
    <row r="18" spans="2:17" ht="12.75">
      <c r="B18" s="12" t="s">
        <v>39</v>
      </c>
      <c r="C18" s="6"/>
      <c r="D18" s="6">
        <v>334657</v>
      </c>
      <c r="E18" s="6">
        <v>334657</v>
      </c>
      <c r="F18" s="36"/>
      <c r="G18" s="36"/>
      <c r="H18" s="36"/>
      <c r="I18" s="36"/>
      <c r="J18" s="36"/>
      <c r="K18" s="36"/>
      <c r="L18" s="6"/>
      <c r="M18" s="6"/>
      <c r="N18" s="6"/>
      <c r="O18" s="6"/>
      <c r="P18" s="6">
        <v>334657</v>
      </c>
      <c r="Q18" s="6">
        <v>334657</v>
      </c>
    </row>
    <row r="19" spans="2:17" ht="12.75">
      <c r="B19" s="107" t="s">
        <v>73</v>
      </c>
      <c r="C19" s="108"/>
      <c r="D19" s="6">
        <v>0</v>
      </c>
      <c r="E19" s="6">
        <v>0</v>
      </c>
      <c r="F19" s="36"/>
      <c r="G19" s="36"/>
      <c r="H19" s="36"/>
      <c r="I19" s="36"/>
      <c r="J19" s="36"/>
      <c r="K19" s="36"/>
      <c r="L19" s="6"/>
      <c r="M19" s="6"/>
      <c r="N19" s="6"/>
      <c r="O19" s="6"/>
      <c r="P19" s="6">
        <v>0</v>
      </c>
      <c r="Q19" s="6">
        <v>0</v>
      </c>
    </row>
    <row r="20" spans="2:17" ht="12.75">
      <c r="B20" s="12" t="s">
        <v>40</v>
      </c>
      <c r="C20" s="6"/>
      <c r="D20" s="6">
        <v>92010</v>
      </c>
      <c r="E20" s="6">
        <v>92010</v>
      </c>
      <c r="F20" s="36"/>
      <c r="G20" s="36"/>
      <c r="H20" s="36"/>
      <c r="I20" s="36"/>
      <c r="J20" s="36"/>
      <c r="K20" s="36"/>
      <c r="L20" s="6"/>
      <c r="M20" s="6"/>
      <c r="N20" s="6"/>
      <c r="O20" s="6"/>
      <c r="P20" s="6">
        <v>92010</v>
      </c>
      <c r="Q20" s="6">
        <v>92010</v>
      </c>
    </row>
    <row r="21" spans="2:17" ht="12.75">
      <c r="B21" s="107" t="s">
        <v>62</v>
      </c>
      <c r="C21" s="108"/>
      <c r="D21" s="6">
        <v>502941</v>
      </c>
      <c r="E21" s="6">
        <v>502941</v>
      </c>
      <c r="F21" s="36"/>
      <c r="G21" s="36"/>
      <c r="H21" s="36"/>
      <c r="I21" s="36"/>
      <c r="J21" s="36"/>
      <c r="K21" s="36"/>
      <c r="L21" s="6"/>
      <c r="M21" s="6"/>
      <c r="N21" s="6"/>
      <c r="O21" s="6"/>
      <c r="P21" s="6">
        <v>502941</v>
      </c>
      <c r="Q21" s="6">
        <v>502941</v>
      </c>
    </row>
    <row r="22" spans="2:17" ht="12.75">
      <c r="B22" s="12" t="s">
        <v>41</v>
      </c>
      <c r="C22" s="6"/>
      <c r="D22" s="6">
        <v>0</v>
      </c>
      <c r="E22" s="6">
        <v>0</v>
      </c>
      <c r="F22" s="36"/>
      <c r="G22" s="36"/>
      <c r="H22" s="36"/>
      <c r="I22" s="36"/>
      <c r="J22" s="36"/>
      <c r="K22" s="36"/>
      <c r="L22" s="6"/>
      <c r="M22" s="6"/>
      <c r="N22" s="6"/>
      <c r="O22" s="6"/>
      <c r="P22" s="6">
        <v>0</v>
      </c>
      <c r="Q22" s="6">
        <v>0</v>
      </c>
    </row>
    <row r="23" spans="2:17" ht="12.75">
      <c r="B23" s="12" t="s">
        <v>6</v>
      </c>
      <c r="C23" s="6"/>
      <c r="D23" s="6">
        <f>SUM(D18:D22)</f>
        <v>929608</v>
      </c>
      <c r="E23" s="6">
        <f>SUM(E18:E22)</f>
        <v>929608</v>
      </c>
      <c r="F23" s="6">
        <f>F18+F20+F21+F22+F19</f>
        <v>0</v>
      </c>
      <c r="G23" s="6">
        <f aca="true" t="shared" si="0" ref="G23:O23">G18+G20+G21+G22+G19</f>
        <v>0</v>
      </c>
      <c r="H23" s="6">
        <f t="shared" si="0"/>
        <v>0</v>
      </c>
      <c r="I23" s="6">
        <f t="shared" si="0"/>
        <v>0</v>
      </c>
      <c r="J23" s="6">
        <f t="shared" si="0"/>
        <v>0</v>
      </c>
      <c r="K23" s="6">
        <f t="shared" si="0"/>
        <v>0</v>
      </c>
      <c r="L23" s="6">
        <f t="shared" si="0"/>
        <v>0</v>
      </c>
      <c r="M23" s="6">
        <f t="shared" si="0"/>
        <v>0</v>
      </c>
      <c r="N23" s="6">
        <f t="shared" si="0"/>
        <v>0</v>
      </c>
      <c r="O23" s="6">
        <f t="shared" si="0"/>
        <v>0</v>
      </c>
      <c r="P23" s="6">
        <f>SUM(P18:P22)</f>
        <v>929608</v>
      </c>
      <c r="Q23" s="6">
        <f>SUM(Q18:Q22)</f>
        <v>929608</v>
      </c>
    </row>
  </sheetData>
  <sheetProtection/>
  <mergeCells count="22">
    <mergeCell ref="B2:K2"/>
    <mergeCell ref="B3:K3"/>
    <mergeCell ref="B19:C19"/>
    <mergeCell ref="B21:C21"/>
    <mergeCell ref="D15:F15"/>
    <mergeCell ref="H15:J15"/>
    <mergeCell ref="D5:G5"/>
    <mergeCell ref="H5:K5"/>
    <mergeCell ref="D6:E6"/>
    <mergeCell ref="F6:G6"/>
    <mergeCell ref="J6:K6"/>
    <mergeCell ref="H6:I6"/>
    <mergeCell ref="D16:E16"/>
    <mergeCell ref="F16:G16"/>
    <mergeCell ref="H16:I16"/>
    <mergeCell ref="J16:K16"/>
    <mergeCell ref="L15:O15"/>
    <mergeCell ref="L16:M16"/>
    <mergeCell ref="N16:O16"/>
    <mergeCell ref="L5:O5"/>
    <mergeCell ref="L6:M6"/>
    <mergeCell ref="N6:O6"/>
  </mergeCells>
  <printOptions/>
  <pageMargins left="1.02" right="0.75" top="1" bottom="1" header="0.5" footer="0.5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5" sqref="G25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2018-05-29T12:30:36Z</cp:lastPrinted>
  <dcterms:created xsi:type="dcterms:W3CDTF">2005-02-02T12:55:18Z</dcterms:created>
  <dcterms:modified xsi:type="dcterms:W3CDTF">2018-05-31T12:33:33Z</dcterms:modified>
  <cp:category/>
  <cp:version/>
  <cp:contentType/>
  <cp:contentStatus/>
</cp:coreProperties>
</file>