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35" windowWidth="15330" windowHeight="2535" activeTab="0"/>
  </bookViews>
  <sheets>
    <sheet name="ÖNK" sheetId="1" r:id="rId1"/>
  </sheets>
  <definedNames>
    <definedName name="_xlnm.Print_Titles" localSheetId="0">'ÖNK'!$1:$5</definedName>
  </definedNames>
  <calcPr fullCalcOnLoad="1"/>
</workbook>
</file>

<file path=xl/sharedStrings.xml><?xml version="1.0" encoding="utf-8"?>
<sst xmlns="http://schemas.openxmlformats.org/spreadsheetml/2006/main" count="39" uniqueCount="39">
  <si>
    <t>Adatok EFt-ban</t>
  </si>
  <si>
    <t>Intézmény megnevezése</t>
  </si>
  <si>
    <t>Személyi juttatás</t>
  </si>
  <si>
    <t>PÉNZMARADVÁNY LEVEZETÉSE</t>
  </si>
  <si>
    <t>Jóváhagyott pénzmaradvány előirányzatszintű felosztása</t>
  </si>
  <si>
    <t>Személyi juttatás járuléka</t>
  </si>
  <si>
    <t>Dologi kiadások</t>
  </si>
  <si>
    <t>Felhalmozási kiadás</t>
  </si>
  <si>
    <t>Egyéb feladat</t>
  </si>
  <si>
    <t>Egyéb aktív passzív elszámolás záró egyenlete (±)</t>
  </si>
  <si>
    <t>Elkülönített számlák</t>
  </si>
  <si>
    <t>Ssz</t>
  </si>
  <si>
    <r>
      <t>Pénzmaradványt külön jogsz. alapján  mód. tétel (</t>
    </r>
    <r>
      <rPr>
        <b/>
        <sz val="13.5"/>
        <rFont val="Arial"/>
        <family val="2"/>
      </rPr>
      <t>±</t>
    </r>
    <r>
      <rPr>
        <b/>
        <sz val="9.45"/>
        <rFont val="Times New Roman"/>
        <family val="1"/>
      </rPr>
      <t>)</t>
    </r>
  </si>
  <si>
    <r>
      <t>Finanszírozásból származó korrekció (</t>
    </r>
    <r>
      <rPr>
        <b/>
        <sz val="13.5"/>
        <rFont val="Arial"/>
        <family val="2"/>
      </rPr>
      <t>±</t>
    </r>
    <r>
      <rPr>
        <b/>
        <sz val="9.45"/>
        <rFont val="Times New Roman"/>
        <family val="1"/>
      </rPr>
      <t>)</t>
    </r>
  </si>
  <si>
    <t>Dobó I. úti Bölcsőde</t>
  </si>
  <si>
    <t xml:space="preserve">Pénzmaradványt terhelő elvonás </t>
  </si>
  <si>
    <t xml:space="preserve">Pénzmaradvány-kiegészítés </t>
  </si>
  <si>
    <t>Gyöngyös Város Óvodái</t>
  </si>
  <si>
    <t>GYÖNGYÖK</t>
  </si>
  <si>
    <t>Forgatási célú pénzügyi műveletek eredménye</t>
  </si>
  <si>
    <t>Tárgy évi helyesbített pénzm. (1+...+4)</t>
  </si>
  <si>
    <t>Módosított pénzmaradvány (5+6+7)</t>
  </si>
  <si>
    <t>Jóváhagyott pénzmaradvány (8-9+10)</t>
  </si>
  <si>
    <t>Előző évben képzett tartalékok maradványa (-)</t>
  </si>
  <si>
    <t>Felújítási kiadás</t>
  </si>
  <si>
    <t>Visonta úti Bölcsőde</t>
  </si>
  <si>
    <t>Önkormányzati intézmények (9+...+12)</t>
  </si>
  <si>
    <t>Polgármesteri Hivatal</t>
  </si>
  <si>
    <t>Gyöngyös Város Önkormányzata</t>
  </si>
  <si>
    <t>ÖNKORMÁNYZAT ÖSSZESEN</t>
  </si>
  <si>
    <t>Önkormányzat és PH összesen</t>
  </si>
  <si>
    <t>Összesen (12+…+14)</t>
  </si>
  <si>
    <t>Záró pénzkészlet 2013.12.31.</t>
  </si>
  <si>
    <t>Pénzeszközátadás</t>
  </si>
  <si>
    <t>Összesen (17+…+23)</t>
  </si>
  <si>
    <t>Szabad maradvány</t>
  </si>
  <si>
    <t>Tartalék</t>
  </si>
  <si>
    <t>Támogatások</t>
  </si>
  <si>
    <t>Kötelezettségvállalással terhelt maradvány részletezése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</si>
</sst>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  <numFmt numFmtId="166" formatCode="\(0\)"/>
    <numFmt numFmtId="167" formatCode="\+\ \1\5"/>
    <numFmt numFmtId="168" formatCode="#,##0.0"/>
    <numFmt numFmtId="169" formatCode="#\-#"/>
    <numFmt numFmtId="170" formatCode="\+\ 0"/>
    <numFmt numFmtId="171" formatCode="\ \-\ 00,000"/>
    <numFmt numFmtId="172" formatCode="\ 00,000"/>
    <numFmt numFmtId="173" formatCode="_-* #,##0.0\ _F_t_-;\-* #,##0.0\ _F_t_-;_-* &quot;-&quot;??\ _F_t_-;_-@_-"/>
    <numFmt numFmtId="174" formatCode="_-* #,##0\ _F_t_-;\-* #,##0\ _F_t_-;_-* &quot;-&quot;??\ _F_t_-;_-@_-"/>
    <numFmt numFmtId="175" formatCode="\ \-\ 000"/>
    <numFmt numFmtId="176" formatCode="\ 000"/>
    <numFmt numFmtId="177" formatCode="#,##0.000"/>
    <numFmt numFmtId="178" formatCode="#,##0.0000"/>
    <numFmt numFmtId="179" formatCode="#,##0.00000"/>
  </numFmts>
  <fonts count="54">
    <font>
      <sz val="12"/>
      <name val="Times New Roman CE"/>
      <family val="1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sz val="10"/>
      <name val="Times New Roman CE"/>
      <family val="1"/>
    </font>
    <font>
      <b/>
      <sz val="12"/>
      <name val="Times New Roman CE"/>
      <family val="0"/>
    </font>
    <font>
      <b/>
      <sz val="12"/>
      <name val="Times New Roman"/>
      <family val="1"/>
    </font>
    <font>
      <u val="single"/>
      <sz val="8.4"/>
      <color indexed="12"/>
      <name val="Times New Roman CE"/>
      <family val="1"/>
    </font>
    <font>
      <u val="single"/>
      <sz val="8.4"/>
      <color indexed="36"/>
      <name val="Times New Roman CE"/>
      <family val="1"/>
    </font>
    <font>
      <b/>
      <sz val="10"/>
      <name val="Times New Roman"/>
      <family val="1"/>
    </font>
    <font>
      <b/>
      <sz val="10"/>
      <name val="Times New Roman CE"/>
      <family val="1"/>
    </font>
    <font>
      <b/>
      <sz val="13.5"/>
      <name val="Times New Roman"/>
      <family val="1"/>
    </font>
    <font>
      <b/>
      <sz val="13.5"/>
      <name val="Times New Roman CE"/>
      <family val="1"/>
    </font>
    <font>
      <sz val="13.5"/>
      <name val="Times New Roman CE"/>
      <family val="1"/>
    </font>
    <font>
      <sz val="12.5"/>
      <name val="Arial"/>
      <family val="2"/>
    </font>
    <font>
      <b/>
      <sz val="12.5"/>
      <name val="Arial"/>
      <family val="2"/>
    </font>
    <font>
      <b/>
      <sz val="13.5"/>
      <name val="Arial"/>
      <family val="2"/>
    </font>
    <font>
      <b/>
      <sz val="9.4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2.5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.5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ck"/>
      <bottom style="double"/>
    </border>
    <border>
      <left style="thin"/>
      <right style="double"/>
      <top style="thick"/>
      <bottom style="double"/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double"/>
      <right style="thin"/>
      <top style="thick"/>
      <bottom style="double"/>
    </border>
    <border>
      <left style="thin"/>
      <right style="medium"/>
      <top style="medium"/>
      <bottom style="medium"/>
    </border>
    <border>
      <left style="thin"/>
      <right style="medium"/>
      <top style="thick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ck"/>
    </border>
    <border>
      <left>
        <color indexed="63"/>
      </left>
      <right style="thin"/>
      <top style="medium"/>
      <bottom style="thick"/>
    </border>
    <border>
      <left style="double"/>
      <right style="thin"/>
      <top style="medium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thick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medium"/>
      <bottom style="thick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medium"/>
      <bottom style="thick"/>
    </border>
    <border>
      <left style="double"/>
      <right style="double"/>
      <top style="thick"/>
      <bottom style="double"/>
    </border>
    <border>
      <left style="double"/>
      <right style="double"/>
      <top style="medium"/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</borders>
  <cellStyleXfs count="67">
    <xf numFmtId="3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3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>
      <alignment/>
      <protection/>
    </xf>
    <xf numFmtId="3" fontId="0" fillId="0" borderId="0">
      <alignment vertical="center"/>
      <protection/>
    </xf>
    <xf numFmtId="0" fontId="49" fillId="0" borderId="9" applyNumberFormat="0" applyFill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0" fillId="0" borderId="0">
      <alignment vertical="center"/>
      <protection/>
    </xf>
    <xf numFmtId="0" fontId="52" fillId="30" borderId="1" applyNumberFormat="0" applyAlignment="0" applyProtection="0"/>
    <xf numFmtId="9" fontId="4" fillId="0" borderId="0" applyFont="0" applyFill="0" applyBorder="0" applyAlignment="0" applyProtection="0"/>
  </cellStyleXfs>
  <cellXfs count="136">
    <xf numFmtId="3" fontId="0" fillId="0" borderId="0" xfId="0" applyAlignment="1">
      <alignment vertical="center"/>
    </xf>
    <xf numFmtId="3" fontId="6" fillId="0" borderId="0" xfId="54" applyFont="1">
      <alignment vertical="center"/>
      <protection/>
    </xf>
    <xf numFmtId="0" fontId="0" fillId="0" borderId="0" xfId="57" applyFont="1">
      <alignment/>
      <protection/>
    </xf>
    <xf numFmtId="0" fontId="6" fillId="0" borderId="0" xfId="57" applyFont="1">
      <alignment/>
      <protection/>
    </xf>
    <xf numFmtId="0" fontId="5" fillId="0" borderId="0" xfId="57" applyFont="1">
      <alignment/>
      <protection/>
    </xf>
    <xf numFmtId="0" fontId="5" fillId="0" borderId="0" xfId="57" applyFont="1" applyAlignment="1">
      <alignment vertical="center"/>
      <protection/>
    </xf>
    <xf numFmtId="0" fontId="5" fillId="0" borderId="0" xfId="57" applyFont="1" applyBorder="1" applyAlignment="1">
      <alignment vertical="center"/>
      <protection/>
    </xf>
    <xf numFmtId="3" fontId="6" fillId="0" borderId="0" xfId="54" applyFont="1" applyAlignment="1">
      <alignment horizontal="right"/>
      <protection/>
    </xf>
    <xf numFmtId="0" fontId="11" fillId="0" borderId="0" xfId="57" applyFont="1">
      <alignment/>
      <protection/>
    </xf>
    <xf numFmtId="0" fontId="7" fillId="0" borderId="0" xfId="57" applyFont="1" applyBorder="1">
      <alignment/>
      <protection/>
    </xf>
    <xf numFmtId="3" fontId="0" fillId="0" borderId="0" xfId="54" applyFont="1">
      <alignment vertical="center"/>
      <protection/>
    </xf>
    <xf numFmtId="0" fontId="14" fillId="0" borderId="0" xfId="57" applyFont="1">
      <alignment/>
      <protection/>
    </xf>
    <xf numFmtId="0" fontId="12" fillId="0" borderId="0" xfId="57" applyFont="1">
      <alignment/>
      <protection/>
    </xf>
    <xf numFmtId="0" fontId="14" fillId="0" borderId="10" xfId="57" applyFont="1" applyBorder="1" applyAlignment="1">
      <alignment horizontal="center" vertical="center" wrapText="1"/>
      <protection/>
    </xf>
    <xf numFmtId="0" fontId="14" fillId="0" borderId="11" xfId="57" applyFont="1" applyBorder="1" applyAlignment="1">
      <alignment horizontal="center" vertical="center" wrapText="1"/>
      <protection/>
    </xf>
    <xf numFmtId="3" fontId="10" fillId="33" borderId="12" xfId="54" applyFont="1" applyFill="1" applyBorder="1" applyAlignment="1">
      <alignment horizontal="center" vertical="center"/>
      <protection/>
    </xf>
    <xf numFmtId="3" fontId="10" fillId="33" borderId="13" xfId="54" applyFont="1" applyFill="1" applyBorder="1" applyAlignment="1">
      <alignment horizontal="center" vertical="center"/>
      <protection/>
    </xf>
    <xf numFmtId="3" fontId="14" fillId="0" borderId="14" xfId="54" applyFont="1" applyBorder="1" applyAlignment="1">
      <alignment vertical="center" wrapText="1"/>
      <protection/>
    </xf>
    <xf numFmtId="3" fontId="14" fillId="0" borderId="15" xfId="54" applyFont="1" applyBorder="1" applyAlignment="1">
      <alignment vertical="center" wrapText="1"/>
      <protection/>
    </xf>
    <xf numFmtId="3" fontId="10" fillId="33" borderId="16" xfId="54" applyFont="1" applyFill="1" applyBorder="1" applyAlignment="1">
      <alignment horizontal="center" vertical="center"/>
      <protection/>
    </xf>
    <xf numFmtId="3" fontId="10" fillId="33" borderId="17" xfId="54" applyFont="1" applyFill="1" applyBorder="1" applyAlignment="1">
      <alignment horizontal="center" vertical="center"/>
      <protection/>
    </xf>
    <xf numFmtId="3" fontId="15" fillId="0" borderId="18" xfId="54" applyFont="1" applyBorder="1">
      <alignment vertical="center"/>
      <protection/>
    </xf>
    <xf numFmtId="3" fontId="15" fillId="0" borderId="14" xfId="54" applyFont="1" applyFill="1" applyBorder="1">
      <alignment vertical="center"/>
      <protection/>
    </xf>
    <xf numFmtId="3" fontId="15" fillId="0" borderId="19" xfId="54" applyFont="1" applyFill="1" applyBorder="1">
      <alignment vertical="center"/>
      <protection/>
    </xf>
    <xf numFmtId="3" fontId="15" fillId="0" borderId="20" xfId="54" applyFont="1" applyBorder="1">
      <alignment vertical="center"/>
      <protection/>
    </xf>
    <xf numFmtId="3" fontId="15" fillId="0" borderId="21" xfId="54" applyFont="1" applyBorder="1">
      <alignment vertical="center"/>
      <protection/>
    </xf>
    <xf numFmtId="3" fontId="15" fillId="0" borderId="21" xfId="54" applyFont="1" applyFill="1" applyBorder="1">
      <alignment vertical="center"/>
      <protection/>
    </xf>
    <xf numFmtId="3" fontId="15" fillId="0" borderId="22" xfId="54" applyFont="1" applyFill="1" applyBorder="1">
      <alignment vertical="center"/>
      <protection/>
    </xf>
    <xf numFmtId="3" fontId="15" fillId="0" borderId="23" xfId="54" applyFont="1" applyBorder="1">
      <alignment vertical="center"/>
      <protection/>
    </xf>
    <xf numFmtId="3" fontId="15" fillId="0" borderId="14" xfId="54" applyFont="1" applyBorder="1">
      <alignment vertical="center"/>
      <protection/>
    </xf>
    <xf numFmtId="0" fontId="14" fillId="0" borderId="24" xfId="57" applyFont="1" applyBorder="1" applyAlignment="1">
      <alignment horizontal="center" vertical="center" wrapText="1"/>
      <protection/>
    </xf>
    <xf numFmtId="3" fontId="14" fillId="0" borderId="25" xfId="54" applyFont="1" applyBorder="1" applyAlignment="1">
      <alignment vertical="center" wrapText="1"/>
      <protection/>
    </xf>
    <xf numFmtId="3" fontId="15" fillId="0" borderId="26" xfId="54" applyFont="1" applyFill="1" applyBorder="1">
      <alignment vertical="center"/>
      <protection/>
    </xf>
    <xf numFmtId="3" fontId="15" fillId="0" borderId="27" xfId="54" applyFont="1" applyFill="1" applyBorder="1">
      <alignment vertical="center"/>
      <protection/>
    </xf>
    <xf numFmtId="3" fontId="6" fillId="0" borderId="0" xfId="57" applyNumberFormat="1" applyFont="1">
      <alignment/>
      <protection/>
    </xf>
    <xf numFmtId="3" fontId="16" fillId="0" borderId="28" xfId="54" applyFont="1" applyFill="1" applyBorder="1">
      <alignment vertical="center"/>
      <protection/>
    </xf>
    <xf numFmtId="3" fontId="15" fillId="0" borderId="18" xfId="54" applyFont="1" applyBorder="1">
      <alignment vertical="center"/>
      <protection/>
    </xf>
    <xf numFmtId="3" fontId="15" fillId="0" borderId="22" xfId="54" applyFont="1" applyBorder="1">
      <alignment vertical="center"/>
      <protection/>
    </xf>
    <xf numFmtId="3" fontId="15" fillId="0" borderId="19" xfId="54" applyFont="1" applyBorder="1">
      <alignment vertical="center"/>
      <protection/>
    </xf>
    <xf numFmtId="3" fontId="15" fillId="0" borderId="29" xfId="54" applyFont="1" applyBorder="1">
      <alignment vertical="center"/>
      <protection/>
    </xf>
    <xf numFmtId="0" fontId="0" fillId="0" borderId="0" xfId="57" applyFont="1">
      <alignment/>
      <protection/>
    </xf>
    <xf numFmtId="0" fontId="14" fillId="0" borderId="30" xfId="57" applyFont="1" applyBorder="1" applyAlignment="1">
      <alignment horizontal="center" vertical="center" wrapText="1"/>
      <protection/>
    </xf>
    <xf numFmtId="3" fontId="14" fillId="0" borderId="31" xfId="54" applyFont="1" applyBorder="1" applyAlignment="1">
      <alignment vertical="center" wrapText="1"/>
      <protection/>
    </xf>
    <xf numFmtId="3" fontId="16" fillId="0" borderId="32" xfId="54" applyFont="1" applyBorder="1">
      <alignment vertical="center"/>
      <protection/>
    </xf>
    <xf numFmtId="3" fontId="16" fillId="0" borderId="33" xfId="54" applyFont="1" applyBorder="1">
      <alignment vertical="center"/>
      <protection/>
    </xf>
    <xf numFmtId="0" fontId="13" fillId="0" borderId="34" xfId="57" applyFont="1" applyBorder="1" applyAlignment="1">
      <alignment horizontal="center" vertical="center" wrapText="1"/>
      <protection/>
    </xf>
    <xf numFmtId="3" fontId="15" fillId="34" borderId="18" xfId="54" applyFont="1" applyFill="1" applyBorder="1">
      <alignment vertical="center"/>
      <protection/>
    </xf>
    <xf numFmtId="3" fontId="16" fillId="34" borderId="35" xfId="54" applyFont="1" applyFill="1" applyBorder="1">
      <alignment vertical="center"/>
      <protection/>
    </xf>
    <xf numFmtId="3" fontId="15" fillId="34" borderId="36" xfId="54" applyFont="1" applyFill="1" applyBorder="1">
      <alignment vertical="center"/>
      <protection/>
    </xf>
    <xf numFmtId="3" fontId="15" fillId="34" borderId="27" xfId="54" applyFont="1" applyFill="1" applyBorder="1">
      <alignment vertical="center"/>
      <protection/>
    </xf>
    <xf numFmtId="3" fontId="15" fillId="34" borderId="26" xfId="54" applyFont="1" applyFill="1" applyBorder="1">
      <alignment vertical="center"/>
      <protection/>
    </xf>
    <xf numFmtId="3" fontId="15" fillId="34" borderId="26" xfId="54" applyFont="1" applyFill="1" applyBorder="1">
      <alignment vertical="center"/>
      <protection/>
    </xf>
    <xf numFmtId="3" fontId="15" fillId="34" borderId="25" xfId="54" applyFont="1" applyFill="1" applyBorder="1">
      <alignment vertical="center"/>
      <protection/>
    </xf>
    <xf numFmtId="3" fontId="15" fillId="0" borderId="25" xfId="54" applyFont="1" applyFill="1" applyBorder="1">
      <alignment vertical="center"/>
      <protection/>
    </xf>
    <xf numFmtId="3" fontId="15" fillId="34" borderId="28" xfId="54" applyFont="1" applyFill="1" applyBorder="1">
      <alignment vertical="center"/>
      <protection/>
    </xf>
    <xf numFmtId="3" fontId="16" fillId="34" borderId="37" xfId="54" applyFont="1" applyFill="1" applyBorder="1">
      <alignment vertical="center"/>
      <protection/>
    </xf>
    <xf numFmtId="0" fontId="13" fillId="0" borderId="38" xfId="57" applyFont="1" applyBorder="1" applyAlignment="1">
      <alignment horizontal="center" vertical="center" wrapText="1"/>
      <protection/>
    </xf>
    <xf numFmtId="3" fontId="13" fillId="0" borderId="39" xfId="54" applyFont="1" applyBorder="1" applyAlignment="1">
      <alignment vertical="center" wrapText="1"/>
      <protection/>
    </xf>
    <xf numFmtId="3" fontId="13" fillId="0" borderId="40" xfId="54" applyFont="1" applyBorder="1" applyAlignment="1">
      <alignment vertical="center" wrapText="1"/>
      <protection/>
    </xf>
    <xf numFmtId="0" fontId="14" fillId="0" borderId="41" xfId="57" applyFont="1" applyBorder="1" applyAlignment="1">
      <alignment horizontal="center" vertical="center" wrapText="1"/>
      <protection/>
    </xf>
    <xf numFmtId="3" fontId="15" fillId="0" borderId="42" xfId="54" applyFont="1" applyBorder="1">
      <alignment vertical="center"/>
      <protection/>
    </xf>
    <xf numFmtId="3" fontId="15" fillId="0" borderId="42" xfId="54" applyFont="1" applyBorder="1">
      <alignment vertical="center"/>
      <protection/>
    </xf>
    <xf numFmtId="3" fontId="15" fillId="34" borderId="42" xfId="54" applyFont="1" applyFill="1" applyBorder="1">
      <alignment vertical="center"/>
      <protection/>
    </xf>
    <xf numFmtId="3" fontId="15" fillId="0" borderId="42" xfId="54" applyFont="1" applyFill="1" applyBorder="1">
      <alignment vertical="center"/>
      <protection/>
    </xf>
    <xf numFmtId="3" fontId="16" fillId="0" borderId="43" xfId="54" applyFont="1" applyFill="1" applyBorder="1">
      <alignment vertical="center"/>
      <protection/>
    </xf>
    <xf numFmtId="3" fontId="15" fillId="0" borderId="44" xfId="54" applyFont="1" applyBorder="1">
      <alignment vertical="center"/>
      <protection/>
    </xf>
    <xf numFmtId="3" fontId="14" fillId="0" borderId="45" xfId="54" applyFont="1" applyBorder="1" applyAlignment="1">
      <alignment vertical="center" wrapText="1"/>
      <protection/>
    </xf>
    <xf numFmtId="3" fontId="15" fillId="0" borderId="44" xfId="54" applyFont="1" applyFill="1" applyBorder="1">
      <alignment vertical="center"/>
      <protection/>
    </xf>
    <xf numFmtId="3" fontId="15" fillId="0" borderId="41" xfId="54" applyFont="1" applyFill="1" applyBorder="1">
      <alignment vertical="center"/>
      <protection/>
    </xf>
    <xf numFmtId="3" fontId="14" fillId="0" borderId="46" xfId="54" applyFont="1" applyBorder="1" applyAlignment="1">
      <alignment vertical="center" wrapText="1"/>
      <protection/>
    </xf>
    <xf numFmtId="3" fontId="14" fillId="0" borderId="47" xfId="54" applyFont="1" applyBorder="1" applyAlignment="1">
      <alignment vertical="center" wrapText="1"/>
      <protection/>
    </xf>
    <xf numFmtId="3" fontId="15" fillId="0" borderId="48" xfId="54" applyFont="1" applyBorder="1">
      <alignment vertical="center"/>
      <protection/>
    </xf>
    <xf numFmtId="0" fontId="13" fillId="0" borderId="49" xfId="57" applyFont="1" applyBorder="1" applyAlignment="1">
      <alignment horizontal="center" vertical="center" wrapText="1"/>
      <protection/>
    </xf>
    <xf numFmtId="3" fontId="16" fillId="34" borderId="50" xfId="54" applyFont="1" applyFill="1" applyBorder="1">
      <alignment vertical="center"/>
      <protection/>
    </xf>
    <xf numFmtId="3" fontId="15" fillId="0" borderId="51" xfId="54" applyFont="1" applyBorder="1">
      <alignment vertical="center"/>
      <protection/>
    </xf>
    <xf numFmtId="3" fontId="16" fillId="0" borderId="52" xfId="54" applyFont="1" applyBorder="1">
      <alignment vertical="center"/>
      <protection/>
    </xf>
    <xf numFmtId="3" fontId="16" fillId="34" borderId="34" xfId="54" applyFont="1" applyFill="1" applyBorder="1">
      <alignment vertical="center"/>
      <protection/>
    </xf>
    <xf numFmtId="3" fontId="15" fillId="0" borderId="11" xfId="54" applyFont="1" applyBorder="1">
      <alignment vertical="center"/>
      <protection/>
    </xf>
    <xf numFmtId="3" fontId="15" fillId="0" borderId="30" xfId="54" applyFont="1" applyBorder="1">
      <alignment vertical="center"/>
      <protection/>
    </xf>
    <xf numFmtId="3" fontId="15" fillId="0" borderId="49" xfId="54" applyFont="1" applyBorder="1">
      <alignment vertical="center"/>
      <protection/>
    </xf>
    <xf numFmtId="3" fontId="16" fillId="0" borderId="38" xfId="54" applyFont="1" applyBorder="1">
      <alignment vertical="center"/>
      <protection/>
    </xf>
    <xf numFmtId="3" fontId="15" fillId="0" borderId="28" xfId="54" applyFont="1" applyBorder="1">
      <alignment vertical="center"/>
      <protection/>
    </xf>
    <xf numFmtId="3" fontId="15" fillId="0" borderId="53" xfId="54" applyFont="1" applyBorder="1">
      <alignment vertical="center"/>
      <protection/>
    </xf>
    <xf numFmtId="3" fontId="15" fillId="0" borderId="54" xfId="54" applyFont="1" applyBorder="1">
      <alignment vertical="center"/>
      <protection/>
    </xf>
    <xf numFmtId="3" fontId="15" fillId="34" borderId="43" xfId="54" applyFont="1" applyFill="1" applyBorder="1">
      <alignment vertical="center"/>
      <protection/>
    </xf>
    <xf numFmtId="3" fontId="53" fillId="35" borderId="29" xfId="54" applyFont="1" applyFill="1" applyBorder="1">
      <alignment vertical="center"/>
      <protection/>
    </xf>
    <xf numFmtId="0" fontId="6" fillId="0" borderId="0" xfId="57" applyFont="1">
      <alignment/>
      <protection/>
    </xf>
    <xf numFmtId="0" fontId="0" fillId="0" borderId="0" xfId="57" applyFont="1" applyAlignment="1">
      <alignment vertical="center"/>
      <protection/>
    </xf>
    <xf numFmtId="3" fontId="15" fillId="0" borderId="55" xfId="54" applyFont="1" applyFill="1" applyBorder="1">
      <alignment vertical="center"/>
      <protection/>
    </xf>
    <xf numFmtId="3" fontId="10" fillId="33" borderId="56" xfId="54" applyFont="1" applyFill="1" applyBorder="1" applyAlignment="1">
      <alignment horizontal="center" vertical="center"/>
      <protection/>
    </xf>
    <xf numFmtId="3" fontId="15" fillId="0" borderId="57" xfId="54" applyFont="1" applyFill="1" applyBorder="1">
      <alignment vertical="center"/>
      <protection/>
    </xf>
    <xf numFmtId="3" fontId="15" fillId="0" borderId="0" xfId="54" applyFont="1" applyBorder="1">
      <alignment vertical="center"/>
      <protection/>
    </xf>
    <xf numFmtId="3" fontId="16" fillId="34" borderId="0" xfId="54" applyFont="1" applyFill="1" applyBorder="1">
      <alignment vertical="center"/>
      <protection/>
    </xf>
    <xf numFmtId="3" fontId="10" fillId="33" borderId="25" xfId="54" applyFont="1" applyFill="1" applyBorder="1" applyAlignment="1">
      <alignment horizontal="center" vertical="center"/>
      <protection/>
    </xf>
    <xf numFmtId="3" fontId="15" fillId="0" borderId="55" xfId="54" applyFont="1" applyBorder="1">
      <alignment vertical="center"/>
      <protection/>
    </xf>
    <xf numFmtId="3" fontId="15" fillId="0" borderId="15" xfId="54" applyFont="1" applyBorder="1">
      <alignment vertical="center"/>
      <protection/>
    </xf>
    <xf numFmtId="3" fontId="15" fillId="0" borderId="58" xfId="54" applyFont="1" applyBorder="1">
      <alignment vertical="center"/>
      <protection/>
    </xf>
    <xf numFmtId="3" fontId="15" fillId="0" borderId="59" xfId="54" applyFont="1" applyBorder="1">
      <alignment vertical="center"/>
      <protection/>
    </xf>
    <xf numFmtId="3" fontId="10" fillId="33" borderId="60" xfId="54" applyFont="1" applyFill="1" applyBorder="1" applyAlignment="1">
      <alignment horizontal="center" vertical="center"/>
      <protection/>
    </xf>
    <xf numFmtId="3" fontId="15" fillId="0" borderId="61" xfId="54" applyFont="1" applyBorder="1">
      <alignment vertical="center"/>
      <protection/>
    </xf>
    <xf numFmtId="3" fontId="15" fillId="0" borderId="62" xfId="54" applyFont="1" applyBorder="1">
      <alignment vertical="center"/>
      <protection/>
    </xf>
    <xf numFmtId="3" fontId="15" fillId="0" borderId="63" xfId="54" applyFont="1" applyBorder="1">
      <alignment vertical="center"/>
      <protection/>
    </xf>
    <xf numFmtId="3" fontId="15" fillId="0" borderId="60" xfId="54" applyFont="1" applyBorder="1">
      <alignment vertical="center"/>
      <protection/>
    </xf>
    <xf numFmtId="3" fontId="15" fillId="0" borderId="64" xfId="54" applyFont="1" applyBorder="1">
      <alignment vertical="center"/>
      <protection/>
    </xf>
    <xf numFmtId="3" fontId="15" fillId="0" borderId="65" xfId="54" applyFont="1" applyBorder="1">
      <alignment vertical="center"/>
      <protection/>
    </xf>
    <xf numFmtId="3" fontId="16" fillId="0" borderId="66" xfId="54" applyFont="1" applyBorder="1">
      <alignment vertical="center"/>
      <protection/>
    </xf>
    <xf numFmtId="3" fontId="16" fillId="34" borderId="67" xfId="54" applyFont="1" applyFill="1" applyBorder="1">
      <alignment vertical="center"/>
      <protection/>
    </xf>
    <xf numFmtId="3" fontId="12" fillId="33" borderId="68" xfId="54" applyFont="1" applyFill="1" applyBorder="1" applyAlignment="1">
      <alignment horizontal="center" vertical="center" textRotation="90" wrapText="1"/>
      <protection/>
    </xf>
    <xf numFmtId="3" fontId="12" fillId="33" borderId="30" xfId="54" applyFont="1" applyFill="1" applyBorder="1" applyAlignment="1">
      <alignment horizontal="center" vertical="center" textRotation="90" wrapText="1"/>
      <protection/>
    </xf>
    <xf numFmtId="3" fontId="12" fillId="33" borderId="69" xfId="54" applyFont="1" applyFill="1" applyBorder="1" applyAlignment="1">
      <alignment horizontal="center" vertical="center" textRotation="90" wrapText="1"/>
      <protection/>
    </xf>
    <xf numFmtId="3" fontId="7" fillId="33" borderId="70" xfId="54" applyFont="1" applyFill="1" applyBorder="1" applyAlignment="1">
      <alignment horizontal="center" vertical="center"/>
      <protection/>
    </xf>
    <xf numFmtId="3" fontId="7" fillId="33" borderId="57" xfId="54" applyFont="1" applyFill="1" applyBorder="1" applyAlignment="1">
      <alignment horizontal="center" vertical="center"/>
      <protection/>
    </xf>
    <xf numFmtId="3" fontId="7" fillId="33" borderId="71" xfId="54" applyFont="1" applyFill="1" applyBorder="1" applyAlignment="1">
      <alignment horizontal="center" vertical="center"/>
      <protection/>
    </xf>
    <xf numFmtId="3" fontId="13" fillId="33" borderId="72" xfId="54" applyFont="1" applyFill="1" applyBorder="1" applyAlignment="1">
      <alignment horizontal="center" vertical="center"/>
      <protection/>
    </xf>
    <xf numFmtId="3" fontId="13" fillId="33" borderId="73" xfId="54" applyFont="1" applyFill="1" applyBorder="1" applyAlignment="1">
      <alignment horizontal="center" vertical="center"/>
      <protection/>
    </xf>
    <xf numFmtId="3" fontId="13" fillId="33" borderId="74" xfId="54" applyFont="1" applyFill="1" applyBorder="1" applyAlignment="1">
      <alignment horizontal="center" vertical="center"/>
      <protection/>
    </xf>
    <xf numFmtId="3" fontId="12" fillId="33" borderId="75" xfId="54" applyFont="1" applyFill="1" applyBorder="1" applyAlignment="1">
      <alignment horizontal="center" vertical="center" wrapText="1"/>
      <protection/>
    </xf>
    <xf numFmtId="3" fontId="12" fillId="33" borderId="73" xfId="54" applyFont="1" applyFill="1" applyBorder="1" applyAlignment="1">
      <alignment horizontal="center" vertical="center" wrapText="1"/>
      <protection/>
    </xf>
    <xf numFmtId="3" fontId="12" fillId="33" borderId="74" xfId="54" applyFont="1" applyFill="1" applyBorder="1" applyAlignment="1">
      <alignment horizontal="center" vertical="center" wrapText="1"/>
      <protection/>
    </xf>
    <xf numFmtId="3" fontId="12" fillId="33" borderId="36" xfId="54" applyFont="1" applyFill="1" applyBorder="1" applyAlignment="1">
      <alignment horizontal="center" vertical="center" textRotation="90" wrapText="1"/>
      <protection/>
    </xf>
    <xf numFmtId="3" fontId="12" fillId="33" borderId="23" xfId="54" applyFont="1" applyFill="1" applyBorder="1" applyAlignment="1">
      <alignment horizontal="center" vertical="center" textRotation="90" wrapText="1"/>
      <protection/>
    </xf>
    <xf numFmtId="3" fontId="12" fillId="33" borderId="26" xfId="54" applyFont="1" applyFill="1" applyBorder="1" applyAlignment="1">
      <alignment horizontal="center" vertical="center" textRotation="90" wrapText="1"/>
      <protection/>
    </xf>
    <xf numFmtId="3" fontId="12" fillId="33" borderId="18" xfId="54" applyFont="1" applyFill="1" applyBorder="1" applyAlignment="1">
      <alignment horizontal="center" vertical="center" textRotation="90" wrapText="1"/>
      <protection/>
    </xf>
    <xf numFmtId="3" fontId="0" fillId="0" borderId="18" xfId="0" applyFont="1" applyBorder="1" applyAlignment="1">
      <alignment horizontal="center" vertical="center" textRotation="90" wrapText="1"/>
    </xf>
    <xf numFmtId="3" fontId="12" fillId="33" borderId="25" xfId="54" applyFont="1" applyFill="1" applyBorder="1" applyAlignment="1">
      <alignment horizontal="center" vertical="center" textRotation="90" wrapText="1"/>
      <protection/>
    </xf>
    <xf numFmtId="3" fontId="0" fillId="0" borderId="57" xfId="0" applyFont="1" applyBorder="1" applyAlignment="1">
      <alignment horizontal="center" vertical="center" textRotation="90" wrapText="1"/>
    </xf>
    <xf numFmtId="3" fontId="12" fillId="33" borderId="76" xfId="54" applyFont="1" applyFill="1" applyBorder="1" applyAlignment="1">
      <alignment horizontal="center" vertical="center" textRotation="90" wrapText="1"/>
      <protection/>
    </xf>
    <xf numFmtId="3" fontId="12" fillId="33" borderId="28" xfId="54" applyFont="1" applyFill="1" applyBorder="1" applyAlignment="1">
      <alignment horizontal="center" vertical="center" textRotation="90" wrapText="1"/>
      <protection/>
    </xf>
    <xf numFmtId="3" fontId="12" fillId="33" borderId="77" xfId="54" applyFont="1" applyFill="1" applyBorder="1" applyAlignment="1">
      <alignment horizontal="center" vertical="center" textRotation="90" wrapText="1"/>
      <protection/>
    </xf>
    <xf numFmtId="3" fontId="12" fillId="33" borderId="78" xfId="54" applyFont="1" applyFill="1" applyBorder="1" applyAlignment="1">
      <alignment horizontal="center" vertical="center" textRotation="90" wrapText="1"/>
      <protection/>
    </xf>
    <xf numFmtId="3" fontId="12" fillId="33" borderId="64" xfId="54" applyFont="1" applyFill="1" applyBorder="1" applyAlignment="1">
      <alignment horizontal="center" vertical="center" textRotation="90" wrapText="1"/>
      <protection/>
    </xf>
    <xf numFmtId="3" fontId="12" fillId="33" borderId="63" xfId="54" applyFont="1" applyFill="1" applyBorder="1" applyAlignment="1">
      <alignment horizontal="center" vertical="center" textRotation="90" wrapText="1"/>
      <protection/>
    </xf>
    <xf numFmtId="3" fontId="12" fillId="33" borderId="57" xfId="54" applyFont="1" applyFill="1" applyBorder="1" applyAlignment="1">
      <alignment horizontal="center" vertical="center" textRotation="90" wrapText="1"/>
      <protection/>
    </xf>
    <xf numFmtId="3" fontId="12" fillId="33" borderId="14" xfId="54" applyFont="1" applyFill="1" applyBorder="1" applyAlignment="1">
      <alignment horizontal="center" vertical="center" textRotation="90" wrapText="1"/>
      <protection/>
    </xf>
    <xf numFmtId="3" fontId="12" fillId="33" borderId="27" xfId="54" applyFont="1" applyFill="1" applyBorder="1" applyAlignment="1">
      <alignment horizontal="center" vertical="center" textRotation="90" wrapText="1"/>
      <protection/>
    </xf>
    <xf numFmtId="3" fontId="12" fillId="33" borderId="19" xfId="54" applyFont="1" applyFill="1" applyBorder="1" applyAlignment="1">
      <alignment horizontal="center" vertical="center" textRotation="90" wrapText="1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ktsgv" xfId="54"/>
    <cellStyle name="Followed Hyperlink" xfId="55"/>
    <cellStyle name="Magyarázó szöveg" xfId="56"/>
    <cellStyle name="Normál_bevételek" xfId="57"/>
    <cellStyle name="Normál12" xfId="58"/>
    <cellStyle name="Összesen" xfId="59"/>
    <cellStyle name="Currency" xfId="60"/>
    <cellStyle name="Currency [0]" xfId="61"/>
    <cellStyle name="Rossz" xfId="62"/>
    <cellStyle name="Semleges" xfId="63"/>
    <cellStyle name="SIMA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"/>
  <sheetViews>
    <sheetView showGridLines="0" tabSelected="1" zoomScale="60" zoomScaleNormal="60" zoomScalePageLayoutView="0" workbookViewId="0" topLeftCell="A1">
      <pane xSplit="2" ySplit="5" topLeftCell="C6" activePane="bottomRight" state="frozen"/>
      <selection pane="topLeft" activeCell="V21" sqref="V21"/>
      <selection pane="topRight" activeCell="V21" sqref="V21"/>
      <selection pane="bottomLeft" activeCell="V21" sqref="V21"/>
      <selection pane="bottomRight" activeCell="Q20" sqref="Q20"/>
    </sheetView>
  </sheetViews>
  <sheetFormatPr defaultColWidth="8.796875" defaultRowHeight="15"/>
  <cols>
    <col min="1" max="1" width="4.3984375" style="5" customWidth="1"/>
    <col min="2" max="2" width="37.19921875" style="4" customWidth="1"/>
    <col min="3" max="3" width="9.5" style="4" customWidth="1"/>
    <col min="4" max="4" width="11.09765625" style="4" customWidth="1"/>
    <col min="5" max="5" width="10.5" style="4" customWidth="1"/>
    <col min="6" max="6" width="9.69921875" style="4" customWidth="1"/>
    <col min="7" max="7" width="11.8984375" style="8" customWidth="1"/>
    <col min="8" max="8" width="9.5" style="8" customWidth="1"/>
    <col min="9" max="9" width="9.3984375" style="8" customWidth="1"/>
    <col min="10" max="10" width="11.19921875" style="8" customWidth="1"/>
    <col min="11" max="11" width="11.8984375" style="4" customWidth="1"/>
    <col min="12" max="12" width="10.3984375" style="4" customWidth="1"/>
    <col min="13" max="13" width="11.09765625" style="8" customWidth="1"/>
    <col min="14" max="14" width="9.8984375" style="8" customWidth="1"/>
    <col min="15" max="16" width="8.8984375" style="8" customWidth="1"/>
    <col min="17" max="17" width="10.8984375" style="8" customWidth="1"/>
    <col min="18" max="18" width="12" style="8" customWidth="1"/>
    <col min="19" max="20" width="9.09765625" style="8" bestFit="1" customWidth="1"/>
    <col min="21" max="21" width="9.5" style="8" bestFit="1" customWidth="1"/>
    <col min="22" max="22" width="9.09765625" style="8" bestFit="1" customWidth="1"/>
    <col min="23" max="24" width="9.5" style="8" bestFit="1" customWidth="1"/>
    <col min="25" max="25" width="9.5" style="8" customWidth="1"/>
    <col min="26" max="26" width="9.5" style="8" bestFit="1" customWidth="1"/>
    <col min="27" max="16384" width="9" style="4" customWidth="1"/>
  </cols>
  <sheetData>
    <row r="1" spans="1:26" ht="18" customHeight="1" thickBot="1">
      <c r="A1" s="6"/>
      <c r="B1" s="10"/>
      <c r="C1" s="10"/>
      <c r="D1" s="10"/>
      <c r="E1" s="10"/>
      <c r="F1" s="10"/>
      <c r="G1" s="1"/>
      <c r="H1" s="1"/>
      <c r="I1" s="1"/>
      <c r="J1" s="1"/>
      <c r="K1" s="10"/>
      <c r="L1" s="10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 t="s">
        <v>0</v>
      </c>
    </row>
    <row r="2" spans="1:26" s="11" customFormat="1" ht="36.75" customHeight="1" thickTop="1">
      <c r="A2" s="107" t="s">
        <v>11</v>
      </c>
      <c r="B2" s="110" t="s">
        <v>1</v>
      </c>
      <c r="C2" s="113" t="s">
        <v>3</v>
      </c>
      <c r="D2" s="114"/>
      <c r="E2" s="114"/>
      <c r="F2" s="114"/>
      <c r="G2" s="114"/>
      <c r="H2" s="114"/>
      <c r="I2" s="114"/>
      <c r="J2" s="114"/>
      <c r="K2" s="114"/>
      <c r="L2" s="114"/>
      <c r="M2" s="115"/>
      <c r="N2" s="116" t="s">
        <v>38</v>
      </c>
      <c r="O2" s="117"/>
      <c r="P2" s="117"/>
      <c r="Q2" s="117"/>
      <c r="R2" s="129" t="s">
        <v>35</v>
      </c>
      <c r="S2" s="117" t="s">
        <v>4</v>
      </c>
      <c r="T2" s="117"/>
      <c r="U2" s="117"/>
      <c r="V2" s="117"/>
      <c r="W2" s="117"/>
      <c r="X2" s="117"/>
      <c r="Y2" s="117"/>
      <c r="Z2" s="118"/>
    </row>
    <row r="3" spans="1:26" s="12" customFormat="1" ht="33.75" customHeight="1">
      <c r="A3" s="108"/>
      <c r="B3" s="111"/>
      <c r="C3" s="119" t="s">
        <v>32</v>
      </c>
      <c r="D3" s="121" t="s">
        <v>19</v>
      </c>
      <c r="E3" s="121" t="s">
        <v>9</v>
      </c>
      <c r="F3" s="121" t="s">
        <v>23</v>
      </c>
      <c r="G3" s="121" t="s">
        <v>20</v>
      </c>
      <c r="H3" s="121" t="s">
        <v>12</v>
      </c>
      <c r="I3" s="121" t="s">
        <v>13</v>
      </c>
      <c r="J3" s="124" t="s">
        <v>21</v>
      </c>
      <c r="K3" s="121" t="s">
        <v>15</v>
      </c>
      <c r="L3" s="121" t="s">
        <v>16</v>
      </c>
      <c r="M3" s="126" t="s">
        <v>22</v>
      </c>
      <c r="N3" s="128" t="s">
        <v>10</v>
      </c>
      <c r="O3" s="128" t="s">
        <v>37</v>
      </c>
      <c r="P3" s="128" t="s">
        <v>8</v>
      </c>
      <c r="Q3" s="132" t="s">
        <v>31</v>
      </c>
      <c r="R3" s="130"/>
      <c r="S3" s="134" t="s">
        <v>2</v>
      </c>
      <c r="T3" s="121" t="s">
        <v>5</v>
      </c>
      <c r="U3" s="121" t="s">
        <v>6</v>
      </c>
      <c r="V3" s="121" t="s">
        <v>33</v>
      </c>
      <c r="W3" s="121" t="s">
        <v>7</v>
      </c>
      <c r="X3" s="121" t="s">
        <v>24</v>
      </c>
      <c r="Y3" s="121" t="s">
        <v>36</v>
      </c>
      <c r="Z3" s="126" t="s">
        <v>34</v>
      </c>
    </row>
    <row r="4" spans="1:26" s="12" customFormat="1" ht="140.25" customHeight="1">
      <c r="A4" s="108"/>
      <c r="B4" s="111"/>
      <c r="C4" s="120"/>
      <c r="D4" s="122"/>
      <c r="E4" s="122"/>
      <c r="F4" s="122"/>
      <c r="G4" s="122"/>
      <c r="H4" s="123"/>
      <c r="I4" s="123"/>
      <c r="J4" s="125"/>
      <c r="K4" s="122"/>
      <c r="L4" s="122"/>
      <c r="M4" s="127"/>
      <c r="N4" s="122"/>
      <c r="O4" s="122"/>
      <c r="P4" s="122"/>
      <c r="Q4" s="133"/>
      <c r="R4" s="131"/>
      <c r="S4" s="135"/>
      <c r="T4" s="122"/>
      <c r="U4" s="122"/>
      <c r="V4" s="122"/>
      <c r="W4" s="122"/>
      <c r="X4" s="122"/>
      <c r="Y4" s="122"/>
      <c r="Z4" s="127"/>
    </row>
    <row r="5" spans="1:26" s="9" customFormat="1" ht="15" customHeight="1" thickBot="1">
      <c r="A5" s="109"/>
      <c r="B5" s="112"/>
      <c r="C5" s="20">
        <v>1</v>
      </c>
      <c r="D5" s="19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  <c r="L5" s="15">
        <v>10</v>
      </c>
      <c r="M5" s="16">
        <v>11</v>
      </c>
      <c r="N5" s="19">
        <v>12</v>
      </c>
      <c r="O5" s="15">
        <v>13</v>
      </c>
      <c r="P5" s="15">
        <v>14</v>
      </c>
      <c r="Q5" s="93">
        <v>15</v>
      </c>
      <c r="R5" s="98">
        <v>16</v>
      </c>
      <c r="S5" s="19">
        <v>17</v>
      </c>
      <c r="T5" s="15">
        <v>18</v>
      </c>
      <c r="U5" s="15">
        <v>19</v>
      </c>
      <c r="V5" s="15">
        <v>20</v>
      </c>
      <c r="W5" s="15">
        <v>21</v>
      </c>
      <c r="X5" s="15">
        <v>22</v>
      </c>
      <c r="Y5" s="89">
        <v>23</v>
      </c>
      <c r="Z5" s="16">
        <v>24</v>
      </c>
    </row>
    <row r="6" spans="1:26" s="3" customFormat="1" ht="34.5" customHeight="1" thickTop="1">
      <c r="A6" s="59">
        <v>1</v>
      </c>
      <c r="B6" s="66" t="s">
        <v>25</v>
      </c>
      <c r="C6" s="65">
        <v>86</v>
      </c>
      <c r="D6" s="60"/>
      <c r="E6" s="60">
        <v>2202</v>
      </c>
      <c r="F6" s="60"/>
      <c r="G6" s="61">
        <f aca="true" t="shared" si="0" ref="G6:G12">SUM(C6:F6)</f>
        <v>2288</v>
      </c>
      <c r="H6" s="61"/>
      <c r="I6" s="61">
        <v>186</v>
      </c>
      <c r="J6" s="62">
        <f>G6+H6+I6</f>
        <v>2474</v>
      </c>
      <c r="K6" s="60">
        <f>2202+186</f>
        <v>2388</v>
      </c>
      <c r="L6" s="60"/>
      <c r="M6" s="84">
        <f>J6-K6+L6</f>
        <v>86</v>
      </c>
      <c r="N6" s="68"/>
      <c r="O6" s="63"/>
      <c r="P6" s="63"/>
      <c r="Q6" s="94">
        <f>SUM(N6:P6)</f>
        <v>0</v>
      </c>
      <c r="R6" s="99">
        <v>86</v>
      </c>
      <c r="S6" s="67"/>
      <c r="T6" s="63"/>
      <c r="U6" s="63"/>
      <c r="V6" s="63"/>
      <c r="W6" s="63"/>
      <c r="X6" s="63"/>
      <c r="Y6" s="88">
        <v>86</v>
      </c>
      <c r="Z6" s="64">
        <f>SUM(S6:Y6)</f>
        <v>86</v>
      </c>
    </row>
    <row r="7" spans="1:26" s="3" customFormat="1" ht="34.5" customHeight="1">
      <c r="A7" s="13">
        <v>2</v>
      </c>
      <c r="B7" s="18" t="s">
        <v>14</v>
      </c>
      <c r="C7" s="24">
        <v>65</v>
      </c>
      <c r="D7" s="37"/>
      <c r="E7" s="25">
        <v>3664</v>
      </c>
      <c r="F7" s="21"/>
      <c r="G7" s="36">
        <f t="shared" si="0"/>
        <v>3729</v>
      </c>
      <c r="H7" s="36"/>
      <c r="I7" s="36">
        <v>797</v>
      </c>
      <c r="J7" s="46">
        <f>G7+H7+I7</f>
        <v>4526</v>
      </c>
      <c r="K7" s="21">
        <f>3664+797</f>
        <v>4461</v>
      </c>
      <c r="L7" s="29"/>
      <c r="M7" s="54">
        <f>J7-K7+L7</f>
        <v>65</v>
      </c>
      <c r="N7" s="27"/>
      <c r="O7" s="26"/>
      <c r="P7" s="26"/>
      <c r="Q7" s="95">
        <f>SUM(N7:P7)</f>
        <v>0</v>
      </c>
      <c r="R7" s="100">
        <v>65</v>
      </c>
      <c r="S7" s="27"/>
      <c r="T7" s="26"/>
      <c r="U7" s="26"/>
      <c r="V7" s="26"/>
      <c r="W7" s="26"/>
      <c r="X7" s="22"/>
      <c r="Y7" s="22">
        <v>65</v>
      </c>
      <c r="Z7" s="35">
        <f>SUM(S7:Y7)</f>
        <v>65</v>
      </c>
    </row>
    <row r="8" spans="1:26" s="3" customFormat="1" ht="34.5" customHeight="1">
      <c r="A8" s="13">
        <v>3</v>
      </c>
      <c r="B8" s="17" t="s">
        <v>17</v>
      </c>
      <c r="C8" s="28">
        <v>1324</v>
      </c>
      <c r="D8" s="38"/>
      <c r="E8" s="25">
        <v>24095</v>
      </c>
      <c r="F8" s="21"/>
      <c r="G8" s="36">
        <f t="shared" si="0"/>
        <v>25419</v>
      </c>
      <c r="H8" s="36"/>
      <c r="I8" s="36">
        <v>0</v>
      </c>
      <c r="J8" s="46">
        <f>G8+H8+I8</f>
        <v>25419</v>
      </c>
      <c r="K8" s="21">
        <v>24095</v>
      </c>
      <c r="L8" s="29"/>
      <c r="M8" s="54">
        <f>J8-K8+L8</f>
        <v>1324</v>
      </c>
      <c r="N8" s="27">
        <v>1200</v>
      </c>
      <c r="O8" s="26"/>
      <c r="P8" s="26"/>
      <c r="Q8" s="95">
        <f>SUM(N8:P8)</f>
        <v>1200</v>
      </c>
      <c r="R8" s="101">
        <v>124</v>
      </c>
      <c r="S8" s="23"/>
      <c r="T8" s="26"/>
      <c r="U8" s="26">
        <v>1200</v>
      </c>
      <c r="V8" s="26"/>
      <c r="W8" s="26"/>
      <c r="X8" s="22"/>
      <c r="Y8" s="22">
        <v>124</v>
      </c>
      <c r="Z8" s="35">
        <f>SUM(S8:Y8)</f>
        <v>1324</v>
      </c>
    </row>
    <row r="9" spans="1:26" s="3" customFormat="1" ht="34.5" customHeight="1" thickBot="1">
      <c r="A9" s="30">
        <v>4</v>
      </c>
      <c r="B9" s="31" t="s">
        <v>18</v>
      </c>
      <c r="C9" s="48">
        <v>2734</v>
      </c>
      <c r="D9" s="49"/>
      <c r="E9" s="50">
        <v>5839</v>
      </c>
      <c r="F9" s="50"/>
      <c r="G9" s="36">
        <f t="shared" si="0"/>
        <v>8573</v>
      </c>
      <c r="H9" s="51"/>
      <c r="I9" s="51">
        <v>3385</v>
      </c>
      <c r="J9" s="46">
        <f>G9+H9+I9</f>
        <v>11958</v>
      </c>
      <c r="K9" s="50">
        <f>5839+3385</f>
        <v>9224</v>
      </c>
      <c r="L9" s="52"/>
      <c r="M9" s="54">
        <f>J9-K9+L9</f>
        <v>2734</v>
      </c>
      <c r="N9" s="33"/>
      <c r="O9" s="32"/>
      <c r="P9" s="53">
        <v>2133</v>
      </c>
      <c r="Q9" s="96">
        <f>SUM(N9:P9)</f>
        <v>2133</v>
      </c>
      <c r="R9" s="102">
        <v>601</v>
      </c>
      <c r="S9" s="33"/>
      <c r="T9" s="32"/>
      <c r="U9" s="32">
        <v>1687</v>
      </c>
      <c r="V9" s="32"/>
      <c r="W9" s="32"/>
      <c r="X9" s="53">
        <v>446</v>
      </c>
      <c r="Y9" s="90">
        <v>601</v>
      </c>
      <c r="Z9" s="35">
        <f>SUM(S9:Y9)</f>
        <v>2734</v>
      </c>
    </row>
    <row r="10" spans="1:26" s="3" customFormat="1" ht="42" customHeight="1" thickBot="1">
      <c r="A10" s="45">
        <v>5</v>
      </c>
      <c r="B10" s="57" t="s">
        <v>26</v>
      </c>
      <c r="C10" s="55">
        <f>SUM(C6:C9)</f>
        <v>4209</v>
      </c>
      <c r="D10" s="55">
        <f aca="true" t="shared" si="1" ref="D10:Z10">SUM(D6:D9)</f>
        <v>0</v>
      </c>
      <c r="E10" s="55">
        <f t="shared" si="1"/>
        <v>35800</v>
      </c>
      <c r="F10" s="55">
        <f t="shared" si="1"/>
        <v>0</v>
      </c>
      <c r="G10" s="55">
        <f t="shared" si="1"/>
        <v>40009</v>
      </c>
      <c r="H10" s="55">
        <f t="shared" si="1"/>
        <v>0</v>
      </c>
      <c r="I10" s="55">
        <f t="shared" si="1"/>
        <v>4368</v>
      </c>
      <c r="J10" s="55">
        <f t="shared" si="1"/>
        <v>44377</v>
      </c>
      <c r="K10" s="55">
        <f t="shared" si="1"/>
        <v>40168</v>
      </c>
      <c r="L10" s="55">
        <f t="shared" si="1"/>
        <v>0</v>
      </c>
      <c r="M10" s="73">
        <f t="shared" si="1"/>
        <v>4209</v>
      </c>
      <c r="N10" s="76">
        <f t="shared" si="1"/>
        <v>1200</v>
      </c>
      <c r="O10" s="55">
        <f t="shared" si="1"/>
        <v>0</v>
      </c>
      <c r="P10" s="55">
        <f>SUM(P6:P9)</f>
        <v>2133</v>
      </c>
      <c r="Q10" s="92">
        <f t="shared" si="1"/>
        <v>3333</v>
      </c>
      <c r="R10" s="106">
        <f>SUM(R6:R9)</f>
        <v>876</v>
      </c>
      <c r="S10" s="55">
        <f t="shared" si="1"/>
        <v>0</v>
      </c>
      <c r="T10" s="55">
        <f t="shared" si="1"/>
        <v>0</v>
      </c>
      <c r="U10" s="55">
        <f t="shared" si="1"/>
        <v>2887</v>
      </c>
      <c r="V10" s="55">
        <f t="shared" si="1"/>
        <v>0</v>
      </c>
      <c r="W10" s="55">
        <f t="shared" si="1"/>
        <v>0</v>
      </c>
      <c r="X10" s="55">
        <f t="shared" si="1"/>
        <v>446</v>
      </c>
      <c r="Y10" s="55">
        <f>SUM(Y6:Y9)</f>
        <v>876</v>
      </c>
      <c r="Z10" s="47">
        <f t="shared" si="1"/>
        <v>4209</v>
      </c>
    </row>
    <row r="11" spans="1:26" s="3" customFormat="1" ht="42" customHeight="1">
      <c r="A11" s="14">
        <v>6</v>
      </c>
      <c r="B11" s="42" t="s">
        <v>27</v>
      </c>
      <c r="C11" s="38">
        <v>6813</v>
      </c>
      <c r="D11" s="38"/>
      <c r="E11" s="38">
        <v>19779</v>
      </c>
      <c r="F11" s="38"/>
      <c r="G11" s="36">
        <f t="shared" si="0"/>
        <v>26592</v>
      </c>
      <c r="H11" s="38"/>
      <c r="I11" s="38">
        <v>0</v>
      </c>
      <c r="J11" s="46">
        <f>G11+H11+I11</f>
        <v>26592</v>
      </c>
      <c r="K11" s="38">
        <f>19779</f>
        <v>19779</v>
      </c>
      <c r="L11" s="38"/>
      <c r="M11" s="54">
        <f>J11-K11+L11</f>
        <v>6813</v>
      </c>
      <c r="N11" s="77"/>
      <c r="O11" s="38"/>
      <c r="P11" s="38">
        <v>3499</v>
      </c>
      <c r="Q11" s="97">
        <f>SUM(N11:P11)</f>
        <v>3499</v>
      </c>
      <c r="R11" s="101">
        <v>3314</v>
      </c>
      <c r="S11" s="38"/>
      <c r="T11" s="38"/>
      <c r="U11" s="38"/>
      <c r="V11" s="38"/>
      <c r="W11" s="38">
        <v>3499</v>
      </c>
      <c r="X11" s="38"/>
      <c r="Y11" s="38">
        <v>3314</v>
      </c>
      <c r="Z11" s="81">
        <f>SUM(S11:Y11)</f>
        <v>6813</v>
      </c>
    </row>
    <row r="12" spans="1:26" s="2" customFormat="1" ht="34.5" customHeight="1" thickBot="1">
      <c r="A12" s="41">
        <v>7</v>
      </c>
      <c r="B12" s="69" t="s">
        <v>28</v>
      </c>
      <c r="C12" s="39">
        <v>662321</v>
      </c>
      <c r="D12" s="39">
        <v>0</v>
      </c>
      <c r="E12" s="39">
        <v>42177</v>
      </c>
      <c r="F12" s="39">
        <v>751634</v>
      </c>
      <c r="G12" s="36">
        <f t="shared" si="0"/>
        <v>1456132</v>
      </c>
      <c r="H12" s="85">
        <v>-8149</v>
      </c>
      <c r="I12" s="39">
        <v>-4368</v>
      </c>
      <c r="J12" s="46">
        <f>G12+H12+I12</f>
        <v>1443615</v>
      </c>
      <c r="K12" s="39">
        <f>751634+42177</f>
        <v>793811</v>
      </c>
      <c r="L12" s="39">
        <v>0</v>
      </c>
      <c r="M12" s="54">
        <f>J12-K12+L12</f>
        <v>649804</v>
      </c>
      <c r="N12" s="78">
        <f>250621-3065</f>
        <v>247556</v>
      </c>
      <c r="O12" s="39">
        <f>455+300</f>
        <v>755</v>
      </c>
      <c r="P12" s="39">
        <f>12441+3065</f>
        <v>15506</v>
      </c>
      <c r="Q12" s="91">
        <f>SUM(N12:P12)</f>
        <v>263817</v>
      </c>
      <c r="R12" s="103">
        <v>385987</v>
      </c>
      <c r="S12" s="39">
        <f>11420</f>
        <v>11420</v>
      </c>
      <c r="T12" s="39">
        <v>3084</v>
      </c>
      <c r="U12" s="39">
        <f>59281+8598</f>
        <v>67879</v>
      </c>
      <c r="V12" s="39">
        <f>5000+455+300</f>
        <v>5755</v>
      </c>
      <c r="W12" s="39">
        <f>38655+3057</f>
        <v>41712</v>
      </c>
      <c r="X12" s="39">
        <f>130116+3851</f>
        <v>133967</v>
      </c>
      <c r="Y12" s="39">
        <v>385987</v>
      </c>
      <c r="Z12" s="82">
        <f>SUM(S12:Y12)</f>
        <v>649804</v>
      </c>
    </row>
    <row r="13" spans="1:26" s="2" customFormat="1" ht="34.5" customHeight="1" thickBot="1">
      <c r="A13" s="72">
        <v>8</v>
      </c>
      <c r="B13" s="70" t="s">
        <v>30</v>
      </c>
      <c r="C13" s="71">
        <f>SUM(C11:C12)</f>
        <v>669134</v>
      </c>
      <c r="D13" s="71">
        <f aca="true" t="shared" si="2" ref="D13:Z13">SUM(D11:D12)</f>
        <v>0</v>
      </c>
      <c r="E13" s="71">
        <f t="shared" si="2"/>
        <v>61956</v>
      </c>
      <c r="F13" s="71">
        <f t="shared" si="2"/>
        <v>751634</v>
      </c>
      <c r="G13" s="71">
        <f t="shared" si="2"/>
        <v>1482724</v>
      </c>
      <c r="H13" s="71">
        <f t="shared" si="2"/>
        <v>-8149</v>
      </c>
      <c r="I13" s="71">
        <f t="shared" si="2"/>
        <v>-4368</v>
      </c>
      <c r="J13" s="71">
        <f t="shared" si="2"/>
        <v>1470207</v>
      </c>
      <c r="K13" s="71">
        <f t="shared" si="2"/>
        <v>813590</v>
      </c>
      <c r="L13" s="71">
        <f t="shared" si="2"/>
        <v>0</v>
      </c>
      <c r="M13" s="74">
        <f t="shared" si="2"/>
        <v>656617</v>
      </c>
      <c r="N13" s="79">
        <f t="shared" si="2"/>
        <v>247556</v>
      </c>
      <c r="O13" s="71">
        <f t="shared" si="2"/>
        <v>755</v>
      </c>
      <c r="P13" s="71">
        <f>SUM(P11:P12)</f>
        <v>19005</v>
      </c>
      <c r="Q13" s="74">
        <f t="shared" si="2"/>
        <v>267316</v>
      </c>
      <c r="R13" s="104">
        <f>SUM(R11:R12)</f>
        <v>389301</v>
      </c>
      <c r="S13" s="71">
        <f t="shared" si="2"/>
        <v>11420</v>
      </c>
      <c r="T13" s="71">
        <f t="shared" si="2"/>
        <v>3084</v>
      </c>
      <c r="U13" s="71">
        <f t="shared" si="2"/>
        <v>67879</v>
      </c>
      <c r="V13" s="71">
        <f t="shared" si="2"/>
        <v>5755</v>
      </c>
      <c r="W13" s="71">
        <f t="shared" si="2"/>
        <v>45211</v>
      </c>
      <c r="X13" s="71">
        <f t="shared" si="2"/>
        <v>133967</v>
      </c>
      <c r="Y13" s="71">
        <f>SUM(Y11:Y12)</f>
        <v>389301</v>
      </c>
      <c r="Z13" s="83">
        <f t="shared" si="2"/>
        <v>656617</v>
      </c>
    </row>
    <row r="14" spans="1:28" s="8" customFormat="1" ht="40.5" customHeight="1" thickBot="1" thickTop="1">
      <c r="A14" s="56">
        <v>9</v>
      </c>
      <c r="B14" s="58" t="s">
        <v>29</v>
      </c>
      <c r="C14" s="43">
        <f>C10+C13</f>
        <v>673343</v>
      </c>
      <c r="D14" s="43">
        <f aca="true" t="shared" si="3" ref="D14:Z14">D10+D13</f>
        <v>0</v>
      </c>
      <c r="E14" s="43">
        <f t="shared" si="3"/>
        <v>97756</v>
      </c>
      <c r="F14" s="43">
        <f t="shared" si="3"/>
        <v>751634</v>
      </c>
      <c r="G14" s="43">
        <f t="shared" si="3"/>
        <v>1522733</v>
      </c>
      <c r="H14" s="43">
        <f t="shared" si="3"/>
        <v>-8149</v>
      </c>
      <c r="I14" s="43">
        <f t="shared" si="3"/>
        <v>0</v>
      </c>
      <c r="J14" s="43">
        <f t="shared" si="3"/>
        <v>1514584</v>
      </c>
      <c r="K14" s="43">
        <f t="shared" si="3"/>
        <v>853758</v>
      </c>
      <c r="L14" s="43">
        <f t="shared" si="3"/>
        <v>0</v>
      </c>
      <c r="M14" s="75">
        <f t="shared" si="3"/>
        <v>660826</v>
      </c>
      <c r="N14" s="80">
        <f t="shared" si="3"/>
        <v>248756</v>
      </c>
      <c r="O14" s="43">
        <f t="shared" si="3"/>
        <v>755</v>
      </c>
      <c r="P14" s="43">
        <f>P10+P13</f>
        <v>21138</v>
      </c>
      <c r="Q14" s="75">
        <f t="shared" si="3"/>
        <v>270649</v>
      </c>
      <c r="R14" s="105">
        <f>R10+R13</f>
        <v>390177</v>
      </c>
      <c r="S14" s="43">
        <f t="shared" si="3"/>
        <v>11420</v>
      </c>
      <c r="T14" s="43">
        <f t="shared" si="3"/>
        <v>3084</v>
      </c>
      <c r="U14" s="43">
        <f t="shared" si="3"/>
        <v>70766</v>
      </c>
      <c r="V14" s="43">
        <f t="shared" si="3"/>
        <v>5755</v>
      </c>
      <c r="W14" s="43">
        <f t="shared" si="3"/>
        <v>45211</v>
      </c>
      <c r="X14" s="43">
        <f t="shared" si="3"/>
        <v>134413</v>
      </c>
      <c r="Y14" s="43">
        <f>Y10+Y13</f>
        <v>390177</v>
      </c>
      <c r="Z14" s="44">
        <f t="shared" si="3"/>
        <v>660826</v>
      </c>
      <c r="AA14" s="34"/>
      <c r="AB14" s="34"/>
    </row>
    <row r="15" spans="7:26" ht="13.5" thickTop="1">
      <c r="G15" s="4"/>
      <c r="H15" s="4"/>
      <c r="I15" s="4"/>
      <c r="J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s="40" customFormat="1" ht="19.5" customHeight="1">
      <c r="A16" s="87"/>
      <c r="G16" s="86"/>
      <c r="H16" s="86"/>
      <c r="I16" s="86"/>
      <c r="J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</row>
    <row r="17" spans="1:26" s="40" customFormat="1" ht="19.5" customHeight="1">
      <c r="A17" s="87"/>
      <c r="G17" s="86"/>
      <c r="H17" s="86"/>
      <c r="I17" s="86"/>
      <c r="J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</row>
    <row r="18" spans="1:26" s="40" customFormat="1" ht="19.5" customHeight="1">
      <c r="A18" s="87"/>
      <c r="G18" s="86"/>
      <c r="H18" s="86"/>
      <c r="I18" s="86"/>
      <c r="J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</row>
  </sheetData>
  <sheetProtection/>
  <mergeCells count="29">
    <mergeCell ref="U3:U4"/>
    <mergeCell ref="V3:V4"/>
    <mergeCell ref="W3:W4"/>
    <mergeCell ref="X3:X4"/>
    <mergeCell ref="Z3:Z4"/>
    <mergeCell ref="N3:N4"/>
    <mergeCell ref="O3:O4"/>
    <mergeCell ref="Q3:Q4"/>
    <mergeCell ref="S3:S4"/>
    <mergeCell ref="Y3:Y4"/>
    <mergeCell ref="T3:T4"/>
    <mergeCell ref="H3:H4"/>
    <mergeCell ref="I3:I4"/>
    <mergeCell ref="J3:J4"/>
    <mergeCell ref="K3:K4"/>
    <mergeCell ref="L3:L4"/>
    <mergeCell ref="M3:M4"/>
    <mergeCell ref="P3:P4"/>
    <mergeCell ref="R2:R4"/>
    <mergeCell ref="A2:A5"/>
    <mergeCell ref="B2:B5"/>
    <mergeCell ref="C2:M2"/>
    <mergeCell ref="N2:Q2"/>
    <mergeCell ref="S2:Z2"/>
    <mergeCell ref="C3:C4"/>
    <mergeCell ref="D3:D4"/>
    <mergeCell ref="E3:E4"/>
    <mergeCell ref="F3:F4"/>
    <mergeCell ref="G3:G4"/>
  </mergeCells>
  <printOptions horizontalCentered="1"/>
  <pageMargins left="0.2362204724409449" right="0.2755905511811024" top="0.6692913385826772" bottom="0.15748031496062992" header="0.2755905511811024" footer="0.11811023622047245"/>
  <pageSetup fitToHeight="1" fitToWidth="1" horizontalDpi="600" verticalDpi="600" orientation="landscape" paperSize="9" scale="43" r:id="rId1"/>
  <headerFooter alignWithMargins="0">
    <oddHeader>&amp;C&amp;"Times New Roman CE,Félkövér"&amp;18
 2013. ÉVI PÉNZMARADVÁNY LEVEZETÉSE ÉS FELOSZTÁSA&amp;R&amp;"Times New Roman CE,Félkövér"&amp;16 1. melléklet a ........ önkormányzati rendelethez</oddHeader>
    <oddFooter>&amp;L&amp;10&amp;F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Csupi</dc:creator>
  <cp:keywords/>
  <dc:description/>
  <cp:lastModifiedBy>Gyurka Zoltánné</cp:lastModifiedBy>
  <cp:lastPrinted>2014-04-09T11:08:02Z</cp:lastPrinted>
  <dcterms:created xsi:type="dcterms:W3CDTF">1998-03-19T12:32:59Z</dcterms:created>
  <dcterms:modified xsi:type="dcterms:W3CDTF">2014-04-28T12:45:14Z</dcterms:modified>
  <cp:category/>
  <cp:version/>
  <cp:contentType/>
  <cp:contentStatus/>
</cp:coreProperties>
</file>