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/>
  <bookViews>
    <workbookView xWindow="0" yWindow="45" windowWidth="15960" windowHeight="11760" tabRatio="779" firstSheet="8" activeTab="13"/>
  </bookViews>
  <sheets>
    <sheet name="Összegzés exportálása" sheetId="1" r:id="rId1"/>
    <sheet name="1. Bev.-Kiad." sheetId="2" r:id="rId2"/>
    <sheet name="2. Bevételek" sheetId="3" r:id="rId3"/>
    <sheet name="3. Kiadások" sheetId="4" r:id="rId4"/>
    <sheet name="4. Cofog-Bev.-Önk." sheetId="5" r:id="rId5"/>
    <sheet name="5. Cofog-Kiad.-Önk." sheetId="6" r:id="rId6"/>
    <sheet name="6. Felhalm.-Önk." sheetId="9" r:id="rId7"/>
    <sheet name="7. Mérleg Önkorm." sheetId="10" r:id="rId8"/>
    <sheet name="8. Maradványkimutatás" sheetId="12" r:id="rId9"/>
    <sheet name="9. Eredménykimutatás" sheetId="14" r:id="rId10"/>
    <sheet name="10. Létszám" sheetId="16" r:id="rId11"/>
    <sheet name="11. Támogatások" sheetId="17" r:id="rId12"/>
    <sheet name="12. Vagyonkimutatás" sheetId="18" r:id="rId13"/>
    <sheet name="13. 3 évi bevétel-kiadás" sheetId="19" r:id="rId14"/>
  </sheets>
  <calcPr calcId="124519"/>
</workbook>
</file>

<file path=xl/calcChain.xml><?xml version="1.0" encoding="utf-8"?>
<calcChain xmlns="http://schemas.openxmlformats.org/spreadsheetml/2006/main">
  <c r="G45" i="17"/>
  <c r="D45"/>
  <c r="E45"/>
  <c r="F45"/>
  <c r="E25"/>
  <c r="G14" i="19"/>
  <c r="F14"/>
  <c r="E178" i="10" l="1"/>
  <c r="D104"/>
  <c r="E104"/>
  <c r="C104"/>
  <c r="E47"/>
  <c r="E32"/>
  <c r="L10" i="6"/>
  <c r="G88" i="4"/>
  <c r="E85"/>
  <c r="F85"/>
  <c r="D85"/>
  <c r="G56"/>
  <c r="G52"/>
  <c r="G50"/>
  <c r="G45"/>
  <c r="G32"/>
  <c r="G26"/>
  <c r="G15"/>
  <c r="G91" i="3"/>
  <c r="G67"/>
  <c r="G68"/>
  <c r="G47"/>
  <c r="E57"/>
  <c r="G54"/>
  <c r="G55"/>
  <c r="G52"/>
  <c r="G46"/>
  <c r="G45"/>
  <c r="E21" i="9" l="1"/>
  <c r="G28"/>
  <c r="H28"/>
  <c r="I28"/>
  <c r="J28"/>
  <c r="K28"/>
  <c r="E27"/>
  <c r="D27"/>
  <c r="D55" i="18"/>
  <c r="D11"/>
  <c r="C45" i="17"/>
  <c r="G53"/>
  <c r="G51"/>
  <c r="G49"/>
  <c r="G47"/>
  <c r="G43"/>
  <c r="G41"/>
  <c r="G39"/>
  <c r="G37"/>
  <c r="E23"/>
  <c r="E28" i="9" l="1"/>
  <c r="AD12" i="5"/>
  <c r="AD13"/>
  <c r="AD19"/>
  <c r="AD21"/>
  <c r="AD23"/>
  <c r="C25"/>
  <c r="K16"/>
  <c r="AD16" s="1"/>
  <c r="K11"/>
  <c r="AD11" s="1"/>
  <c r="K12"/>
  <c r="K13"/>
  <c r="K14"/>
  <c r="AD14" s="1"/>
  <c r="K15"/>
  <c r="AD15" s="1"/>
  <c r="K17"/>
  <c r="AD17" s="1"/>
  <c r="K18"/>
  <c r="AD18" s="1"/>
  <c r="K19"/>
  <c r="K20"/>
  <c r="AD20" s="1"/>
  <c r="K21"/>
  <c r="K22"/>
  <c r="K23"/>
  <c r="K24"/>
  <c r="AD24" s="1"/>
  <c r="L35" i="6"/>
  <c r="L26"/>
  <c r="L17"/>
  <c r="L18"/>
  <c r="L19"/>
  <c r="F41" i="2" l="1"/>
  <c r="G41"/>
  <c r="E41"/>
  <c r="E39"/>
  <c r="F33"/>
  <c r="G33"/>
  <c r="E33"/>
  <c r="F19"/>
  <c r="G19"/>
  <c r="E19"/>
  <c r="F16"/>
  <c r="G16"/>
  <c r="E16"/>
  <c r="F12"/>
  <c r="G12"/>
  <c r="E12"/>
  <c r="E110" i="4"/>
  <c r="F39" i="2" s="1"/>
  <c r="F110" i="4"/>
  <c r="G39" i="2" s="1"/>
  <c r="D110" i="4"/>
  <c r="G43"/>
  <c r="E90" i="3"/>
  <c r="F17" i="2" s="1"/>
  <c r="F90" i="3"/>
  <c r="G17" i="2" s="1"/>
  <c r="D90" i="3"/>
  <c r="E17" i="2" s="1"/>
  <c r="E74" i="3"/>
  <c r="F14" i="2" s="1"/>
  <c r="F74" i="3"/>
  <c r="G14" i="2" s="1"/>
  <c r="D74" i="3"/>
  <c r="E14" i="2" s="1"/>
  <c r="F57" i="3"/>
  <c r="G11" i="2" s="1"/>
  <c r="D57" i="3"/>
  <c r="E11" i="2" s="1"/>
  <c r="E41" i="3"/>
  <c r="E43" s="1"/>
  <c r="F10" i="2" s="1"/>
  <c r="D41" i="3"/>
  <c r="D43" s="1"/>
  <c r="E10" i="2" s="1"/>
  <c r="F11" l="1"/>
  <c r="G57" i="3"/>
  <c r="BB11" i="9"/>
  <c r="BB13"/>
  <c r="BB14"/>
  <c r="BB15"/>
  <c r="BB17"/>
  <c r="BB20"/>
  <c r="BB22"/>
  <c r="BB26"/>
  <c r="BB9"/>
  <c r="M54" i="6" l="1"/>
  <c r="N54"/>
  <c r="O54"/>
  <c r="P54"/>
  <c r="Q54"/>
  <c r="R54"/>
  <c r="S54"/>
  <c r="T54"/>
  <c r="U54"/>
  <c r="V11"/>
  <c r="V12"/>
  <c r="V13"/>
  <c r="V14"/>
  <c r="V15"/>
  <c r="V16"/>
  <c r="V17"/>
  <c r="V19"/>
  <c r="V20"/>
  <c r="V21"/>
  <c r="V22"/>
  <c r="V23"/>
  <c r="V24"/>
  <c r="V25"/>
  <c r="V27"/>
  <c r="V28"/>
  <c r="V29"/>
  <c r="V30"/>
  <c r="V31"/>
  <c r="V32"/>
  <c r="V33"/>
  <c r="V34"/>
  <c r="V35"/>
  <c r="AG35" s="1"/>
  <c r="V36"/>
  <c r="V37"/>
  <c r="V38"/>
  <c r="V39"/>
  <c r="V40"/>
  <c r="V41"/>
  <c r="V42"/>
  <c r="V43"/>
  <c r="V44"/>
  <c r="V45"/>
  <c r="V46"/>
  <c r="V47"/>
  <c r="V48"/>
  <c r="V49"/>
  <c r="V50"/>
  <c r="V51"/>
  <c r="V52"/>
  <c r="V53"/>
  <c r="V10"/>
  <c r="X54"/>
  <c r="Y54"/>
  <c r="Z54"/>
  <c r="AA54"/>
  <c r="AB54"/>
  <c r="AC54"/>
  <c r="AD54"/>
  <c r="AE54"/>
  <c r="W54"/>
  <c r="AF11"/>
  <c r="AF12"/>
  <c r="AF13"/>
  <c r="AF14"/>
  <c r="AF15"/>
  <c r="AF16"/>
  <c r="AF17"/>
  <c r="AF19"/>
  <c r="AF20"/>
  <c r="AF21"/>
  <c r="AF22"/>
  <c r="AF23"/>
  <c r="AF24"/>
  <c r="AF25"/>
  <c r="AF27"/>
  <c r="AF28"/>
  <c r="AF29"/>
  <c r="AF30"/>
  <c r="AF31"/>
  <c r="AF32"/>
  <c r="AF33"/>
  <c r="AF34"/>
  <c r="AF35"/>
  <c r="AF36"/>
  <c r="AF37"/>
  <c r="AF38"/>
  <c r="AF39"/>
  <c r="AF40"/>
  <c r="AF41"/>
  <c r="AF42"/>
  <c r="AF43"/>
  <c r="AF44"/>
  <c r="AF45"/>
  <c r="AF46"/>
  <c r="AF47"/>
  <c r="AF48"/>
  <c r="AF49"/>
  <c r="AF50"/>
  <c r="AF51"/>
  <c r="AF52"/>
  <c r="AF53"/>
  <c r="AF10"/>
  <c r="T11" i="5"/>
  <c r="T12"/>
  <c r="T13"/>
  <c r="T14"/>
  <c r="T15"/>
  <c r="T17"/>
  <c r="T18"/>
  <c r="T19"/>
  <c r="T20"/>
  <c r="T21"/>
  <c r="T22"/>
  <c r="T23"/>
  <c r="T24"/>
  <c r="T10"/>
  <c r="L25"/>
  <c r="M25"/>
  <c r="N25"/>
  <c r="O25"/>
  <c r="P25"/>
  <c r="Q25"/>
  <c r="R25"/>
  <c r="S25"/>
  <c r="U25"/>
  <c r="V25"/>
  <c r="W25"/>
  <c r="X25"/>
  <c r="Y25"/>
  <c r="Z25"/>
  <c r="AA25"/>
  <c r="AB25"/>
  <c r="AC23"/>
  <c r="AC24"/>
  <c r="AC10"/>
  <c r="AC25" s="1"/>
  <c r="AC11"/>
  <c r="AC12"/>
  <c r="AC13"/>
  <c r="AC14"/>
  <c r="AC15"/>
  <c r="AC17"/>
  <c r="AC18"/>
  <c r="AC19"/>
  <c r="AC20"/>
  <c r="AC21"/>
  <c r="AC22"/>
  <c r="AD22" s="1"/>
  <c r="V54" i="6" l="1"/>
  <c r="AF54"/>
  <c r="T25" i="5"/>
  <c r="D26" i="18"/>
  <c r="D23" i="17"/>
  <c r="F37" i="19"/>
  <c r="G37" s="1"/>
  <c r="F29"/>
  <c r="G29" s="1"/>
  <c r="F30"/>
  <c r="G30" s="1"/>
  <c r="F31"/>
  <c r="G31" s="1"/>
  <c r="F32"/>
  <c r="G32" s="1"/>
  <c r="F33"/>
  <c r="G33" s="1"/>
  <c r="F34"/>
  <c r="G34" s="1"/>
  <c r="F28"/>
  <c r="G28" s="1"/>
  <c r="F18"/>
  <c r="G18" s="1"/>
  <c r="F11"/>
  <c r="G11" s="1"/>
  <c r="F12"/>
  <c r="G12" s="1"/>
  <c r="F9"/>
  <c r="G9" s="1"/>
  <c r="O28" i="9"/>
  <c r="P28"/>
  <c r="Q28"/>
  <c r="R28"/>
  <c r="S28"/>
  <c r="T28"/>
  <c r="U28"/>
  <c r="V28"/>
  <c r="W28"/>
  <c r="X28"/>
  <c r="Y28"/>
  <c r="Z28"/>
  <c r="AC28"/>
  <c r="AD28"/>
  <c r="AE28"/>
  <c r="AF28"/>
  <c r="AG28"/>
  <c r="AH28"/>
  <c r="AI28"/>
  <c r="AJ22"/>
  <c r="AJ23"/>
  <c r="BB23" s="1"/>
  <c r="AJ24"/>
  <c r="BB24" s="1"/>
  <c r="AJ25"/>
  <c r="BB25" s="1"/>
  <c r="AJ26"/>
  <c r="G27"/>
  <c r="H27"/>
  <c r="I27"/>
  <c r="J27"/>
  <c r="K27"/>
  <c r="L27"/>
  <c r="M27"/>
  <c r="M28" s="1"/>
  <c r="N27"/>
  <c r="O27"/>
  <c r="P27"/>
  <c r="Q27"/>
  <c r="R27"/>
  <c r="S27"/>
  <c r="T27"/>
  <c r="U27"/>
  <c r="V27"/>
  <c r="W27"/>
  <c r="X27"/>
  <c r="Y27"/>
  <c r="Z27"/>
  <c r="AA27"/>
  <c r="AB27"/>
  <c r="AC27"/>
  <c r="AD27"/>
  <c r="AE27"/>
  <c r="AF27"/>
  <c r="AG27"/>
  <c r="AH27"/>
  <c r="AI27"/>
  <c r="F27"/>
  <c r="AJ9"/>
  <c r="AJ10"/>
  <c r="BB10" s="1"/>
  <c r="AJ11"/>
  <c r="AJ12"/>
  <c r="BB12" s="1"/>
  <c r="AJ13"/>
  <c r="AJ14"/>
  <c r="AJ15"/>
  <c r="AJ16"/>
  <c r="BB16" s="1"/>
  <c r="AJ17"/>
  <c r="AJ18"/>
  <c r="BB18" s="1"/>
  <c r="AJ19"/>
  <c r="BB19" s="1"/>
  <c r="AJ20"/>
  <c r="AB21"/>
  <c r="G21"/>
  <c r="H21"/>
  <c r="I21"/>
  <c r="J21"/>
  <c r="K21"/>
  <c r="L21"/>
  <c r="L28" s="1"/>
  <c r="M21"/>
  <c r="N21"/>
  <c r="N28" s="1"/>
  <c r="O21"/>
  <c r="P21"/>
  <c r="Q21"/>
  <c r="R21"/>
  <c r="S21"/>
  <c r="T21"/>
  <c r="U21"/>
  <c r="V21"/>
  <c r="W21"/>
  <c r="X21"/>
  <c r="Y21"/>
  <c r="Z21"/>
  <c r="AA21"/>
  <c r="AC21"/>
  <c r="AD21"/>
  <c r="AE21"/>
  <c r="AF21"/>
  <c r="AG21"/>
  <c r="AH21"/>
  <c r="AI21"/>
  <c r="AK21"/>
  <c r="AL21"/>
  <c r="AM21"/>
  <c r="AN21"/>
  <c r="AO21"/>
  <c r="AP21"/>
  <c r="AQ21"/>
  <c r="AR21"/>
  <c r="AS21"/>
  <c r="AT21"/>
  <c r="AU21"/>
  <c r="AV21"/>
  <c r="AW21"/>
  <c r="AX21"/>
  <c r="AY21"/>
  <c r="AZ21"/>
  <c r="BA21"/>
  <c r="F21"/>
  <c r="F28" s="1"/>
  <c r="D46" i="14"/>
  <c r="D47" s="1"/>
  <c r="D48" s="1"/>
  <c r="E46"/>
  <c r="C46"/>
  <c r="D36"/>
  <c r="E36"/>
  <c r="C36"/>
  <c r="C47" s="1"/>
  <c r="C48" s="1"/>
  <c r="D25"/>
  <c r="E25"/>
  <c r="C25"/>
  <c r="D21"/>
  <c r="E21"/>
  <c r="C21"/>
  <c r="D16"/>
  <c r="E16"/>
  <c r="C16"/>
  <c r="D8"/>
  <c r="E8"/>
  <c r="C8"/>
  <c r="L47" i="6"/>
  <c r="AG47" s="1"/>
  <c r="C54"/>
  <c r="H33" i="2"/>
  <c r="H41"/>
  <c r="H17"/>
  <c r="E47" i="14" l="1"/>
  <c r="E48" s="1"/>
  <c r="AB28" i="9"/>
  <c r="AA28"/>
  <c r="AJ27"/>
  <c r="BB27" s="1"/>
  <c r="D256" i="10"/>
  <c r="E256"/>
  <c r="C256"/>
  <c r="D250"/>
  <c r="D251" s="1"/>
  <c r="E250"/>
  <c r="E251" s="1"/>
  <c r="C250"/>
  <c r="C251" s="1"/>
  <c r="D185"/>
  <c r="D189" s="1"/>
  <c r="E185"/>
  <c r="E189" s="1"/>
  <c r="C185"/>
  <c r="C189" s="1"/>
  <c r="D178"/>
  <c r="C178"/>
  <c r="D174"/>
  <c r="D173"/>
  <c r="E173"/>
  <c r="E174" s="1"/>
  <c r="C173"/>
  <c r="C174" s="1"/>
  <c r="D170"/>
  <c r="E170"/>
  <c r="C170"/>
  <c r="C172"/>
  <c r="D167"/>
  <c r="C167"/>
  <c r="D162"/>
  <c r="D161"/>
  <c r="E161"/>
  <c r="E162" s="1"/>
  <c r="C161"/>
  <c r="C162" s="1"/>
  <c r="D145"/>
  <c r="E145"/>
  <c r="C145"/>
  <c r="D61"/>
  <c r="D57"/>
  <c r="E57"/>
  <c r="C57"/>
  <c r="D54"/>
  <c r="E54"/>
  <c r="C54"/>
  <c r="D31"/>
  <c r="E31"/>
  <c r="C31"/>
  <c r="D25"/>
  <c r="E25"/>
  <c r="C25"/>
  <c r="D14"/>
  <c r="E14"/>
  <c r="C14"/>
  <c r="D8"/>
  <c r="E8"/>
  <c r="C8"/>
  <c r="C10" i="12"/>
  <c r="C7"/>
  <c r="AG10" i="6"/>
  <c r="L11"/>
  <c r="AG11" s="1"/>
  <c r="L12"/>
  <c r="AG12" s="1"/>
  <c r="L13"/>
  <c r="AG13" s="1"/>
  <c r="L14"/>
  <c r="AG14" s="1"/>
  <c r="L15"/>
  <c r="AG15" s="1"/>
  <c r="L16"/>
  <c r="AG16" s="1"/>
  <c r="AG17"/>
  <c r="AG19"/>
  <c r="L20"/>
  <c r="AG20" s="1"/>
  <c r="L21"/>
  <c r="AG21" s="1"/>
  <c r="L22"/>
  <c r="AG22" s="1"/>
  <c r="L23"/>
  <c r="AG23" s="1"/>
  <c r="L24"/>
  <c r="AG24" s="1"/>
  <c r="L25"/>
  <c r="AG25" s="1"/>
  <c r="L27"/>
  <c r="AG27" s="1"/>
  <c r="L28"/>
  <c r="AG28" s="1"/>
  <c r="L29"/>
  <c r="AG29" s="1"/>
  <c r="L30"/>
  <c r="AG30" s="1"/>
  <c r="L31"/>
  <c r="AG31" s="1"/>
  <c r="L32"/>
  <c r="AG32" s="1"/>
  <c r="L33"/>
  <c r="AG33" s="1"/>
  <c r="L34"/>
  <c r="AG34" s="1"/>
  <c r="L36"/>
  <c r="AG36" s="1"/>
  <c r="L37"/>
  <c r="AG37" s="1"/>
  <c r="L38"/>
  <c r="AG38" s="1"/>
  <c r="L39"/>
  <c r="AG39" s="1"/>
  <c r="L40"/>
  <c r="AG40" s="1"/>
  <c r="L41"/>
  <c r="AG41" s="1"/>
  <c r="L42"/>
  <c r="AG42" s="1"/>
  <c r="L43"/>
  <c r="AG43" s="1"/>
  <c r="L44"/>
  <c r="AG44" s="1"/>
  <c r="L45"/>
  <c r="AG45" s="1"/>
  <c r="L46"/>
  <c r="AG46" s="1"/>
  <c r="L48"/>
  <c r="AG48" s="1"/>
  <c r="L49"/>
  <c r="AG49" s="1"/>
  <c r="L50"/>
  <c r="AG50" s="1"/>
  <c r="L51"/>
  <c r="AG51" s="1"/>
  <c r="L52"/>
  <c r="AG52" s="1"/>
  <c r="L53"/>
  <c r="AG53" s="1"/>
  <c r="D96" i="3"/>
  <c r="D103" s="1"/>
  <c r="E96"/>
  <c r="E103" s="1"/>
  <c r="F96"/>
  <c r="F103" s="1"/>
  <c r="G88"/>
  <c r="G90"/>
  <c r="F129" i="4"/>
  <c r="D70"/>
  <c r="E35" i="2" s="1"/>
  <c r="G21" i="4"/>
  <c r="G24"/>
  <c r="G30"/>
  <c r="G33"/>
  <c r="G37"/>
  <c r="G38"/>
  <c r="G41"/>
  <c r="G42"/>
  <c r="G44"/>
  <c r="G46"/>
  <c r="G47"/>
  <c r="G54"/>
  <c r="G58"/>
  <c r="G63"/>
  <c r="G69"/>
  <c r="G73"/>
  <c r="G77"/>
  <c r="G79"/>
  <c r="G83"/>
  <c r="G84"/>
  <c r="G87"/>
  <c r="G90"/>
  <c r="G93"/>
  <c r="G124"/>
  <c r="G9"/>
  <c r="G11" i="3"/>
  <c r="G12"/>
  <c r="G13"/>
  <c r="G20"/>
  <c r="G35"/>
  <c r="G36"/>
  <c r="G39"/>
  <c r="G42"/>
  <c r="G9"/>
  <c r="G36" i="19"/>
  <c r="G39" s="1"/>
  <c r="F36"/>
  <c r="F39" s="1"/>
  <c r="E36"/>
  <c r="E39" s="1"/>
  <c r="G16"/>
  <c r="G22" s="1"/>
  <c r="F16"/>
  <c r="F22" s="1"/>
  <c r="E16"/>
  <c r="E22" s="1"/>
  <c r="D31" i="17"/>
  <c r="D21" i="9"/>
  <c r="K54" i="6"/>
  <c r="J54"/>
  <c r="I54"/>
  <c r="H54"/>
  <c r="G54"/>
  <c r="F54"/>
  <c r="E54"/>
  <c r="D54"/>
  <c r="J25" i="5"/>
  <c r="I25"/>
  <c r="H25"/>
  <c r="G25"/>
  <c r="F25"/>
  <c r="E25"/>
  <c r="D25"/>
  <c r="K10"/>
  <c r="AD10" s="1"/>
  <c r="E129" i="4"/>
  <c r="D129"/>
  <c r="F100"/>
  <c r="G38" i="2" s="1"/>
  <c r="E100" i="4"/>
  <c r="F38" i="2" s="1"/>
  <c r="D100" i="4"/>
  <c r="E38" i="2" s="1"/>
  <c r="F94" i="4"/>
  <c r="G37" i="2" s="1"/>
  <c r="E94" i="4"/>
  <c r="F37" i="2" s="1"/>
  <c r="D94" i="4"/>
  <c r="E37" i="2" s="1"/>
  <c r="G36"/>
  <c r="F36"/>
  <c r="E36"/>
  <c r="F70" i="4"/>
  <c r="G35" i="2" s="1"/>
  <c r="E70" i="4"/>
  <c r="F35" i="2" s="1"/>
  <c r="F59" i="4"/>
  <c r="E59"/>
  <c r="D59"/>
  <c r="F52"/>
  <c r="E52"/>
  <c r="D52"/>
  <c r="F48"/>
  <c r="E48"/>
  <c r="D48"/>
  <c r="F39"/>
  <c r="E39"/>
  <c r="D39"/>
  <c r="F35"/>
  <c r="E35"/>
  <c r="D35"/>
  <c r="F27"/>
  <c r="E27"/>
  <c r="D27"/>
  <c r="F22"/>
  <c r="E22"/>
  <c r="D22"/>
  <c r="F69" i="3"/>
  <c r="G13" i="2" s="1"/>
  <c r="E69" i="3"/>
  <c r="D69"/>
  <c r="E13" i="2" s="1"/>
  <c r="F41" i="3"/>
  <c r="F28"/>
  <c r="G9" i="2" s="1"/>
  <c r="E28" i="3"/>
  <c r="F9" i="2" s="1"/>
  <c r="D28" i="3"/>
  <c r="E9" i="2" s="1"/>
  <c r="F15" i="3"/>
  <c r="F21" s="1"/>
  <c r="E15"/>
  <c r="E21" s="1"/>
  <c r="D15"/>
  <c r="D21" s="1"/>
  <c r="D32" i="10" l="1"/>
  <c r="AJ21" i="9"/>
  <c r="AJ28" s="1"/>
  <c r="BB28" s="1"/>
  <c r="D28"/>
  <c r="F137" i="4"/>
  <c r="G42" i="2"/>
  <c r="F42"/>
  <c r="E137" i="4"/>
  <c r="D137"/>
  <c r="E42" i="2"/>
  <c r="G47"/>
  <c r="G51" s="1"/>
  <c r="E47"/>
  <c r="E51" s="1"/>
  <c r="F47"/>
  <c r="F51" s="1"/>
  <c r="H37"/>
  <c r="H36"/>
  <c r="H35"/>
  <c r="E60" i="4"/>
  <c r="F34" i="2" s="1"/>
  <c r="E28" i="4"/>
  <c r="F32" i="2"/>
  <c r="F13"/>
  <c r="G69" i="3"/>
  <c r="H13" i="2"/>
  <c r="G41" i="3"/>
  <c r="F43"/>
  <c r="F75"/>
  <c r="G8" i="2"/>
  <c r="E75" i="3"/>
  <c r="F8" i="2"/>
  <c r="D75" i="3"/>
  <c r="D104" s="1"/>
  <c r="E8" i="2"/>
  <c r="E15" s="1"/>
  <c r="E22" s="1"/>
  <c r="E24" s="1"/>
  <c r="D257" i="10"/>
  <c r="C257"/>
  <c r="E257"/>
  <c r="D179"/>
  <c r="E61"/>
  <c r="C61"/>
  <c r="E179"/>
  <c r="C32"/>
  <c r="BB21" i="9"/>
  <c r="K25" i="5"/>
  <c r="AD25"/>
  <c r="C11" i="12"/>
  <c r="C21" s="1"/>
  <c r="G129" i="4"/>
  <c r="F60"/>
  <c r="D60"/>
  <c r="E34" i="2" s="1"/>
  <c r="D28" i="4"/>
  <c r="G103" i="3"/>
  <c r="G96"/>
  <c r="L54" i="6"/>
  <c r="AG54" s="1"/>
  <c r="XFD170" i="10"/>
  <c r="F28" i="4"/>
  <c r="G21" i="3"/>
  <c r="G94" i="4"/>
  <c r="G85"/>
  <c r="G70"/>
  <c r="G59"/>
  <c r="G48"/>
  <c r="G39"/>
  <c r="G35"/>
  <c r="G27"/>
  <c r="G22"/>
  <c r="G15" i="3"/>
  <c r="C179" i="10" l="1"/>
  <c r="C19" i="12"/>
  <c r="H42" i="2"/>
  <c r="G137" i="4"/>
  <c r="H47" i="2"/>
  <c r="E111" i="4"/>
  <c r="E138" s="1"/>
  <c r="G60"/>
  <c r="G34" i="2"/>
  <c r="H34" s="1"/>
  <c r="G28" i="4"/>
  <c r="F111"/>
  <c r="F138" s="1"/>
  <c r="G32" i="2"/>
  <c r="F40"/>
  <c r="E32"/>
  <c r="E40" s="1"/>
  <c r="E44" s="1"/>
  <c r="E48" s="1"/>
  <c r="E46" s="1"/>
  <c r="E50" s="1"/>
  <c r="E52" s="1"/>
  <c r="D111" i="4"/>
  <c r="D138" s="1"/>
  <c r="G10" i="2"/>
  <c r="H10" s="1"/>
  <c r="G43" i="3"/>
  <c r="H8" i="2"/>
  <c r="F15"/>
  <c r="G75" i="3"/>
  <c r="E104"/>
  <c r="E26" i="2"/>
  <c r="F104" i="3"/>
  <c r="G40" i="2" l="1"/>
  <c r="G44" s="1"/>
  <c r="G48" s="1"/>
  <c r="G46" s="1"/>
  <c r="H32"/>
  <c r="G138" i="4"/>
  <c r="G111"/>
  <c r="F44" i="2"/>
  <c r="G15"/>
  <c r="G22" s="1"/>
  <c r="G24" s="1"/>
  <c r="G104" i="3"/>
  <c r="F22" i="2"/>
  <c r="H40" l="1"/>
  <c r="F48"/>
  <c r="H44"/>
  <c r="H15"/>
  <c r="G26"/>
  <c r="G50"/>
  <c r="G52" s="1"/>
  <c r="F24"/>
  <c r="H22"/>
  <c r="F46" l="1"/>
  <c r="H46" s="1"/>
  <c r="H48"/>
  <c r="H24"/>
  <c r="F26"/>
  <c r="H26" s="1"/>
  <c r="F50" l="1"/>
  <c r="F52" s="1"/>
</calcChain>
</file>

<file path=xl/sharedStrings.xml><?xml version="1.0" encoding="utf-8"?>
<sst xmlns="http://schemas.openxmlformats.org/spreadsheetml/2006/main" count="2080" uniqueCount="1537">
  <si>
    <t>Ez a dokumentum a Numbers alkalmazásból lett exportálva. Minden táblázat Excel-munkalappá lett alakítva. Az egyes Numbers-munkalapokon található egyéb objektumok külön munkalapokra lettek helyezve. Felhívjuk rá a figyelmét, hogy a képletszámítások az Excelben másfélék lehetnek.</t>
  </si>
  <si>
    <t>Numbers-munkalap neve</t>
  </si>
  <si>
    <t>Numbers-táblázat neve</t>
  </si>
  <si>
    <t>Excel-munkalap neve</t>
  </si>
  <si>
    <t>1. Bev.-Kiad.</t>
  </si>
  <si>
    <t>1. táblázat</t>
  </si>
  <si>
    <t>adatok Ft-ban</t>
  </si>
  <si>
    <t>Sor-szám</t>
  </si>
  <si>
    <t>Megnevezés</t>
  </si>
  <si>
    <t>Rovat-szám</t>
  </si>
  <si>
    <t>Számla-szám</t>
  </si>
  <si>
    <t>2017. évi előirányzat</t>
  </si>
  <si>
    <t>Önkormányzat</t>
  </si>
  <si>
    <t>Eredeti</t>
  </si>
  <si>
    <t>Módosított</t>
  </si>
  <si>
    <t>Teljesítés</t>
  </si>
  <si>
    <t>Teljesítés %-a</t>
  </si>
  <si>
    <t>1.</t>
  </si>
  <si>
    <t>Műk. célú támog. áht-n belülről</t>
  </si>
  <si>
    <t>B1</t>
  </si>
  <si>
    <t>091.</t>
  </si>
  <si>
    <t>2.</t>
  </si>
  <si>
    <t>Felhalm. célú támog. áht-n belülről</t>
  </si>
  <si>
    <t>B2</t>
  </si>
  <si>
    <t>092.</t>
  </si>
  <si>
    <t xml:space="preserve"> </t>
  </si>
  <si>
    <t>3.</t>
  </si>
  <si>
    <t>Közhatalmi bevételek</t>
  </si>
  <si>
    <t>B3</t>
  </si>
  <si>
    <t>093.</t>
  </si>
  <si>
    <t>4.</t>
  </si>
  <si>
    <t>Működési bevételek</t>
  </si>
  <si>
    <t>B4</t>
  </si>
  <si>
    <t>094.</t>
  </si>
  <si>
    <t>5.</t>
  </si>
  <si>
    <t>Felhalmozási bevételek</t>
  </si>
  <si>
    <t>B5</t>
  </si>
  <si>
    <t>095.</t>
  </si>
  <si>
    <t>6.</t>
  </si>
  <si>
    <t>Műk. célú átvett pénzeszközök</t>
  </si>
  <si>
    <t>B6</t>
  </si>
  <si>
    <t>096.</t>
  </si>
  <si>
    <t>7.</t>
  </si>
  <si>
    <t>Felhalm. célú átvett pénzeszközök</t>
  </si>
  <si>
    <t>B7</t>
  </si>
  <si>
    <t>097.</t>
  </si>
  <si>
    <t>8.</t>
  </si>
  <si>
    <t>Költségvetési bevételek összesen</t>
  </si>
  <si>
    <t>9.</t>
  </si>
  <si>
    <t>Hitel-, kölcsönfelvétel áht-n kívülről - felhalm.</t>
  </si>
  <si>
    <t>B811</t>
  </si>
  <si>
    <t>098.</t>
  </si>
  <si>
    <t>10.</t>
  </si>
  <si>
    <t>Maradvány igénybevétele - működési</t>
  </si>
  <si>
    <t>B813</t>
  </si>
  <si>
    <t>11.</t>
  </si>
  <si>
    <t>Maradvány igénybevétele - felhalmozási</t>
  </si>
  <si>
    <t>12.</t>
  </si>
  <si>
    <t>Államháztartáson belüli megelőlegezések</t>
  </si>
  <si>
    <t>B814</t>
  </si>
  <si>
    <t>13.</t>
  </si>
  <si>
    <t>Intézményfinanszírozás</t>
  </si>
  <si>
    <t>B816</t>
  </si>
  <si>
    <t>14.</t>
  </si>
  <si>
    <t>Intézményfinanszírozás kiszűrése</t>
  </si>
  <si>
    <t>15.</t>
  </si>
  <si>
    <t>BEVÉTELEK ÖSSZESEN</t>
  </si>
  <si>
    <t>Működési célú bevételek</t>
  </si>
  <si>
    <t>Felhalmozási célú bevételek</t>
  </si>
  <si>
    <t xml:space="preserve"> BEVÉTELEK ÖSSZESEN</t>
  </si>
  <si>
    <t>Személyi juttatások</t>
  </si>
  <si>
    <t>K1</t>
  </si>
  <si>
    <t>051.</t>
  </si>
  <si>
    <t>Munkaadókat terh. jár. és szoc. hozzájár. adó</t>
  </si>
  <si>
    <t>K2</t>
  </si>
  <si>
    <t>052.</t>
  </si>
  <si>
    <t>Dologi kiadások</t>
  </si>
  <si>
    <t>K3</t>
  </si>
  <si>
    <t>053.</t>
  </si>
  <si>
    <t>Ellátottak pénzbeli juttatásai</t>
  </si>
  <si>
    <t>K4</t>
  </si>
  <si>
    <t>054.</t>
  </si>
  <si>
    <t>Egyéb működési célú kiadások</t>
  </si>
  <si>
    <t>K5</t>
  </si>
  <si>
    <t>055.</t>
  </si>
  <si>
    <t>Beruházások</t>
  </si>
  <si>
    <t>K6</t>
  </si>
  <si>
    <t>056.</t>
  </si>
  <si>
    <t>Felújítások</t>
  </si>
  <si>
    <t>K7</t>
  </si>
  <si>
    <t>057.</t>
  </si>
  <si>
    <t>Egyéb felhalmozási célú kiadások</t>
  </si>
  <si>
    <t>K8</t>
  </si>
  <si>
    <t>058.</t>
  </si>
  <si>
    <t>Költségvetési kiadások összesen</t>
  </si>
  <si>
    <t>K914</t>
  </si>
  <si>
    <t>K9</t>
  </si>
  <si>
    <t>059.</t>
  </si>
  <si>
    <t>KIADÁSOK ÖSSZESEN</t>
  </si>
  <si>
    <t>Működési célú kiadások</t>
  </si>
  <si>
    <t>Felhalmozási célú kiadások</t>
  </si>
  <si>
    <t xml:space="preserve"> KIADÁSOK ÖSSZESEN</t>
  </si>
  <si>
    <t>Működési célú bevételek - kiadások</t>
  </si>
  <si>
    <t>Felhalmozási célú bevételek - kiadások</t>
  </si>
  <si>
    <t xml:space="preserve"> BEVÉTELE ÉS KIADÁSOK EGYENLEGE</t>
  </si>
  <si>
    <t>2. Bevételek</t>
  </si>
  <si>
    <t>Önkormányzatok működési támogatásai</t>
  </si>
  <si>
    <t>B111</t>
  </si>
  <si>
    <t>091111.</t>
  </si>
  <si>
    <t xml:space="preserve">Helyi önkorm. működésének ált. tám. </t>
  </si>
  <si>
    <t>B112</t>
  </si>
  <si>
    <t>091121.</t>
  </si>
  <si>
    <t xml:space="preserve">Tel. önk. egyes köznevelési feladatainak tám. </t>
  </si>
  <si>
    <t>B113</t>
  </si>
  <si>
    <t>091131.</t>
  </si>
  <si>
    <t xml:space="preserve">Tel. önk.szoc., gyermekjóléti és gy.étk.fel.tám.ei.  </t>
  </si>
  <si>
    <t>B114</t>
  </si>
  <si>
    <t>091141.</t>
  </si>
  <si>
    <t xml:space="preserve">Tel. önk. kulturális feladatainak tám. </t>
  </si>
  <si>
    <t>B115</t>
  </si>
  <si>
    <t>091151.</t>
  </si>
  <si>
    <t xml:space="preserve">Működési célú központosított előirányzatok </t>
  </si>
  <si>
    <t>B116</t>
  </si>
  <si>
    <t>091161.</t>
  </si>
  <si>
    <t xml:space="preserve">Helyi önkormányzatok kiegészítő támogatásai </t>
  </si>
  <si>
    <t>B11</t>
  </si>
  <si>
    <t>Önk. működési támogatásai összesen</t>
  </si>
  <si>
    <t>B12</t>
  </si>
  <si>
    <t>09121.</t>
  </si>
  <si>
    <t xml:space="preserve">Elvonások és befizetések bevételei </t>
  </si>
  <si>
    <t>B13</t>
  </si>
  <si>
    <t>09131.</t>
  </si>
  <si>
    <t xml:space="preserve">Műk. c. gar.- és kez. szárm. megtér. áht-n belülről </t>
  </si>
  <si>
    <t>B14</t>
  </si>
  <si>
    <t>09141.</t>
  </si>
  <si>
    <t xml:space="preserve">Műk. c. visszatér. tám., kölcs. visszatér. áht-n bel. </t>
  </si>
  <si>
    <t>B15</t>
  </si>
  <si>
    <t>09151.</t>
  </si>
  <si>
    <t xml:space="preserve">Műk. c. visszatér. tám., kölcs. igénybev. áht-n bel. </t>
  </si>
  <si>
    <t>B16</t>
  </si>
  <si>
    <t>09161.</t>
  </si>
  <si>
    <t xml:space="preserve">Egyéb műk. célú támog. bevételei áht-n belülről </t>
  </si>
  <si>
    <t>MŰK. CÉLÚ TÁMOG. ÁHT-N BELÜLRŐL</t>
  </si>
  <si>
    <t>Felhalmozási célú támogatások államháztartáson belülről</t>
  </si>
  <si>
    <t>B21</t>
  </si>
  <si>
    <t>09211.</t>
  </si>
  <si>
    <t xml:space="preserve">Felhalmozási célú önkormányzati támogatások </t>
  </si>
  <si>
    <t>B22</t>
  </si>
  <si>
    <t>09221.</t>
  </si>
  <si>
    <t xml:space="preserve">Felh. c. gar.- és kez. szárm. megtér. áht-n belülről </t>
  </si>
  <si>
    <t>B23</t>
  </si>
  <si>
    <t>09231.</t>
  </si>
  <si>
    <t xml:space="preserve">Felh. c. visszatér. tám., kölcs. visszatér. áht-n bel. </t>
  </si>
  <si>
    <t>B24</t>
  </si>
  <si>
    <t>09241.</t>
  </si>
  <si>
    <t xml:space="preserve">Felh. c. visszatér. tám., kölcs. igénybev. áht-n bel. </t>
  </si>
  <si>
    <t>B25</t>
  </si>
  <si>
    <t>09251.</t>
  </si>
  <si>
    <t xml:space="preserve">Egyéb felh. célú támog. bevételei áht-n belülről </t>
  </si>
  <si>
    <t>FELHALM. CÉLÚ TÁM. ÁHT-N BELÜLRŐL</t>
  </si>
  <si>
    <t>B311</t>
  </si>
  <si>
    <t>093111.</t>
  </si>
  <si>
    <t xml:space="preserve">Magánszemélyek jövedelemadói </t>
  </si>
  <si>
    <t>B312</t>
  </si>
  <si>
    <t>093121.</t>
  </si>
  <si>
    <t xml:space="preserve">Társaságok jövedelemadói </t>
  </si>
  <si>
    <t>B31</t>
  </si>
  <si>
    <t>Jövedelemadók összesen</t>
  </si>
  <si>
    <t>B32</t>
  </si>
  <si>
    <t>09321.</t>
  </si>
  <si>
    <t xml:space="preserve">Szociális hozzájárulási adó és járulékok </t>
  </si>
  <si>
    <t>B33</t>
  </si>
  <si>
    <t>09331.</t>
  </si>
  <si>
    <t xml:space="preserve">Bérhez és foglalkoztatáshoz kapcsolódó adók </t>
  </si>
  <si>
    <t>B34</t>
  </si>
  <si>
    <t>09341.</t>
  </si>
  <si>
    <t xml:space="preserve">Vagyoni típusú adók </t>
  </si>
  <si>
    <t>B351</t>
  </si>
  <si>
    <t>093511.</t>
  </si>
  <si>
    <t xml:space="preserve">Értékesítési és forgalmi adók </t>
  </si>
  <si>
    <t>B352</t>
  </si>
  <si>
    <t>093521.</t>
  </si>
  <si>
    <t xml:space="preserve">Fogyasztási adók </t>
  </si>
  <si>
    <t>B353</t>
  </si>
  <si>
    <t>093531.</t>
  </si>
  <si>
    <t xml:space="preserve">Pénzügyi monopóliumok nyereségét terhelő adók </t>
  </si>
  <si>
    <t>B354</t>
  </si>
  <si>
    <t>093541.</t>
  </si>
  <si>
    <t xml:space="preserve">Gépjárműadók </t>
  </si>
  <si>
    <t>B355</t>
  </si>
  <si>
    <t>093551.</t>
  </si>
  <si>
    <t xml:space="preserve">Egyéb áruhasználati és szolgáltatási adók </t>
  </si>
  <si>
    <t>B35</t>
  </si>
  <si>
    <t>Termékek és szolgáltatások adói összesen</t>
  </si>
  <si>
    <t>B36</t>
  </si>
  <si>
    <t>09361.</t>
  </si>
  <si>
    <t xml:space="preserve">Egyéb közhatalmi bevételek </t>
  </si>
  <si>
    <t>KÖZHATALMI BEVÉTELEK ÖSSZESEN</t>
  </si>
  <si>
    <t>B401</t>
  </si>
  <si>
    <t>094011.</t>
  </si>
  <si>
    <t xml:space="preserve">Készletértékesítés ellenértéke   </t>
  </si>
  <si>
    <t>B402</t>
  </si>
  <si>
    <t>094021.</t>
  </si>
  <si>
    <t xml:space="preserve">Szolgáltatások ellenértéke </t>
  </si>
  <si>
    <t>B403</t>
  </si>
  <si>
    <t>094031.</t>
  </si>
  <si>
    <t xml:space="preserve">Közvetített szolgáltatások ellenértéke </t>
  </si>
  <si>
    <t>B404</t>
  </si>
  <si>
    <t>094041.</t>
  </si>
  <si>
    <t xml:space="preserve">Tulajdonosi bevételek </t>
  </si>
  <si>
    <t>B405</t>
  </si>
  <si>
    <t>094051.</t>
  </si>
  <si>
    <t xml:space="preserve">Ellátási díjak </t>
  </si>
  <si>
    <t>B406</t>
  </si>
  <si>
    <t>094061.</t>
  </si>
  <si>
    <t xml:space="preserve">Kiszámlázott általános forgalmi adó </t>
  </si>
  <si>
    <t>B407</t>
  </si>
  <si>
    <t>094071.</t>
  </si>
  <si>
    <t xml:space="preserve">Általános forgalmi adó visszatérítése </t>
  </si>
  <si>
    <t>B408</t>
  </si>
  <si>
    <t>094081.</t>
  </si>
  <si>
    <t xml:space="preserve">Kamatbevételek </t>
  </si>
  <si>
    <t>B409</t>
  </si>
  <si>
    <t>094091.</t>
  </si>
  <si>
    <t xml:space="preserve">Egyéb pénzügyi műveletek bevételei </t>
  </si>
  <si>
    <t>09411.</t>
  </si>
  <si>
    <t xml:space="preserve">Egyéb működési bevételek </t>
  </si>
  <si>
    <t>MŰKÖDÉSI BEVÉTELEK ÖSSZESEN</t>
  </si>
  <si>
    <t>B51</t>
  </si>
  <si>
    <t>09511.</t>
  </si>
  <si>
    <t>Immateriális javak értékesítése</t>
  </si>
  <si>
    <t>B52</t>
  </si>
  <si>
    <t>09521.</t>
  </si>
  <si>
    <t xml:space="preserve">Ingatlanok értékesítése </t>
  </si>
  <si>
    <t>B53</t>
  </si>
  <si>
    <t>09531.</t>
  </si>
  <si>
    <t xml:space="preserve">Egyéb tárgyi eszközök értékesítése </t>
  </si>
  <si>
    <t>B54</t>
  </si>
  <si>
    <t>09541.</t>
  </si>
  <si>
    <t xml:space="preserve">Részesedések értékesítése </t>
  </si>
  <si>
    <t>B55</t>
  </si>
  <si>
    <t>09551.</t>
  </si>
  <si>
    <t xml:space="preserve">Részesedések megszűnéséhez kapcs. bevételek </t>
  </si>
  <si>
    <t>FELHALMOZÁSI BEVÉTELEK ÖSSZESEN</t>
  </si>
  <si>
    <t>Működési célú átvett pénzeszközök</t>
  </si>
  <si>
    <t>B61</t>
  </si>
  <si>
    <t>09611.</t>
  </si>
  <si>
    <t xml:space="preserve">Műk. c. gar.- és kez. szárm. megtér. áht-n kívülről </t>
  </si>
  <si>
    <t>B64</t>
  </si>
  <si>
    <t>09641.</t>
  </si>
  <si>
    <t xml:space="preserve">Műk. c. visszatér. tám., kölcs. visszatér. áht-n kív. </t>
  </si>
  <si>
    <t>B65</t>
  </si>
  <si>
    <t>09651.</t>
  </si>
  <si>
    <t xml:space="preserve">Egyéb működési célú átvett pénzeszközök </t>
  </si>
  <si>
    <t>MŰK. CÉLÚ ÁTVETT PÉNZESZKÖZÖK ÖSSZ.</t>
  </si>
  <si>
    <t>Felhalmozási célú átvett pénzeszközök</t>
  </si>
  <si>
    <t>B71</t>
  </si>
  <si>
    <t>09711.</t>
  </si>
  <si>
    <t xml:space="preserve">Felh. c. gar.- és kez. szárm. megtér. áht-n kívülről </t>
  </si>
  <si>
    <t>09721.</t>
  </si>
  <si>
    <t xml:space="preserve">Felh. c. visszatér. tám., kölcs. visszatér. áht-n kív. </t>
  </si>
  <si>
    <t>B75</t>
  </si>
  <si>
    <t>09751.</t>
  </si>
  <si>
    <t xml:space="preserve">Egyéb felhalmozási célú átvett pénzeszközök </t>
  </si>
  <si>
    <t>FELH. CÉLÚ ÁTVETT PÉNZESZK. ÖSSZESEN</t>
  </si>
  <si>
    <t>KÖLTSÉGVETÉSI BEVÉTELEK ÖSSZESEN</t>
  </si>
  <si>
    <t>Hitel-, kölcsönfelvétel államháztartáson kívülről</t>
  </si>
  <si>
    <t>B8111</t>
  </si>
  <si>
    <t>0981111.</t>
  </si>
  <si>
    <t xml:space="preserve">Hosszú lejáratú hitelek, kölcsönök felvétele </t>
  </si>
  <si>
    <t>B8112</t>
  </si>
  <si>
    <t>0981121.</t>
  </si>
  <si>
    <t xml:space="preserve">Likvid. célú hitelek, kölcs. felvétele pénzügyi váll. </t>
  </si>
  <si>
    <t>B8113</t>
  </si>
  <si>
    <t>0981131.</t>
  </si>
  <si>
    <t xml:space="preserve">Rövid lejáratú hitelek, kölcsönök felvétele </t>
  </si>
  <si>
    <t>Hitel-, kölcsönfelvétel áht-n kívülről összesen</t>
  </si>
  <si>
    <t>Belföldi értékpapírok bevételei</t>
  </si>
  <si>
    <t>B8121</t>
  </si>
  <si>
    <t>0981211.</t>
  </si>
  <si>
    <t xml:space="preserve">Forgatási célú belföldi értékpapírok beváltása, ért. </t>
  </si>
  <si>
    <t>B8122</t>
  </si>
  <si>
    <t>0981221.</t>
  </si>
  <si>
    <t xml:space="preserve">Forgatási célú belföldi értékpapírok kibocsátása </t>
  </si>
  <si>
    <t>B8123</t>
  </si>
  <si>
    <t>0981231.</t>
  </si>
  <si>
    <t xml:space="preserve">Befektetési célú belföldi értékpapírok bevált., ért. </t>
  </si>
  <si>
    <t>B8124</t>
  </si>
  <si>
    <t>0981241.</t>
  </si>
  <si>
    <t xml:space="preserve">Befektetési célú belföldi értékpapírok kibocsátása </t>
  </si>
  <si>
    <t>B812</t>
  </si>
  <si>
    <t>Belföldi értékpapírok bevételei összesen</t>
  </si>
  <si>
    <t>Maradvány igénybevétele</t>
  </si>
  <si>
    <t>B8131</t>
  </si>
  <si>
    <t>0981311.</t>
  </si>
  <si>
    <t xml:space="preserve">Előző év költségvetési maradványának igénybev. </t>
  </si>
  <si>
    <t>B8132</t>
  </si>
  <si>
    <t>0981321.</t>
  </si>
  <si>
    <t>Előző év vállalkozási maradványának igénybev.</t>
  </si>
  <si>
    <t>Maradvány igénybevétele összesen</t>
  </si>
  <si>
    <t>098141.</t>
  </si>
  <si>
    <t xml:space="preserve">Áht-n belüli megelőlegezések </t>
  </si>
  <si>
    <t>B815</t>
  </si>
  <si>
    <t>098151.</t>
  </si>
  <si>
    <t xml:space="preserve">Áht-n belüli megelőlegezések törlesztése </t>
  </si>
  <si>
    <t>098161.</t>
  </si>
  <si>
    <t xml:space="preserve">Központi, irányító szervi támogatás </t>
  </si>
  <si>
    <t>B817</t>
  </si>
  <si>
    <t>098171.</t>
  </si>
  <si>
    <t xml:space="preserve">Betétek megszüntetése </t>
  </si>
  <si>
    <t>B818</t>
  </si>
  <si>
    <t>098181.</t>
  </si>
  <si>
    <t>Központi költségvetés sajátos finanszírozási bev.</t>
  </si>
  <si>
    <t>B81</t>
  </si>
  <si>
    <t>Belföldi finanszírozás bevételei összesen</t>
  </si>
  <si>
    <t>B821</t>
  </si>
  <si>
    <t>098211.</t>
  </si>
  <si>
    <t xml:space="preserve">Forgatási célú külföldi értékpapírok beváltása, ért. </t>
  </si>
  <si>
    <t>B822</t>
  </si>
  <si>
    <t>098221.</t>
  </si>
  <si>
    <t>Befektetési célú külföldi értékpapírok bevált., ért.</t>
  </si>
  <si>
    <t>B823</t>
  </si>
  <si>
    <t>098231.</t>
  </si>
  <si>
    <t xml:space="preserve">Külföldi értékpapírok kibocsátása </t>
  </si>
  <si>
    <t>B824</t>
  </si>
  <si>
    <t>098241.</t>
  </si>
  <si>
    <t xml:space="preserve">Külföldi hitelek, kölcsönök felvétele </t>
  </si>
  <si>
    <t>B82</t>
  </si>
  <si>
    <t>Külföldi finanszírozás bevételei összesen</t>
  </si>
  <si>
    <t>B83</t>
  </si>
  <si>
    <t>09831.</t>
  </si>
  <si>
    <t xml:space="preserve">Adóssághoz nem kapcs. szárm. ügyletek bev. </t>
  </si>
  <si>
    <t>B8</t>
  </si>
  <si>
    <t>FINANSZÍROZÁSI BEVÉTELK ÖSSZESEN</t>
  </si>
  <si>
    <t>3. Kiadások</t>
  </si>
  <si>
    <t>Foglalkoztatottak személyi juttatásai</t>
  </si>
  <si>
    <t>K1101</t>
  </si>
  <si>
    <t>0511011.</t>
  </si>
  <si>
    <t xml:space="preserve">Törvény szerinti illetmények, munkabérek </t>
  </si>
  <si>
    <t>K1102</t>
  </si>
  <si>
    <t>0511021.</t>
  </si>
  <si>
    <t xml:space="preserve">Normatív jutalmak </t>
  </si>
  <si>
    <t>K1103</t>
  </si>
  <si>
    <t>0511031.</t>
  </si>
  <si>
    <t xml:space="preserve">Céljuttatás, projektprémium </t>
  </si>
  <si>
    <t>K1104</t>
  </si>
  <si>
    <t>0511041.</t>
  </si>
  <si>
    <t xml:space="preserve">Készenléti, ügyeleti, helyett. díj, túlóra, túlszolg. </t>
  </si>
  <si>
    <t>K1105</t>
  </si>
  <si>
    <t>0511051.</t>
  </si>
  <si>
    <t xml:space="preserve">Végkielégítés </t>
  </si>
  <si>
    <t>K1106</t>
  </si>
  <si>
    <t>0511061.</t>
  </si>
  <si>
    <t xml:space="preserve">Jubileumi jutalom </t>
  </si>
  <si>
    <t>K1107</t>
  </si>
  <si>
    <t>0511071.</t>
  </si>
  <si>
    <t xml:space="preserve">Béren kívüli juttatások </t>
  </si>
  <si>
    <t>K1108</t>
  </si>
  <si>
    <t>0511081.</t>
  </si>
  <si>
    <t xml:space="preserve">Ruházati költségtérítés </t>
  </si>
  <si>
    <t>K1109</t>
  </si>
  <si>
    <t>0511091.</t>
  </si>
  <si>
    <t xml:space="preserve">Közlekedési költségtérítés </t>
  </si>
  <si>
    <t>K1110</t>
  </si>
  <si>
    <t>0511101.</t>
  </si>
  <si>
    <t xml:space="preserve">Egyéb költségtérítések </t>
  </si>
  <si>
    <t>K1111</t>
  </si>
  <si>
    <t>0511111.</t>
  </si>
  <si>
    <t xml:space="preserve">Lakhatási támogatások </t>
  </si>
  <si>
    <t>K1112</t>
  </si>
  <si>
    <t>0511121.</t>
  </si>
  <si>
    <t xml:space="preserve">Szociális támogatások </t>
  </si>
  <si>
    <t>K1113</t>
  </si>
  <si>
    <t>0511131.</t>
  </si>
  <si>
    <t xml:space="preserve">Foglalkoztatottak egyéb személyi juttatásai </t>
  </si>
  <si>
    <t>K11</t>
  </si>
  <si>
    <t>0511.</t>
  </si>
  <si>
    <t>Foglalkoztatottak személyi juttatásai összesen</t>
  </si>
  <si>
    <t>Külső személyi juttatások</t>
  </si>
  <si>
    <t>K121</t>
  </si>
  <si>
    <t>051211.</t>
  </si>
  <si>
    <t xml:space="preserve">Választott tisztségviselők juttatásai </t>
  </si>
  <si>
    <t>K122</t>
  </si>
  <si>
    <t>051221.</t>
  </si>
  <si>
    <t xml:space="preserve">Mvégz. ir. egyéb jogv. nem saját fogl. fiz. jutt. </t>
  </si>
  <si>
    <t>K123</t>
  </si>
  <si>
    <t>051231.</t>
  </si>
  <si>
    <t xml:space="preserve">Egyéb külső személyi juttatások </t>
  </si>
  <si>
    <t>K12</t>
  </si>
  <si>
    <t>0512.</t>
  </si>
  <si>
    <t>Külső személyi juttatások összsen</t>
  </si>
  <si>
    <t>SZEMÉLYI JUTTATÁSOK ÖSSZESEN</t>
  </si>
  <si>
    <t>Munkaadókat terhelő járulékok és szociális hozzájárulási adó</t>
  </si>
  <si>
    <t>0521.</t>
  </si>
  <si>
    <t xml:space="preserve">MADÓKAT TERH. JÁR. ÉS SZOC. HJ. ADÓ </t>
  </si>
  <si>
    <t>Készletbeszerzés</t>
  </si>
  <si>
    <t>K311</t>
  </si>
  <si>
    <t>053111.</t>
  </si>
  <si>
    <t xml:space="preserve">Szakmai anyagok beszerzése </t>
  </si>
  <si>
    <t>K312</t>
  </si>
  <si>
    <t>053121.</t>
  </si>
  <si>
    <t xml:space="preserve">Üzemeltetési anyagok beszerzése </t>
  </si>
  <si>
    <t>K313</t>
  </si>
  <si>
    <t>053131.</t>
  </si>
  <si>
    <t xml:space="preserve">Árubeszerzés </t>
  </si>
  <si>
    <t>K31</t>
  </si>
  <si>
    <t>Készletbeszerzés összesen</t>
  </si>
  <si>
    <t xml:space="preserve">Kommunikációs szolgáltatások </t>
  </si>
  <si>
    <t>K321</t>
  </si>
  <si>
    <t>053211.</t>
  </si>
  <si>
    <t xml:space="preserve">Informatikai szolgáltatások igénybevétele </t>
  </si>
  <si>
    <t>K322</t>
  </si>
  <si>
    <t>053221.</t>
  </si>
  <si>
    <t xml:space="preserve">Egyéb kommunikációs szolgáltatások </t>
  </si>
  <si>
    <t>K32</t>
  </si>
  <si>
    <t>Kommunikációs szolgáltatások összesen</t>
  </si>
  <si>
    <t>Szolgáltatási kiadások</t>
  </si>
  <si>
    <t>K331</t>
  </si>
  <si>
    <t>053311.</t>
  </si>
  <si>
    <t xml:space="preserve">Közüzemi díjak </t>
  </si>
  <si>
    <t>K332</t>
  </si>
  <si>
    <t>053321.</t>
  </si>
  <si>
    <t xml:space="preserve">Vásárolt élelmezés </t>
  </si>
  <si>
    <t>K333</t>
  </si>
  <si>
    <t>053331.</t>
  </si>
  <si>
    <t xml:space="preserve">Bérleti és lízing díjak </t>
  </si>
  <si>
    <t>K334</t>
  </si>
  <si>
    <t>053341.</t>
  </si>
  <si>
    <t xml:space="preserve">Karbantartási, kisjavítási szolgáltatások </t>
  </si>
  <si>
    <t>K335</t>
  </si>
  <si>
    <t>053351.</t>
  </si>
  <si>
    <t xml:space="preserve">Közvetített szolgáltatások </t>
  </si>
  <si>
    <t>K336</t>
  </si>
  <si>
    <t>053361.</t>
  </si>
  <si>
    <t xml:space="preserve">Szakmai tevékenységet segítő szolgáltatások </t>
  </si>
  <si>
    <t>K337</t>
  </si>
  <si>
    <t>053371.</t>
  </si>
  <si>
    <t xml:space="preserve">Egyéb szolgáltatások </t>
  </si>
  <si>
    <t>K33</t>
  </si>
  <si>
    <t>Szolgáltatási kiadások összesen</t>
  </si>
  <si>
    <t>Kiküldetések, reklám- és propaganda kiadások</t>
  </si>
  <si>
    <t>K341</t>
  </si>
  <si>
    <t>053411.</t>
  </si>
  <si>
    <t xml:space="preserve">Kiküldetések kiadásai </t>
  </si>
  <si>
    <t>K342</t>
  </si>
  <si>
    <t>053421.</t>
  </si>
  <si>
    <t xml:space="preserve">Reklám- és propagandakiadások </t>
  </si>
  <si>
    <t>K34</t>
  </si>
  <si>
    <t>Kiküld., reklám- és propaganda kiad. összesen</t>
  </si>
  <si>
    <t>Különféle befizetések és egyéb dologi kiadások</t>
  </si>
  <si>
    <t>K351</t>
  </si>
  <si>
    <t>053511.</t>
  </si>
  <si>
    <t xml:space="preserve">Műk. célú előzetesen felsz. ÁFA </t>
  </si>
  <si>
    <t>K352</t>
  </si>
  <si>
    <t>053521.</t>
  </si>
  <si>
    <t xml:space="preserve">Fizetendő általános forgalmi adó </t>
  </si>
  <si>
    <t>K353</t>
  </si>
  <si>
    <t>053531.</t>
  </si>
  <si>
    <t xml:space="preserve">Kamatkiadások </t>
  </si>
  <si>
    <t>K354</t>
  </si>
  <si>
    <t>053541.</t>
  </si>
  <si>
    <t xml:space="preserve">Egyéb pénzügyi műveletek kiadásai </t>
  </si>
  <si>
    <t>K355</t>
  </si>
  <si>
    <t>053551.</t>
  </si>
  <si>
    <t xml:space="preserve">Egyéb dologi kiadások </t>
  </si>
  <si>
    <t>K35</t>
  </si>
  <si>
    <t>Különféle befiz. és egyéb dologi kiad. összesen</t>
  </si>
  <si>
    <t>DOLOGI KIADÁSOK ÖSSZESEN</t>
  </si>
  <si>
    <t>K41</t>
  </si>
  <si>
    <t>05411.</t>
  </si>
  <si>
    <t xml:space="preserve">Társadalombiztosítási ellátások </t>
  </si>
  <si>
    <t>K42</t>
  </si>
  <si>
    <t>05421.</t>
  </si>
  <si>
    <t xml:space="preserve">Családi támogatások   </t>
  </si>
  <si>
    <t>K43</t>
  </si>
  <si>
    <t>05431.</t>
  </si>
  <si>
    <t xml:space="preserve">Pénzbeli kárpótlások, kártérítések </t>
  </si>
  <si>
    <t>K44</t>
  </si>
  <si>
    <t>05441.</t>
  </si>
  <si>
    <t xml:space="preserve">Betegséggel kapcs. (nem TB-i) ellátások </t>
  </si>
  <si>
    <t>K45</t>
  </si>
  <si>
    <t>05451.</t>
  </si>
  <si>
    <t xml:space="preserve">Foglalk., munkanélküliséggel kapcs. ellátások </t>
  </si>
  <si>
    <t>K46</t>
  </si>
  <si>
    <t>05461.</t>
  </si>
  <si>
    <t xml:space="preserve">Lakhatással kapcsolatos ellátások </t>
  </si>
  <si>
    <t>K47</t>
  </si>
  <si>
    <t>05471.</t>
  </si>
  <si>
    <t xml:space="preserve">Intézményi ellátottak pénzbeli juttatásai </t>
  </si>
  <si>
    <t>K48</t>
  </si>
  <si>
    <t>05481.</t>
  </si>
  <si>
    <t xml:space="preserve">Egyéb nem intézményi ellátások   </t>
  </si>
  <si>
    <t>ELLÁTOTTAK PÉNZBELI JUTT. ÖSSZESEN</t>
  </si>
  <si>
    <t>K501</t>
  </si>
  <si>
    <t>055011.</t>
  </si>
  <si>
    <t xml:space="preserve">Nemzetközi kötelezettségek </t>
  </si>
  <si>
    <t>K502</t>
  </si>
  <si>
    <t>055021.</t>
  </si>
  <si>
    <t xml:space="preserve">Elvonások és befizetések </t>
  </si>
  <si>
    <t>K503</t>
  </si>
  <si>
    <t>055031.</t>
  </si>
  <si>
    <t xml:space="preserve">Műk. c. garancia- és kez. szárm. kifiz. áht-n belülre </t>
  </si>
  <si>
    <t>K504</t>
  </si>
  <si>
    <t>055041.</t>
  </si>
  <si>
    <t xml:space="preserve">Műk. c. visszatér. tám., kölcs. nyújt. áht-n belülre  </t>
  </si>
  <si>
    <t>K505</t>
  </si>
  <si>
    <t>055051.</t>
  </si>
  <si>
    <t xml:space="preserve">Műk. c. visszatér. tám., kölcs. törl. áht-n belülre  </t>
  </si>
  <si>
    <t>K506</t>
  </si>
  <si>
    <t>055061.</t>
  </si>
  <si>
    <t xml:space="preserve">Egyéb műk. célú tám. áht-n belülre  </t>
  </si>
  <si>
    <t>K507</t>
  </si>
  <si>
    <t>055071.</t>
  </si>
  <si>
    <t xml:space="preserve">Műk. c. gar.- és kez.váll. szárm. kifiz. áht-n kívülre </t>
  </si>
  <si>
    <t>K508</t>
  </si>
  <si>
    <t>055081.</t>
  </si>
  <si>
    <t xml:space="preserve">Műk. c. visszatér. tám., kölcs. nyújt. áht-n kívülre  </t>
  </si>
  <si>
    <t>K509</t>
  </si>
  <si>
    <t>055091.</t>
  </si>
  <si>
    <t xml:space="preserve">Árkiegészítések, ártámogatások </t>
  </si>
  <si>
    <t>K510</t>
  </si>
  <si>
    <t>055101.</t>
  </si>
  <si>
    <t xml:space="preserve">Kamattámogatások </t>
  </si>
  <si>
    <t>K511</t>
  </si>
  <si>
    <t>055111.</t>
  </si>
  <si>
    <t xml:space="preserve">Egyéb működési célú tám. áht-n kívülre  </t>
  </si>
  <si>
    <t>K512</t>
  </si>
  <si>
    <t>055121.</t>
  </si>
  <si>
    <t>K513</t>
  </si>
  <si>
    <t>055131.</t>
  </si>
  <si>
    <t xml:space="preserve">Tartalékok </t>
  </si>
  <si>
    <t>EGYÉB MŰKÖDÉSI CÉLÚ KIAD. ÖSSZESEN</t>
  </si>
  <si>
    <t>K61</t>
  </si>
  <si>
    <t>05611.</t>
  </si>
  <si>
    <t xml:space="preserve">Immateriális javak beszerzése, létesítése </t>
  </si>
  <si>
    <t>K62</t>
  </si>
  <si>
    <t>05621.</t>
  </si>
  <si>
    <t xml:space="preserve">Ingatlanok beszerzése, létesítése </t>
  </si>
  <si>
    <t>K63</t>
  </si>
  <si>
    <t>05631.</t>
  </si>
  <si>
    <t xml:space="preserve">Informatikai eszközök beszerzése, létesítése </t>
  </si>
  <si>
    <t>K64</t>
  </si>
  <si>
    <t>05641.</t>
  </si>
  <si>
    <t xml:space="preserve">Egyéb tárgyi eszközök beszerzése, létesítése </t>
  </si>
  <si>
    <t>K65</t>
  </si>
  <si>
    <t>05651.</t>
  </si>
  <si>
    <t xml:space="preserve">Részesedések beszerzése </t>
  </si>
  <si>
    <t>K66</t>
  </si>
  <si>
    <t>05661.</t>
  </si>
  <si>
    <t xml:space="preserve">Meglévő részesedések növeléséhez kapcs. kiad. </t>
  </si>
  <si>
    <t>K67</t>
  </si>
  <si>
    <t>05671.</t>
  </si>
  <si>
    <t>Beruházási célú előzetesen felszámított ÁFA</t>
  </si>
  <si>
    <t>BERUHÁZÁSOK ÖSSZESEN</t>
  </si>
  <si>
    <t>K71</t>
  </si>
  <si>
    <t>05711.</t>
  </si>
  <si>
    <t xml:space="preserve">Ingatlanok felújítása </t>
  </si>
  <si>
    <t>K72</t>
  </si>
  <si>
    <t>05721.</t>
  </si>
  <si>
    <t xml:space="preserve">Informatikai eszközök felújítása </t>
  </si>
  <si>
    <t>K73</t>
  </si>
  <si>
    <t>05731.</t>
  </si>
  <si>
    <t xml:space="preserve">Egyéb tárgyi eszközök felújítása </t>
  </si>
  <si>
    <t>K74</t>
  </si>
  <si>
    <t>05741.</t>
  </si>
  <si>
    <t>Felújítási célú előzetesen felszámított ÁFA</t>
  </si>
  <si>
    <t>FELÚJÍTÁSOK ÖSSZESEN</t>
  </si>
  <si>
    <t>K81</t>
  </si>
  <si>
    <t>05811.</t>
  </si>
  <si>
    <t xml:space="preserve">Felh. c. garancia- és kez. szárm. kifiz. áht-n belülre </t>
  </si>
  <si>
    <t>K82</t>
  </si>
  <si>
    <t>05821.</t>
  </si>
  <si>
    <t xml:space="preserve">Felh. c. visszatér. tám., kölcs. nyújt. áht-n belülre  </t>
  </si>
  <si>
    <t>K83</t>
  </si>
  <si>
    <t>05831.</t>
  </si>
  <si>
    <t xml:space="preserve">Felh. c. visszatér. tám., kölcs. törl. áht-n belülre  </t>
  </si>
  <si>
    <t>K84</t>
  </si>
  <si>
    <t>05841.</t>
  </si>
  <si>
    <t xml:space="preserve">Egyéb felhalm. célú tám. áht-n belülre  </t>
  </si>
  <si>
    <t>K85</t>
  </si>
  <si>
    <t>05851.</t>
  </si>
  <si>
    <t xml:space="preserve">Felh. c. gar.- és kez.váll. szárm. kifiz. áht-n kívülre </t>
  </si>
  <si>
    <t>K86</t>
  </si>
  <si>
    <t>05861.</t>
  </si>
  <si>
    <t xml:space="preserve">Felh. c. visszatér. tám., kölcs. nyújt. áht-n kívülre  </t>
  </si>
  <si>
    <t>K87</t>
  </si>
  <si>
    <t>05871.</t>
  </si>
  <si>
    <t xml:space="preserve">Lakástámogatás </t>
  </si>
  <si>
    <t>05881.</t>
  </si>
  <si>
    <t xml:space="preserve">Egyéb felhalm. célú támogatások áht-n kívülre  </t>
  </si>
  <si>
    <t>EGYÉB FELHALM. CÉLÚ KIAD. ÖSSZESEN</t>
  </si>
  <si>
    <t>KÖLTSÉGVETÉSI KIADÁSOK ÖSSZESEN</t>
  </si>
  <si>
    <t>Hitel-, kölcsöntörlesztés államháztartáson kívülre</t>
  </si>
  <si>
    <t>K9111</t>
  </si>
  <si>
    <t>0591111.</t>
  </si>
  <si>
    <t xml:space="preserve">Hosszú lejáratú hitelek, kölcsönök törlesztése </t>
  </si>
  <si>
    <t>K9112</t>
  </si>
  <si>
    <t>0591121.</t>
  </si>
  <si>
    <t xml:space="preserve">Likvid. c. hitelek, kölcsönök törl. pénzügyi váll. </t>
  </si>
  <si>
    <t>K9113</t>
  </si>
  <si>
    <t>0591131.</t>
  </si>
  <si>
    <t xml:space="preserve">Rövid lejáratú hitelek, kölcsönök törlesztése </t>
  </si>
  <si>
    <t>K911</t>
  </si>
  <si>
    <t>Hitel-, kölcsöntörlesztés áht-n kívülre összesen</t>
  </si>
  <si>
    <t>Belföldi értékpapírok kiadásai</t>
  </si>
  <si>
    <t>K9121</t>
  </si>
  <si>
    <t>0591211.</t>
  </si>
  <si>
    <t xml:space="preserve">Forgatási célú belföldi értékpapírok vásárlása </t>
  </si>
  <si>
    <t>K9122</t>
  </si>
  <si>
    <t>0591221.</t>
  </si>
  <si>
    <t xml:space="preserve">Forgatási célú belföldi értékpapírok beváltása </t>
  </si>
  <si>
    <t>K9123</t>
  </si>
  <si>
    <t>0591231.</t>
  </si>
  <si>
    <t xml:space="preserve">Befektetési célú belföldi értékpapírok vásárlása </t>
  </si>
  <si>
    <t>K9124</t>
  </si>
  <si>
    <t>0591241.</t>
  </si>
  <si>
    <t xml:space="preserve">Befektetési célú belföldi értékpapírok beváltása </t>
  </si>
  <si>
    <t>K912</t>
  </si>
  <si>
    <t>Belföldi értékpapírok kiadásai összesen</t>
  </si>
  <si>
    <t>K913</t>
  </si>
  <si>
    <t>059131.</t>
  </si>
  <si>
    <t xml:space="preserve">Áht-n belüli megelőlegezések folyósítása </t>
  </si>
  <si>
    <t>059141.</t>
  </si>
  <si>
    <t xml:space="preserve">Áht-n belüli megelőlegezések visszafizetése </t>
  </si>
  <si>
    <t>K915</t>
  </si>
  <si>
    <t>059151.</t>
  </si>
  <si>
    <t xml:space="preserve">Központi, irányító szervi támogatás folyósítása </t>
  </si>
  <si>
    <t>K916</t>
  </si>
  <si>
    <t>059161.</t>
  </si>
  <si>
    <t xml:space="preserve">Pénzeszközök betétként elhelyezése </t>
  </si>
  <si>
    <t>K917</t>
  </si>
  <si>
    <t>059171.</t>
  </si>
  <si>
    <t xml:space="preserve">Pénzügyi lízing kiadásai </t>
  </si>
  <si>
    <t>K918</t>
  </si>
  <si>
    <t>059181.</t>
  </si>
  <si>
    <t xml:space="preserve">Központi költségvetés sajátos finanszírozási kiad. </t>
  </si>
  <si>
    <t>K91</t>
  </si>
  <si>
    <t>Belföldi finanszírozás kiadásai összesen</t>
  </si>
  <si>
    <t>Külföldi finanszírozás kiadásai</t>
  </si>
  <si>
    <t>K921</t>
  </si>
  <si>
    <t>059211.</t>
  </si>
  <si>
    <t xml:space="preserve">Forgatási célú külföldi értékpapírok vásárlása </t>
  </si>
  <si>
    <t>K922</t>
  </si>
  <si>
    <t>059221.</t>
  </si>
  <si>
    <t xml:space="preserve">Befektetési célú külföldi értékpapírok vásárlása </t>
  </si>
  <si>
    <t>K923</t>
  </si>
  <si>
    <t>059231.</t>
  </si>
  <si>
    <t xml:space="preserve">Külföldi értékpapírok beváltása </t>
  </si>
  <si>
    <t>K924</t>
  </si>
  <si>
    <t>059241.</t>
  </si>
  <si>
    <t xml:space="preserve">Külföldi hitelek, kölcsönök törlesztése </t>
  </si>
  <si>
    <t>K92</t>
  </si>
  <si>
    <t>Külföldi finanszírozás kiadásai összesen</t>
  </si>
  <si>
    <t>K93</t>
  </si>
  <si>
    <t>05931.</t>
  </si>
  <si>
    <t xml:space="preserve">Adóssághoz nem kapcs. szárm. ügyletek kiad. </t>
  </si>
  <si>
    <t>FINANSZÍROZÁSI KIADÁSOK ÖSSZESEN</t>
  </si>
  <si>
    <t>Kormányzti funkciók - Bevételek - Önkormányzat</t>
  </si>
  <si>
    <t>Ft-ban</t>
  </si>
  <si>
    <t>COFOG kód</t>
  </si>
  <si>
    <t xml:space="preserve">Megnevezés     </t>
  </si>
  <si>
    <t>Mind-összesen</t>
  </si>
  <si>
    <t>Műk.c.támÁht-n bel.</t>
  </si>
  <si>
    <t>Felh.c.támÁht-n bel.</t>
  </si>
  <si>
    <t>Közhatal. bevételek</t>
  </si>
  <si>
    <t>Működési  bev.</t>
  </si>
  <si>
    <t>Felhalm. bev.</t>
  </si>
  <si>
    <t>Műk. célú. Átvett .pe.</t>
  </si>
  <si>
    <t>Felh. célú. Átvett .pe.</t>
  </si>
  <si>
    <t>Finansz. bev.</t>
  </si>
  <si>
    <t>Kötelező feladat összesen</t>
  </si>
  <si>
    <t>Önként vállalt feladat összesen</t>
  </si>
  <si>
    <t>Államig. feladat összesen</t>
  </si>
  <si>
    <t>Kötelező feladat</t>
  </si>
  <si>
    <t>Önként vállalt feladat</t>
  </si>
  <si>
    <t>Államigazgatási feladat</t>
  </si>
  <si>
    <t>011130</t>
  </si>
  <si>
    <t>Önk. és önk. hiv. jogalk. és ált. ig. tev.</t>
  </si>
  <si>
    <t>013320</t>
  </si>
  <si>
    <t>Köztemető fenntartás és működtetés</t>
  </si>
  <si>
    <t>013350</t>
  </si>
  <si>
    <t>Az önk. vagyonnal való gazd. kapcs. felad.</t>
  </si>
  <si>
    <t>013370</t>
  </si>
  <si>
    <t>Informatikai fejlesztések, szolgáltatások</t>
  </si>
  <si>
    <t>018010</t>
  </si>
  <si>
    <t>Önkorm. elszámolásai a közp. költségvetéssel</t>
  </si>
  <si>
    <t>018030</t>
  </si>
  <si>
    <t>Támogatási célú finanszírozási műveletek</t>
  </si>
  <si>
    <t>041233</t>
  </si>
  <si>
    <t>Hosszabb időtartamú közfoglalkoztatás</t>
  </si>
  <si>
    <t>041237</t>
  </si>
  <si>
    <t>Közfoglalkoztatási mintaprogram</t>
  </si>
  <si>
    <t>045160</t>
  </si>
  <si>
    <t>Közutak, hidak üzemeltetése</t>
  </si>
  <si>
    <t>066020</t>
  </si>
  <si>
    <t>Város és községgazdálkodási egyéb szolg.</t>
  </si>
  <si>
    <t>074031</t>
  </si>
  <si>
    <t>Család- és nővéd. Eü.gond. Védőnő</t>
  </si>
  <si>
    <t>900020</t>
  </si>
  <si>
    <t>Önkorm.funkc.nem sorolható bev.áht-n kív.</t>
  </si>
  <si>
    <t>KORMÁNYZTI FUNKCIÓK ÖSSZESEN</t>
  </si>
  <si>
    <t>Kormányzati funkciók - Kiadások - Önkormányzat</t>
  </si>
  <si>
    <t>Személyi juttatás</t>
  </si>
  <si>
    <t>M.ad. jár. szoc.hj.adó</t>
  </si>
  <si>
    <t>Ellátottak pénzb. jutt.</t>
  </si>
  <si>
    <t>Egyéb műk c. kiad.</t>
  </si>
  <si>
    <t>Beru-házások</t>
  </si>
  <si>
    <t>Felújí-tások</t>
  </si>
  <si>
    <t>Egyéb felh. c. kiad.</t>
  </si>
  <si>
    <t>Finansz. kiad.</t>
  </si>
  <si>
    <t>013110</t>
  </si>
  <si>
    <t>A közszolgálat egyetemes humánerőgazd.</t>
  </si>
  <si>
    <t>Köztemető fennt. És műk.</t>
  </si>
  <si>
    <t>0133370</t>
  </si>
  <si>
    <t>Informatikai fejlesztészek, szolgáltatások</t>
  </si>
  <si>
    <t>Önkormányzat elszámolásai a közp. költségv.</t>
  </si>
  <si>
    <t>041232</t>
  </si>
  <si>
    <t>Start-munka program - Téli közfoglalkoztatás</t>
  </si>
  <si>
    <t>Közutak, hidak, alagutak üzmelt., fenntart.</t>
  </si>
  <si>
    <t>063020</t>
  </si>
  <si>
    <t>Viztermelés, kezelés, ellátás</t>
  </si>
  <si>
    <t>064010</t>
  </si>
  <si>
    <t>Közvilágítás</t>
  </si>
  <si>
    <t>066010</t>
  </si>
  <si>
    <t>Zöldterület kezelés</t>
  </si>
  <si>
    <t>Város-, községgazdálkodási egyéb szolg.</t>
  </si>
  <si>
    <t>Család és nővéd. Eü. Gond.</t>
  </si>
  <si>
    <t>082063</t>
  </si>
  <si>
    <t>Múzeumi kiállítási tev.</t>
  </si>
  <si>
    <t>082044</t>
  </si>
  <si>
    <t>Könyvtári szolgáltatás</t>
  </si>
  <si>
    <t>082092</t>
  </si>
  <si>
    <t>Közművelődés-hagyományos közösségi ért.</t>
  </si>
  <si>
    <t>101150</t>
  </si>
  <si>
    <t>Betegséggel kapcs. Pénzb. Ellát. Közgyógy</t>
  </si>
  <si>
    <t>104051</t>
  </si>
  <si>
    <t>Gyermekvédelmi pénzbeli és term. Ellátások</t>
  </si>
  <si>
    <t>105010</t>
  </si>
  <si>
    <t>Munkanélküli aktív korúak ellát.</t>
  </si>
  <si>
    <t>084031</t>
  </si>
  <si>
    <t>Civil szervezetek működési támogatása</t>
  </si>
  <si>
    <t>102021</t>
  </si>
  <si>
    <t>Időskorúak bennlakásos ellátása</t>
  </si>
  <si>
    <t>102030</t>
  </si>
  <si>
    <t>Idősek, betegek nappali ellátása</t>
  </si>
  <si>
    <t>103010</t>
  </si>
  <si>
    <t>Elhunyt szem. Hátramarad. Tám.temetési s.</t>
  </si>
  <si>
    <t>104037</t>
  </si>
  <si>
    <t>Intézményen kivüli gyermekétkeztetés</t>
  </si>
  <si>
    <t>104042</t>
  </si>
  <si>
    <t>Gyermekjólléti szolgáltatások</t>
  </si>
  <si>
    <t>105020</t>
  </si>
  <si>
    <t>Foglalkoztatást segítő képzések és egyéb tám.</t>
  </si>
  <si>
    <t>106020</t>
  </si>
  <si>
    <t>Lakásfenntart., lakhatással összefüggő ell.</t>
  </si>
  <si>
    <t>107051</t>
  </si>
  <si>
    <t>Szociális étkeztetés</t>
  </si>
  <si>
    <t>107052</t>
  </si>
  <si>
    <t>Házi segítségnyújtás</t>
  </si>
  <si>
    <t>107054</t>
  </si>
  <si>
    <t>Családsegítés</t>
  </si>
  <si>
    <t>107060</t>
  </si>
  <si>
    <t>Egyéb szociális pénzbeli és term. ellátás., tám.</t>
  </si>
  <si>
    <t>900060</t>
  </si>
  <si>
    <t>Forgatási és befektetési célúfin. műv.</t>
  </si>
  <si>
    <t>900070</t>
  </si>
  <si>
    <t>Fejezeti és általános tartalék elszámolása</t>
  </si>
  <si>
    <t>091140</t>
  </si>
  <si>
    <t>Óvodai nevelés, ellátás mködési feladatai</t>
  </si>
  <si>
    <t>096015</t>
  </si>
  <si>
    <t>Gyermekétkeztetés köznevelési intézményben</t>
  </si>
  <si>
    <t>KORMÁNYZATI FUNKCIÓK ÖSSZESEN</t>
  </si>
  <si>
    <t>Önkormányzat Felhalmozási kiadások</t>
  </si>
  <si>
    <t>Önk.Ph. ig.tev.</t>
  </si>
  <si>
    <t>Önk. Vagyong.</t>
  </si>
  <si>
    <t>Válasz-tások</t>
  </si>
  <si>
    <t>Kiemelt rendezv.</t>
  </si>
  <si>
    <t>Elszám. KK.-vel</t>
  </si>
  <si>
    <t>Int. Finansz.</t>
  </si>
  <si>
    <t>Polg.véd.</t>
  </si>
  <si>
    <t>Közfogl. Start prog.</t>
  </si>
  <si>
    <t>Közfogl. Hosszú</t>
  </si>
  <si>
    <t>Közfogl. Mintaprog.</t>
  </si>
  <si>
    <t>Közfogl. Minaprog.</t>
  </si>
  <si>
    <t>Infor. Fejlszetés</t>
  </si>
  <si>
    <t>Hosszabb távú Közfoglalkoztatás</t>
  </si>
  <si>
    <t>Út-híd fennt.</t>
  </si>
  <si>
    <t>Városi szem.száll.</t>
  </si>
  <si>
    <t>Közutak, fennt.</t>
  </si>
  <si>
    <t>Védett term. Ter.</t>
  </si>
  <si>
    <t>Településf.projekt</t>
  </si>
  <si>
    <t>Vízell. Közmű</t>
  </si>
  <si>
    <t>Város és k.g. mns</t>
  </si>
  <si>
    <t>Gimn.műk felad.</t>
  </si>
  <si>
    <t>Lakásfennt</t>
  </si>
  <si>
    <t>Egyéb szoc.ell.</t>
  </si>
  <si>
    <t>Esélyegyenlőség</t>
  </si>
  <si>
    <t>Forg.és bef.c. fin.</t>
  </si>
  <si>
    <t>Fejezeti és ált.tart.</t>
  </si>
  <si>
    <t>Önk. vagyon gazd.</t>
  </si>
  <si>
    <t>Civil műk.</t>
  </si>
  <si>
    <t>Civil program</t>
  </si>
  <si>
    <t>Külföldi kapcs.</t>
  </si>
  <si>
    <t>Ösztöndíj</t>
  </si>
  <si>
    <t>Lakásfennt.</t>
  </si>
  <si>
    <t>Egyéb szoc. tám.</t>
  </si>
  <si>
    <t>Önként vállalt feladat összsen</t>
  </si>
  <si>
    <t>016010</t>
  </si>
  <si>
    <t>016080</t>
  </si>
  <si>
    <t>022010</t>
  </si>
  <si>
    <t>045140</t>
  </si>
  <si>
    <t>054020</t>
  </si>
  <si>
    <t>062020</t>
  </si>
  <si>
    <t>063080</t>
  </si>
  <si>
    <t>092260</t>
  </si>
  <si>
    <t>107080</t>
  </si>
  <si>
    <t>084032</t>
  </si>
  <si>
    <t>086030</t>
  </si>
  <si>
    <t>094260</t>
  </si>
  <si>
    <t>VOLÁN</t>
  </si>
  <si>
    <t>Kötelező</t>
  </si>
  <si>
    <t>Önként</t>
  </si>
  <si>
    <t>Államig.</t>
  </si>
  <si>
    <t>Immateriális javak beszerzése, létesítése</t>
  </si>
  <si>
    <t>Informatikai eszközök beszéerzése, létesítése</t>
  </si>
  <si>
    <t>FELHALMOZÁSI KIADÁSOK ÖSSZESEN</t>
  </si>
  <si>
    <t>Mérleg Önkormányzat 2017.</t>
  </si>
  <si>
    <t>Sorszám</t>
  </si>
  <si>
    <t>Előző időszak</t>
  </si>
  <si>
    <t>Módosítások</t>
  </si>
  <si>
    <t>Tárgyidőszak</t>
  </si>
  <si>
    <t>001</t>
  </si>
  <si>
    <t>A/I/1 Vagyoni értékű jogok</t>
  </si>
  <si>
    <t>002</t>
  </si>
  <si>
    <t>A/I/2 Szellemi termékek</t>
  </si>
  <si>
    <t>003</t>
  </si>
  <si>
    <t>A/I/3 Immateriális javak értékhelyesbítése</t>
  </si>
  <si>
    <t>004</t>
  </si>
  <si>
    <t>A/I Immateriális javak  (=A/I/1+A/I/2+A/I/3)</t>
  </si>
  <si>
    <t>005</t>
  </si>
  <si>
    <t>A/II/1 Ingatlanok és a kapcsolódó vagyoni értékű jogok</t>
  </si>
  <si>
    <t>006</t>
  </si>
  <si>
    <t>A/II/2 Gépek, berendezések, felszerelések, járművek</t>
  </si>
  <si>
    <t>007</t>
  </si>
  <si>
    <t>A/II/3 Tenyészállatok</t>
  </si>
  <si>
    <t>008</t>
  </si>
  <si>
    <t>A/II/4 Beruházások, felújítások</t>
  </si>
  <si>
    <t>009</t>
  </si>
  <si>
    <t>A/II/5 Tárgyi eszközök értékhelyesbítése</t>
  </si>
  <si>
    <t>010</t>
  </si>
  <si>
    <t>A/II Tárgyi eszközök  (=A/II/1+...+A/II/5)</t>
  </si>
  <si>
    <t>011</t>
  </si>
  <si>
    <t>A/III/1 Tartós részesedések</t>
  </si>
  <si>
    <t>012</t>
  </si>
  <si>
    <t>A/III/1a - ebből: tartós részesedések jegybankban</t>
  </si>
  <si>
    <t>013</t>
  </si>
  <si>
    <t>A/III/1b - ebből: tartós részesedések nem pénzügyi vállalkozásban</t>
  </si>
  <si>
    <t>014</t>
  </si>
  <si>
    <t>A/III/1c - ebből: tartós részesedésel pénzügyi vállalkozásban</t>
  </si>
  <si>
    <t>015</t>
  </si>
  <si>
    <t>A/III/1d - ebből: tartós részesedések társulásban</t>
  </si>
  <si>
    <t>016</t>
  </si>
  <si>
    <t>A/III/1e - ebből: egyéb tartós részesedések</t>
  </si>
  <si>
    <t>017</t>
  </si>
  <si>
    <t>A/III/2 Tartós hitelviszonyt megtestesítő értékpapírok</t>
  </si>
  <si>
    <t>018</t>
  </si>
  <si>
    <t>A/III/2a - ebből: államkötvények</t>
  </si>
  <si>
    <t>019</t>
  </si>
  <si>
    <t>A/III/2b - ebből: helyi önkormányzatok kötvényei</t>
  </si>
  <si>
    <t>020</t>
  </si>
  <si>
    <t>A/III/3 Befektetett pénzügyi eszközök értékhelyesbítése</t>
  </si>
  <si>
    <t>021</t>
  </si>
  <si>
    <t>A/III Befektetett pénzügyi eszközök (=A/III/1+A/III/2+A/III/3)</t>
  </si>
  <si>
    <t>022</t>
  </si>
  <si>
    <t>A/IV/1 Koncesszióba, vagyonkezelésbe adott eszközök</t>
  </si>
  <si>
    <t>023</t>
  </si>
  <si>
    <t>A/IV/1a - ebből: immateriális javak</t>
  </si>
  <si>
    <t>024</t>
  </si>
  <si>
    <t>A/IV/1b - ebből: tárgyi eszközök</t>
  </si>
  <si>
    <t>025</t>
  </si>
  <si>
    <t>A/IV/1c - ebből: tartós részesedések, tartós hitelviszonyt megtestesítő értékpapírok</t>
  </si>
  <si>
    <t>026</t>
  </si>
  <si>
    <t>A/IV/2 Koncesszióba, vagyonkezelésbe adott eszközök értékhelyesbítése</t>
  </si>
  <si>
    <t>027</t>
  </si>
  <si>
    <t>A/IV Koncesszióba, vagyonkezelésbe adott eszközök  (=A/IV/1+A/IV/2)</t>
  </si>
  <si>
    <t>028</t>
  </si>
  <si>
    <t>A) NEMZETI VAGYONBA TARTOZÓ BEFEKTETETT ESZKÖZÖK (=A/I+A/II+A/III+A/IV)</t>
  </si>
  <si>
    <t>029</t>
  </si>
  <si>
    <t>B/I/1 Vásárolt készletek</t>
  </si>
  <si>
    <t>030</t>
  </si>
  <si>
    <t>B/I/2 Átsorolt, követelés fejében átvett készletek</t>
  </si>
  <si>
    <t>031</t>
  </si>
  <si>
    <t>B/I/3 Egyéb készletek</t>
  </si>
  <si>
    <t>032</t>
  </si>
  <si>
    <t>B/I/4 Befejezetlen termelés, félkész termékek, késztermékek</t>
  </si>
  <si>
    <t>033</t>
  </si>
  <si>
    <t>B/I/5 Növendék-, hízó és egyéb állatok</t>
  </si>
  <si>
    <t>034</t>
  </si>
  <si>
    <t>B/I Készletek (=B/I/1+…+B/I/5)</t>
  </si>
  <si>
    <t>035</t>
  </si>
  <si>
    <t>B/II/1 Nem tartós részesedések</t>
  </si>
  <si>
    <t>036</t>
  </si>
  <si>
    <t>B/II/2 Forgatási célú hitelviszonyt megtestesítő értékpapírok</t>
  </si>
  <si>
    <t>037</t>
  </si>
  <si>
    <t>B/II/2a - ebből: kárpótlási jegyek</t>
  </si>
  <si>
    <t>038</t>
  </si>
  <si>
    <t>B/II/2b - ebből: kincstárjegyek</t>
  </si>
  <si>
    <t>039</t>
  </si>
  <si>
    <t>B/II/2c - ebből: államkötvények</t>
  </si>
  <si>
    <t>040</t>
  </si>
  <si>
    <t>B/II/2d - ebből: helyi önkormányzatok kötvényei</t>
  </si>
  <si>
    <t>041</t>
  </si>
  <si>
    <t>B/II/2e - ebből: befektetési jegyek</t>
  </si>
  <si>
    <t>042</t>
  </si>
  <si>
    <t>B/II Értékpapírok (=B/II/1+B/II/2)</t>
  </si>
  <si>
    <t>043</t>
  </si>
  <si>
    <t>B) NEMZETI VAGYONBA TARTOZÓ FORGÓESZKÖZÖK (= B/I+B/II)</t>
  </si>
  <si>
    <t>044</t>
  </si>
  <si>
    <t>C/I/1 Éven túli lejáratú forint lekötött bankbetétek</t>
  </si>
  <si>
    <t>045</t>
  </si>
  <si>
    <t>C/I/2 Éven túli lejáratú deviza lekötött bankbetétek</t>
  </si>
  <si>
    <t>046</t>
  </si>
  <si>
    <t>C/I Lekötött bankbetétek (=C/I/1+…+C/I/2)</t>
  </si>
  <si>
    <t>047</t>
  </si>
  <si>
    <t>C/II/1 Forintpénztár</t>
  </si>
  <si>
    <t>048</t>
  </si>
  <si>
    <t>C/II/2 Valutapénztár</t>
  </si>
  <si>
    <t>049</t>
  </si>
  <si>
    <t>C/II/3 Betétkönyvek, csekkek, elektronikus pénzeszközök</t>
  </si>
  <si>
    <t>050</t>
  </si>
  <si>
    <t>C/II Pénztárak, csekkek, betétkönyvek (=C/II/1+C/II/2+C/II/3)</t>
  </si>
  <si>
    <t>051</t>
  </si>
  <si>
    <t>C/III/1 Kincstáron kívüli forintszámlák</t>
  </si>
  <si>
    <t>052</t>
  </si>
  <si>
    <t>C/III/2 Kincstárban vezetett forintszámlák</t>
  </si>
  <si>
    <t>053</t>
  </si>
  <si>
    <t>C/III Forintszámlák (=C/III/1+C/III/2)</t>
  </si>
  <si>
    <t>054</t>
  </si>
  <si>
    <t>C/IV/1 Kincstáron kívüli devizaszámlák</t>
  </si>
  <si>
    <t>055</t>
  </si>
  <si>
    <t>C/IV/2 Kincstárban vezetett devizaszámlák</t>
  </si>
  <si>
    <t>056</t>
  </si>
  <si>
    <t>C/IV Devizaszámlák (=CIV/1+C/IV/2)</t>
  </si>
  <si>
    <t>057</t>
  </si>
  <si>
    <t>C) PÉNZESZKÖZÖK (=C/I+…+C/IV)</t>
  </si>
  <si>
    <t>058</t>
  </si>
  <si>
    <t>D/I/1 Költségvetési évben esedékes követelések működési célú támogatások bevételeire államháztartáson belülről (&gt;=D/I/1a)</t>
  </si>
  <si>
    <t>059</t>
  </si>
  <si>
    <t>D/I/1a - ebből: költségvetési évben esedékes követelések működési célú visszatérítendő támogatások, kölcsönök visszatérülésére államháztartáson belülről</t>
  </si>
  <si>
    <t>060</t>
  </si>
  <si>
    <t>D/I/2 Költségvetési évben esedékes követelések felhalmozási célú támogatások bevételeire államháztartáson belülről (&gt;=D/I/2a)</t>
  </si>
  <si>
    <t>061</t>
  </si>
  <si>
    <t>D/I/2a - ebből: költségvetési évben esedékes követelések felhalmozási célú visszatérítendő támogatások, kölcsönök visszatérülésére államháztartáson belülről</t>
  </si>
  <si>
    <t>062</t>
  </si>
  <si>
    <t>D/I/3 Költségvetési évben esedékes követelések közhatalmi bevételre (=D/I/3a+…+D/I/3f)</t>
  </si>
  <si>
    <t>063</t>
  </si>
  <si>
    <t>D/I/3a  - ebből: költségvetési évben esedékes követelések jövedelemadókra</t>
  </si>
  <si>
    <t>064</t>
  </si>
  <si>
    <t>D/I/3b - ebből: költségvetési évben esedékes követelések szociális hozzájárulási adóra és járulékokra</t>
  </si>
  <si>
    <t>065</t>
  </si>
  <si>
    <t>D/I/3c - ebből: költségvetési évben esedékes követelések bérhez és foglalkoztatáshoz kapcsolódó adókra</t>
  </si>
  <si>
    <t>066</t>
  </si>
  <si>
    <t>D/I/3d - ebből: költségvetési évben esedékes követelések vagyoni típusú adókra</t>
  </si>
  <si>
    <t>067</t>
  </si>
  <si>
    <t>D/I/3e - ebből: költségvetési évben esedékes követelések termékek és szolgáltatások adóira</t>
  </si>
  <si>
    <t>068</t>
  </si>
  <si>
    <t>D/I/3f - ebből: költségvetési évben esedékes követelések egyéb közhatalmi bevételekre</t>
  </si>
  <si>
    <t>069</t>
  </si>
  <si>
    <t>D/I/4 Költségvetési évben esedékes követelések működési bevételre (=D/I/4a+…+D/I/4i)</t>
  </si>
  <si>
    <t>070</t>
  </si>
  <si>
    <t>D/I/4a - ebből: költségvetési évben esedékes követelések készletértékesítés ellenértékére, szolgáltatások ellenértékére, közvetített szolgáltatások ellenértékére</t>
  </si>
  <si>
    <t>071</t>
  </si>
  <si>
    <t>D/I/4b - ebből: költségvetési évben esedékes követelések tulajdonosi bevételekre</t>
  </si>
  <si>
    <t>072</t>
  </si>
  <si>
    <t>D/I/4c - ebből: költségvetési évben esedékes követelések ellátási díjakra</t>
  </si>
  <si>
    <t>073</t>
  </si>
  <si>
    <t>D/I/4d - ebből: költségvetési évben esedékes követelések kiszámlázott általános forgalmi adóra</t>
  </si>
  <si>
    <t>074</t>
  </si>
  <si>
    <t>D/I/4e - ebből: költségvetési évben esedékes követelések általános forgalmi adó visszatérítésére</t>
  </si>
  <si>
    <t>075</t>
  </si>
  <si>
    <t>D/I/4f - ebből: költségvetési évben esedékes követelések kamatbevételekre és más nyereségjellegű bevételekre</t>
  </si>
  <si>
    <t>076</t>
  </si>
  <si>
    <t>D/I/4g - ebből: költségvetési évben esedékes követelések egyéb pénzügyi műveletek bevételeire</t>
  </si>
  <si>
    <t>077</t>
  </si>
  <si>
    <t>D/I/4h - ebből: költségvetési évben esedékes követelések biztosító által fizetett kártérítésre</t>
  </si>
  <si>
    <t>078</t>
  </si>
  <si>
    <t>D/I/4i - ebből: költségvetési évben esedékes követelések egyéb működési bevételekre</t>
  </si>
  <si>
    <t>079</t>
  </si>
  <si>
    <t>D/I/5 Költségvetési évben esedékes követelések felhalmozási bevételre (=D/I/5a+…+D/I/5e)</t>
  </si>
  <si>
    <t>080</t>
  </si>
  <si>
    <t>D/I/5a - ebből: költségvetési évben esedékes követelések immateriális javak értékesítésére</t>
  </si>
  <si>
    <t>081</t>
  </si>
  <si>
    <t>D/I/5b - ebből: költségvetési évben esedékes követelések ingatlanok értékesítésére</t>
  </si>
  <si>
    <t>082</t>
  </si>
  <si>
    <t>D/I/5c - ebből: költségvetési évben esedékes követelések egyéb tárgyi eszközök értékesítésére</t>
  </si>
  <si>
    <t>083</t>
  </si>
  <si>
    <t>D/I/5d - ebből: költségvetési évben esedékes követelések részesedések értékesítésére</t>
  </si>
  <si>
    <t>084</t>
  </si>
  <si>
    <t>D/I/5e - ebből: költségvetési évben esedékes követelések részesedések megszűnéséhez kapcsolódó bevételekre</t>
  </si>
  <si>
    <t>085</t>
  </si>
  <si>
    <t>D/I/6 Költségvetési évben esedékes követelések működési célú átvett pénzeszközre (&gt;=D/I/6a+D/I/6b+D/I/6c)</t>
  </si>
  <si>
    <t>086</t>
  </si>
  <si>
    <t>D/I/6a - ebből: költségvetési évben esedékes követelések működési célú visszatérítendő támogatások, kölcsönök visszatérülése az Európai Uniótól</t>
  </si>
  <si>
    <t>087</t>
  </si>
  <si>
    <t>D/I/6b - ebből: költségvetési évben esedékes követelések működési célú visszatérítendő támogatások, kölcsönök visszatérülése kormányoktól és más nemzetközi szervezetektől</t>
  </si>
  <si>
    <t>088</t>
  </si>
  <si>
    <t>D/I/6c - ebből: költségvetési évben esedékes követelések működési célú visszatérítendő támogatások, kölcsönök visszatérülésére államháztartáson kívülről</t>
  </si>
  <si>
    <t>089</t>
  </si>
  <si>
    <t>D/I/7 Költségvetési évben esedékes követelések felhalmozási célú átvett pénzeszközre (&gt;=D/I/7a+D/I/7b+D/I/7c)</t>
  </si>
  <si>
    <t>090</t>
  </si>
  <si>
    <t>D/I/7a - ebből: költségvetési évben esedékes követelések felhalmozási célú visszatérítendő támogatások, kölcsönök visszatérülése az Európai Uniótól</t>
  </si>
  <si>
    <t>091</t>
  </si>
  <si>
    <t>D/I/7b - ebből: költségvetési évben esedékes követelések felhalmozási célú visszatérítendő támogatások, kölcsönök visszatérülése kormányoktól és más nemzetközi szervezetektől</t>
  </si>
  <si>
    <t>092</t>
  </si>
  <si>
    <t>D/I/7c - ebből: költségvetési évben esedékes követelések felhalmozási célú visszatérítendő támogatások, kölcsönök visszatérülésére államháztartáson kívülről</t>
  </si>
  <si>
    <t>093</t>
  </si>
  <si>
    <t>D/I/8 Költségvetési évben esedékes követelések finanszírozási bevételekre (&gt;=D/I/8a+…+D/I/8g)</t>
  </si>
  <si>
    <t>094</t>
  </si>
  <si>
    <t>D/I/8a - ebből: költségvetési évben esedékes követelések forgatási célú belföldi értékpapírok beváltásából, értékesítéséből</t>
  </si>
  <si>
    <t>095</t>
  </si>
  <si>
    <t>D/I/8b - ebből: költségvetési évben esedékes követelések befektetési célú belföldi értékpapírok beváltásából, értékesítéséből</t>
  </si>
  <si>
    <t>096</t>
  </si>
  <si>
    <t>D/I/8c - ebből: költségvetési évben esedékes követelések államháztartáson belüli megelőlegezések törlesztésére</t>
  </si>
  <si>
    <t>098</t>
  </si>
  <si>
    <t>D/I/8e - ebből: költségvetési évben esedékes követelések rövid lejáratú tulajdonosi kölcsönök bevételeire</t>
  </si>
  <si>
    <t>099</t>
  </si>
  <si>
    <t>D/I/8f - ebből: költségvetési évben esedékes követelések forgatási célú külföldi értékpapírok beváltásából, értékesítéséből</t>
  </si>
  <si>
    <t>100</t>
  </si>
  <si>
    <t>D/I/8g - ebből: költségvetési évben esedékes követelések befektetési célú külföldi értékpapírok beváltásából, értékesítéséből</t>
  </si>
  <si>
    <t>101</t>
  </si>
  <si>
    <t>D/I Költségvetési évben esedékes követelések (=D/I/1+…+D/I/8)</t>
  </si>
  <si>
    <t>102</t>
  </si>
  <si>
    <t>D/II/1 Költségvetési évet követően esedékes követelések működési célú támogatások bevételeire államháztartáson belülről (&gt;=D/II/1a)</t>
  </si>
  <si>
    <t>103</t>
  </si>
  <si>
    <t>D/II/1a - ebből: költségvetési évet követően esedékes követelések működési célú visszatérítendő támogatások, kölcsönök visszatérülésére államháztartáson belülről</t>
  </si>
  <si>
    <t>104</t>
  </si>
  <si>
    <t>D/II/2 Költségvetési évet követően esedékes követelések felhalmozási célú támogatások bevételeire államháztartáson belülről (&gt;=D/II/2a)</t>
  </si>
  <si>
    <t>105</t>
  </si>
  <si>
    <t>D/II/2a - ebből: költségvetési évet követően esedékes követelések felhalmozási célú visszatérítendő támogatások, kölcsönök visszatérülésére államháztartáson belülről</t>
  </si>
  <si>
    <t>106</t>
  </si>
  <si>
    <t>D/II/3 Költségvetési évet követően esedékes követelések közhatalmi bevételre (=D/II/3a+…+D/II/3f)</t>
  </si>
  <si>
    <t>107</t>
  </si>
  <si>
    <t>D/II/3a - ebből: költségvetési évet követően esedékes követelések jövedelemadókra</t>
  </si>
  <si>
    <t>108</t>
  </si>
  <si>
    <t>D/II/3b - ebből: költségvetési évet követően esedékes követelések szociális hozzájárulási adóra és járulékokra</t>
  </si>
  <si>
    <t>109</t>
  </si>
  <si>
    <t>D/II/3c - ebből: költségvetési évet követően esedékes követelések bérhez és foglalkoztatáshoz kapcsolódó adókra</t>
  </si>
  <si>
    <t>110</t>
  </si>
  <si>
    <t>D/II/3d - ebből: költségvetési évet követően esedékes követelések vagyoni típusú adókra</t>
  </si>
  <si>
    <t>111</t>
  </si>
  <si>
    <t>D/II/3e - ebből: költségvetési évet követően esedékes követelések termékek és szolgáltatások adóira</t>
  </si>
  <si>
    <t>112</t>
  </si>
  <si>
    <t>D/II/3f - ebből: költségvetési évet követően esedékes követelések egyéb közhatalmi bevételekre</t>
  </si>
  <si>
    <t>113</t>
  </si>
  <si>
    <t>D/II/4 Költségvetési évet követően esedékes követelések működési bevételre (=D/II/4a+…+D/II/4i)</t>
  </si>
  <si>
    <t>114</t>
  </si>
  <si>
    <t>D/II/4a - ebből: költségvetési évet követően esedékes követelések készletértékesítés ellenértékére, szolgáltatások ellenértékére, közvetített szolgáltatások ellenértékére</t>
  </si>
  <si>
    <t>115</t>
  </si>
  <si>
    <t>D/II/4b - ebből: költségvetési évet követően esedékes követelések tulajdonosi bevételekre</t>
  </si>
  <si>
    <t>116</t>
  </si>
  <si>
    <t>D/II/4c - ebből: költségvetési évet követően esedékes követelések ellátási díjakra</t>
  </si>
  <si>
    <t>117</t>
  </si>
  <si>
    <t>D/II/4d - ebből: költségvetési évet követően esedékes követelések kiszámlázott általános forgalmi adóra</t>
  </si>
  <si>
    <t>118</t>
  </si>
  <si>
    <t>D/II/4e - ebből: költségvetési évet követően esedékes követelések általános forgalmi adó visszatérítésére</t>
  </si>
  <si>
    <t>119</t>
  </si>
  <si>
    <t>D/II/4f - ebből: költségvetési évet követően esedékes követelések kamatbevételekre és más nyereségjellegű bevételekre</t>
  </si>
  <si>
    <t>120</t>
  </si>
  <si>
    <t>D/II/4g - ebből: költségvetési évet követően esedékes követelések egyéb pénzügyi műveletek bevételeire</t>
  </si>
  <si>
    <t>121</t>
  </si>
  <si>
    <t>D/II/4h - ebből: költségvetési évet követően esedékes követelések biztosító által fizetett kártérítésre</t>
  </si>
  <si>
    <t>122</t>
  </si>
  <si>
    <t>D/II/4i - ebből: költségvetési évet követően esedékes követelések egyéb működési bevételekre</t>
  </si>
  <si>
    <t>123</t>
  </si>
  <si>
    <t>D/II/5 Költségvetési évet követően esedékes követelések felhalmozási bevételre (=D/II/5a+…+D/II/5e)</t>
  </si>
  <si>
    <t>124</t>
  </si>
  <si>
    <t>D/II/5a - ebből: költségvetési évet követően esedékes követelések immateriális javak értékesítésére</t>
  </si>
  <si>
    <t>125</t>
  </si>
  <si>
    <t>D/II/5b - ebből: költségvetési évet követően esedékes követelések ingatlanok értékesítésére</t>
  </si>
  <si>
    <t>126</t>
  </si>
  <si>
    <t>D/II/5c - ebből: költségvetési évet követően esedékes követelések egyéb tárgyi eszközök értékesítésére</t>
  </si>
  <si>
    <t>127</t>
  </si>
  <si>
    <t>D/II/5d - ebből: költségvetési évet követően esedékes követelések részesedések értékesítésére</t>
  </si>
  <si>
    <t>128</t>
  </si>
  <si>
    <t>D/II/5e - ebből: költségvetési évet követően esedékes követelések részesedések megszűnéséhez kapcsolódó bevételekre</t>
  </si>
  <si>
    <t>129</t>
  </si>
  <si>
    <t>D/II/6 Költségvetési évet követően esedékes követelések működési célú átvett pénzeszközre (&gt;=D/II/6a+D/II/6b+D/II/6c)</t>
  </si>
  <si>
    <t>130</t>
  </si>
  <si>
    <t>D/II/6a - ebből: költségvetési évet követően esedékes követelések működési célú visszatérítendő támogatások, kölcsönök visszatérülése az Európai Uniótól</t>
  </si>
  <si>
    <t>131</t>
  </si>
  <si>
    <t>D/II/6b - ebből: költségvetési évet követően esedékes követelések működési célú visszatérítendő támogatások, kölcsönök visszatérülése kormányoktól és más nemzetközi szervezetektől</t>
  </si>
  <si>
    <t>132</t>
  </si>
  <si>
    <t>D/II/6c - ebből: költségvetési évet követően esedékes követelések működési célú visszatérítendő támogatások, kölcsönök visszatérülésére államháztartáson kívülről</t>
  </si>
  <si>
    <t>133</t>
  </si>
  <si>
    <t>D/II/7 Költségvetési évet követően esedékes követelések felhalmozási célú átvett pénzeszközre (&gt;=D/II/7a+D/II/7b+D/II/7c)</t>
  </si>
  <si>
    <t>134</t>
  </si>
  <si>
    <t>D/II/7a - ebből: költségvetési évet követően esedékes követelések felhalmozási célú visszatérítendő támogatások, kölcsönök visszatérülése az Európai Uniótól</t>
  </si>
  <si>
    <t>135</t>
  </si>
  <si>
    <t>D/II/7b - ebből: költségvetési évet követően esedékes követelések felhalmozási célú visszatérítendő támogatások, kölcsönök visszatérülése kormányoktól és más nemzetközi szervezetektől</t>
  </si>
  <si>
    <t>136</t>
  </si>
  <si>
    <t>D/II/7c - ebből: költségvetési évet követően esedékes követelések felhalmozási célú visszatérítendő támogatások, kölcsönök visszatérülésére államháztartáson kívülről</t>
  </si>
  <si>
    <t>137</t>
  </si>
  <si>
    <t>D/II/8 Költségvetési évet követően esedékes követelések finanszírozási bevételekre (=D/II/8a+D/II/8b+D/II/8c+D/II/8d)</t>
  </si>
  <si>
    <t>138</t>
  </si>
  <si>
    <t>D/II8a - ebből: költségvetési évet követően esedékes követelések befektetési célú belföldi értékpapírok beváltásából, értékesítéséből</t>
  </si>
  <si>
    <t>139</t>
  </si>
  <si>
    <t>D/II8b - ebből: költségvetési évet követően esedékes követelések államháztartáson belüli megelőlegezések törlesztésére</t>
  </si>
  <si>
    <t>140</t>
  </si>
  <si>
    <t>D/II8c - ebből: költségvetési évet követően esedékes követelések hosszú lejáratú tulajdonosi kölcsönök bevételeire</t>
  </si>
  <si>
    <t>141</t>
  </si>
  <si>
    <t>D/II8d - ebből: költségvetési évet követően esedékes követelések befektetési célú külföldi értékpapírok beváltásából, értékesítéséből</t>
  </si>
  <si>
    <t>142</t>
  </si>
  <si>
    <t>D/II Költségvetési évet követően esedékes követelések (=D/II/1+…+D/II/8)</t>
  </si>
  <si>
    <t>143</t>
  </si>
  <si>
    <t>D/III/1 Adott előlegek (=D/III/1a+…+D/III/1f)</t>
  </si>
  <si>
    <t>144</t>
  </si>
  <si>
    <t>D/III/1a - ebből: immateriális javakra adott előlegek</t>
  </si>
  <si>
    <t>145</t>
  </si>
  <si>
    <t>D/III/1b - ebből: beruházásokra, felújításokra adott előlegek</t>
  </si>
  <si>
    <t>146</t>
  </si>
  <si>
    <t>D/III/1c - ebből: készletekre adott előlegek</t>
  </si>
  <si>
    <t>147</t>
  </si>
  <si>
    <t>D/III/1d - ebből: igénybe vett szolgáltatásra adott előlegek</t>
  </si>
  <si>
    <t>148</t>
  </si>
  <si>
    <t>D/III/1e - ebből: foglalkoztatottaknak adott előlegek</t>
  </si>
  <si>
    <t>149</t>
  </si>
  <si>
    <t>D/III/1f - ebből: túlfizetések, téves és visszajáró kifizetések</t>
  </si>
  <si>
    <t>150</t>
  </si>
  <si>
    <t>D/III/2 Továbbadási célból folyósított támogatások, ellátások elszámolása</t>
  </si>
  <si>
    <t>151</t>
  </si>
  <si>
    <t>D/III/3 Más által beszedett bevételek elszámolása</t>
  </si>
  <si>
    <t>152</t>
  </si>
  <si>
    <t>D/III/4 Forgótőke elszámolása</t>
  </si>
  <si>
    <t>153</t>
  </si>
  <si>
    <t>D/III/5 Vagyonkezelésbe adott eszközökkel kapcsolatos visszapótlási követelés elszámolása</t>
  </si>
  <si>
    <t>154</t>
  </si>
  <si>
    <t>D/III/6 Nem társadalombiztosítás pénzügyi alapjait terhelő kifizetett ellátások megtérítésének elszámolása</t>
  </si>
  <si>
    <t>155</t>
  </si>
  <si>
    <t>D/III/7 Folyósított, megelőlegezett társadalombiztosítási és családtámogatási ellátások elszámolása</t>
  </si>
  <si>
    <t>156</t>
  </si>
  <si>
    <t>D/III/8 Részesedésszerzés esetén átadott eszközök</t>
  </si>
  <si>
    <t>157</t>
  </si>
  <si>
    <t>D/III/9 Letétre, megőrzésre, fedezetkezelésre átadott pénzeszközök, biztosítékok</t>
  </si>
  <si>
    <t>158</t>
  </si>
  <si>
    <t>D/III Követelés jellegű sajátos elszámolások (=D/III/1+…+D/III/9)</t>
  </si>
  <si>
    <t>159</t>
  </si>
  <si>
    <t>D) KÖVETELÉSEK  (=D/I+D/II+D/III)</t>
  </si>
  <si>
    <t>160</t>
  </si>
  <si>
    <t>E/I/1 Adott előleghez kapcsolódó előzetesen felszámított levonható általános forgalmi adó</t>
  </si>
  <si>
    <t>161</t>
  </si>
  <si>
    <t>E/I/2 Más előzetesen felszámított levonható általános forgalmi adó</t>
  </si>
  <si>
    <t>162</t>
  </si>
  <si>
    <t>E/I/3 Adott előleghez kapcsolódó előzetesen felszámított nem levonható általános forgalmi adó</t>
  </si>
  <si>
    <t>163</t>
  </si>
  <si>
    <t>E/I/4 Más előzetesen felszámított nem levonható általános forgalmi adó</t>
  </si>
  <si>
    <t>164</t>
  </si>
  <si>
    <t>E/I Előzetesen felszámított általános forgalmi adó elszámolása (=E/I/1+…+E/I/4)</t>
  </si>
  <si>
    <t>165</t>
  </si>
  <si>
    <t>E/II/1 Kapott előleghez kapcsolódó fizetendő általános forgalmi adó</t>
  </si>
  <si>
    <t>166</t>
  </si>
  <si>
    <t>E/II/2 Más fizetendő általános forgalmi adó</t>
  </si>
  <si>
    <t>167</t>
  </si>
  <si>
    <t>E/II Fizetendő általános forgalmi adó elszámolása (=E/II/1+E/II/2)</t>
  </si>
  <si>
    <t>168</t>
  </si>
  <si>
    <t>E/III/1 December havi illetmények, munkabérek elszámolása</t>
  </si>
  <si>
    <t>169</t>
  </si>
  <si>
    <t>E/III/2 Utalványok, bérletek és más hasonló, készpénz-helyettesítő fizetési eszköznek nem minősülő eszközök elszámolásai</t>
  </si>
  <si>
    <t>170</t>
  </si>
  <si>
    <t>E/III Egyéb sajátos eszközoldali elszámolások (=E/III/1+E/III/2)</t>
  </si>
  <si>
    <t>171</t>
  </si>
  <si>
    <t>E) EGYÉB SAJÁTOS ELSZÁMOLÁSOK (=E/I+E/II+E/III)</t>
  </si>
  <si>
    <t>172</t>
  </si>
  <si>
    <t>F/1  Eredményszemléletű bevételek aktív időbeli elhatárolása</t>
  </si>
  <si>
    <t>173</t>
  </si>
  <si>
    <t>F/2 Költségek, ráfordítások aktív időbeli elhatárolása</t>
  </si>
  <si>
    <t>174</t>
  </si>
  <si>
    <t>F/3 Halasztott ráfordítások</t>
  </si>
  <si>
    <t>175</t>
  </si>
  <si>
    <t>F) AKTÍV IDŐBELI  ELHATÁROLÁSOK  (=F/1+F/2+F/3)</t>
  </si>
  <si>
    <t>176</t>
  </si>
  <si>
    <t>ESZKÖZÖK ÖSSZESEN (=A+B+C+D+E+F)</t>
  </si>
  <si>
    <t>177</t>
  </si>
  <si>
    <t>G/I  Nemzeti vagyon induláskori értéke</t>
  </si>
  <si>
    <t>178</t>
  </si>
  <si>
    <t>G/II Nemzeti vagyon változásai</t>
  </si>
  <si>
    <t>179</t>
  </si>
  <si>
    <t>G/III/1 Megszűnés miatt átvett lekötött betétek könyv szerinti értéke és változása</t>
  </si>
  <si>
    <t>180</t>
  </si>
  <si>
    <t>G/III/2 Megszűnés miatt átvett egyéb pénzeszközök könyv szerinti értéke és változása</t>
  </si>
  <si>
    <t>181</t>
  </si>
  <si>
    <t>G/III/3 Pénzeszközön kívüli egyéb eszközök induláskori értéke és változásai</t>
  </si>
  <si>
    <t>182</t>
  </si>
  <si>
    <t>G/III Egyéb eszközök induláskori értéke és változásai (=G/III/1+G/III/2+G/III/3)</t>
  </si>
  <si>
    <t>183</t>
  </si>
  <si>
    <t>G/IV Felhalmozott eredmény</t>
  </si>
  <si>
    <t>184</t>
  </si>
  <si>
    <t>G/V Eszközök értékhelyesbítésének forrása</t>
  </si>
  <si>
    <t>185</t>
  </si>
  <si>
    <t>G/VI Mérleg szerinti eredmény</t>
  </si>
  <si>
    <t>186</t>
  </si>
  <si>
    <t>G/ SAJÁT TŐKE  (= G/I+…+G/VI)</t>
  </si>
  <si>
    <t>187</t>
  </si>
  <si>
    <t>H/I/1 Költségvetési évben esedékes kötelezettségek személyi juttatásokra</t>
  </si>
  <si>
    <t>188</t>
  </si>
  <si>
    <t>H/I/2 Költségvetési évben esedékes kötelezettségek munkaadókat terhelő járulékokra és szociális hozzájárulási adóra</t>
  </si>
  <si>
    <t>189</t>
  </si>
  <si>
    <t>H/I/3 Költségvetési évben esedékes kötelezettségek dologi kiadásokra</t>
  </si>
  <si>
    <t>190</t>
  </si>
  <si>
    <t>H/I/4 Költségvetési évben esedékes kötelezettségek ellátottak pénzbeli juttatásaira</t>
  </si>
  <si>
    <t>191</t>
  </si>
  <si>
    <t>H/I/5 Költségvetési évben esedékes kötelezettségek egyéb működési célú kiadásokra (&gt;=H/I/5a+H/I/5b)</t>
  </si>
  <si>
    <t>192</t>
  </si>
  <si>
    <t>H/I/5a - ebből: költségvetési évben esedékes kötelezettségek működési célú visszatérítendő támogatások, kölcsönök törlesztésére államháztartáson belülre</t>
  </si>
  <si>
    <t>193</t>
  </si>
  <si>
    <t>H/I/5b - ebből: költségvetési évben esedékes kötelezettségek működési célú támogatásokra az Európai Uniónak</t>
  </si>
  <si>
    <t>194</t>
  </si>
  <si>
    <t>H/I/6 Költségvetési évben esedékes kötelezettségek beruházásokra</t>
  </si>
  <si>
    <t>195</t>
  </si>
  <si>
    <t>H/I/7 Költségvetési évben esedékes kötelezettségek felújításokra</t>
  </si>
  <si>
    <t>196</t>
  </si>
  <si>
    <t>H/I/8 Költségvetési évben esedékes kötelezettségek egyéb felhalmozási célú kiadásokra (&gt;=H/I/8a+H/I/8b)</t>
  </si>
  <si>
    <t>197</t>
  </si>
  <si>
    <t>H/I/8a - ebből: költségvetési évben esedékes kötelezettségek felhalmozási célú visszatérítendő támogatások, kölcsönök törlesztésére államháztartáson belülre</t>
  </si>
  <si>
    <t>198</t>
  </si>
  <si>
    <t>H/I/8b - ebből: költségvetési évben esedékes kötelezettségek felhalmozási célú támogatásokra az Európai Uniónak</t>
  </si>
  <si>
    <t>199</t>
  </si>
  <si>
    <t>H/I/9 Költségvetési évben esedékes kötelezettségek finanszírozási kiadásokra (&gt;=H/I/9a+…+H/I/9l)</t>
  </si>
  <si>
    <t>200</t>
  </si>
  <si>
    <t>H/I/9a - ebből: költségvetési évben esedékes kötelezettségek hosszú lejáratú hitelek, kölcsönök törlesztésére pénzügyi vállalkozásnak</t>
  </si>
  <si>
    <t>201</t>
  </si>
  <si>
    <t>H/I/9b - ebből: költségvetési évben esedékes kötelezettségek rövid lejáratú hitelek, kölcsönök törlesztésére pénzügyi vállalkozásnak</t>
  </si>
  <si>
    <t>202</t>
  </si>
  <si>
    <t>H/I/9c - ebből: költségvetési évben esedékes kötelezettségek kincstárjegyek beváltására</t>
  </si>
  <si>
    <t>203</t>
  </si>
  <si>
    <t>H/I/9d - ebből: költségvetési évben esedékes kötelezettségek éven belüli lejáratú belföldi értékpapírok beváltására</t>
  </si>
  <si>
    <t>204</t>
  </si>
  <si>
    <t>H/I/9e - ebből: költségvetési évben esedékes kötelezettségek belföldi kötvények beváltására</t>
  </si>
  <si>
    <t>205</t>
  </si>
  <si>
    <t>H/I/9f - ebből: költségvetési évben esedékes kötelezettségek éven túli lejáratú belföldi értékpapírok beváltására</t>
  </si>
  <si>
    <t>206</t>
  </si>
  <si>
    <t>H/I/9g - ebből: költségvetési évben esedékes kötelezettségek államháztartáson belüli megelőlegezések visszafizetésére</t>
  </si>
  <si>
    <t>207</t>
  </si>
  <si>
    <t>H/I/9h - ebből: költségvetési évben esedékes kötelezettségek pénzügyi lízing kiadásaira</t>
  </si>
  <si>
    <t>208</t>
  </si>
  <si>
    <t>H/I/9i - ebből: költségvetési évben esedékes kötelezettségek külföldi értékpapírok beváltására</t>
  </si>
  <si>
    <t>209</t>
  </si>
  <si>
    <t>H/I/9j - ebből: költségvetési évben esedékes kötelezettségek hitelek, kölcsönök törlesztésére külföldi kormányoknak és nemzetközi szervezeteknek</t>
  </si>
  <si>
    <t>210</t>
  </si>
  <si>
    <t>H/I/9k - ebből: költségvetési évben esedékes kötelezettségek hitelek, kölcsönök törlesztésére külföldi pénzintézeteknek</t>
  </si>
  <si>
    <t>211</t>
  </si>
  <si>
    <t>H/I/9l - ebből: költségvetési évben esedékes kötelezettségek váltókiadásokra</t>
  </si>
  <si>
    <t>212</t>
  </si>
  <si>
    <t>H/I Költségvetési évben esedékes kötelezettségek (=H/I/1+…+H/I/9)</t>
  </si>
  <si>
    <t>213</t>
  </si>
  <si>
    <t>H/II/1 Költségvetési évet követően esedékes kötelezettségek személyi juttatásokra</t>
  </si>
  <si>
    <t>214</t>
  </si>
  <si>
    <t>H/II/2 Költségvetési évet követően esedékes kötelezettségek munkaadókat terhelő járulékokra és szociális hozzájárulási adóra</t>
  </si>
  <si>
    <t>215</t>
  </si>
  <si>
    <t>H/II/3 Költségvetési évet követően esedékes kötelezettségek dologi kiadásokra</t>
  </si>
  <si>
    <t>216</t>
  </si>
  <si>
    <t>H/II/4 Költségvetési évet követően esedékes kötelezettségek ellátottak pénzbeli juttatásaira</t>
  </si>
  <si>
    <t>217</t>
  </si>
  <si>
    <t>H/II/5 Költségvetési évet követően esedékes kötelezettségek egyéb működési célú kiadásokra (&gt;=H/II/5a+H/II/5b)</t>
  </si>
  <si>
    <t>218</t>
  </si>
  <si>
    <t>H/II/5a - ebből: költségvetési évet követően esedékes kötelezettségek működési célú visszatérítendő támogatások, kölcsönök törlesztésére államháztartáson belülre</t>
  </si>
  <si>
    <t>219</t>
  </si>
  <si>
    <t>H/II/5b - ebből: költségvetési évet követően esedékes kötelezettségek működési célú támogatásokra az Európai Uniónak</t>
  </si>
  <si>
    <t>220</t>
  </si>
  <si>
    <t>H/II/6 Költségvetési évet követően esedékes kötelezettségek beruházásokra</t>
  </si>
  <si>
    <t>221</t>
  </si>
  <si>
    <t>H/II/7 Költségvetési évet követően esedékes kötelezettségek felújításokra</t>
  </si>
  <si>
    <t>222</t>
  </si>
  <si>
    <t>H/II/8 Költségvetési évet követően esedékes kötelezettségek egyéb felhalmozási célú kiadásokra (&gt;=H/II/8a+H/II/8b)</t>
  </si>
  <si>
    <t>223</t>
  </si>
  <si>
    <t>H/II/8a - ebből: költségvetési évet követően esedékes kötelezettségek felhalmozási célú visszatérítendő támogatások, kölcsönök törlesztésére államháztartáson belülre</t>
  </si>
  <si>
    <t>224</t>
  </si>
  <si>
    <t>H/II/8b - ebből: költségvetési évet követően esedékes kötelezettségek felhalmozási célú támogatásokra az Európai Uniónak</t>
  </si>
  <si>
    <t>225</t>
  </si>
  <si>
    <t>H/II/9 Költségvetési évet követően esedékes kötelezettségek finanszírozási kiadásokra (&gt;=H/II/9a+…+H/II/9j)</t>
  </si>
  <si>
    <t>226</t>
  </si>
  <si>
    <t>H/II/9a - ebből: költségvetési évet követően esedékes kötelezettségek hosszú lejáratú hitelek, kölcsönök törlesztésére pénzügyi vállalkozásnak</t>
  </si>
  <si>
    <t>227</t>
  </si>
  <si>
    <t>H/II/9b - ebből: költségvetési évet követően esedékes kötelezettségek kincstárjegyek beváltására</t>
  </si>
  <si>
    <t>228</t>
  </si>
  <si>
    <t>H/II/9c - ebből: költségvetési évet követően esedékes kötelezettségek belföldi kötvények beváltására</t>
  </si>
  <si>
    <t>229</t>
  </si>
  <si>
    <t>H/II/9d - ebből: költségvetési évet követően esedékes kötelezettségek éven túli lejáratú belföldi értékpapírok beváltására</t>
  </si>
  <si>
    <t>230</t>
  </si>
  <si>
    <t>H/II/9e - ebből: költségvetési évet követően esedékes kötelezettségek államháztartáson belüli megelőlegezések visszafizetésére</t>
  </si>
  <si>
    <t>231</t>
  </si>
  <si>
    <t>H/II/9f - ebből: költségvetési évet követően esedékes kötelezettségek pénzügyi lízing kiadásaira</t>
  </si>
  <si>
    <t>232</t>
  </si>
  <si>
    <t>H/II/9g - ebből: költségvetési évet követően esedékes kötelezettségek külföldi értékpapírok beváltására</t>
  </si>
  <si>
    <t>233</t>
  </si>
  <si>
    <t>H/II/9h - ebből: költségvetési évet követően esedékes kötelezettségek hitelek, kölcsönök törlesztésére külföldi kormányoknak és nemzetközi szervezeteknek</t>
  </si>
  <si>
    <t>234</t>
  </si>
  <si>
    <t>H/II/9i - ebből: költségvetési évet követően esedékes kötelezettségek külföldi hitelek, kölcsönök törlesztésére külföldi pénzintézeteknek</t>
  </si>
  <si>
    <t>235</t>
  </si>
  <si>
    <t>H/II/9j - ebből: költségvetési évet követően esedékes kötelezettségek váltókiadásokra</t>
  </si>
  <si>
    <t>236</t>
  </si>
  <si>
    <t>H/II Költségvetési évet követően esedékes kötelezettségek (=H/II/1+…+H/II/9)</t>
  </si>
  <si>
    <t>237</t>
  </si>
  <si>
    <t>H/III/1 Kapott előlegek</t>
  </si>
  <si>
    <t>238</t>
  </si>
  <si>
    <t>H/III/2 Továbbadási célból folyósított támogatások, ellátások elszámolása</t>
  </si>
  <si>
    <t>239</t>
  </si>
  <si>
    <t>H/III/3 Más szervezetet megillető bevételek elszámolása</t>
  </si>
  <si>
    <t>240</t>
  </si>
  <si>
    <t>H/III/4 Forgótőke elszámolása (Kincstár)</t>
  </si>
  <si>
    <t>241</t>
  </si>
  <si>
    <t>H/III/5 Nemzeti vagyonba tartozó befektetett eszközökkel kapcsolatos egyes kötelezettség jellegű sajátos elszámolások</t>
  </si>
  <si>
    <t>242</t>
  </si>
  <si>
    <t>H/III/6 Nem társadalombiztosítás pénzügyi alapjait terhelő kifizetett ellátások megtérítésének elszámolása</t>
  </si>
  <si>
    <t>243</t>
  </si>
  <si>
    <t>H/III/7 Munkáltató által korengedményes nyugdíjhoz megfizetett hozzájárulás elszámolása</t>
  </si>
  <si>
    <t>244</t>
  </si>
  <si>
    <t>H/III/8 Letétre, megőrzésre, fedezetkezelésre átvett pénzeszközök, biztosítékok</t>
  </si>
  <si>
    <t>245</t>
  </si>
  <si>
    <t>H/III/9 Nemzetközi támogatási programok pénzeszközei</t>
  </si>
  <si>
    <t>246</t>
  </si>
  <si>
    <t>H/III/10 Államadósság Kezelő Központ Zrt.-nél elhelyezett fedezeti betétek</t>
  </si>
  <si>
    <t>247</t>
  </si>
  <si>
    <t>H/III Kötelezettség jellegű sajátos elszámolások (=H/III/1+…+H/III/10)</t>
  </si>
  <si>
    <t>248</t>
  </si>
  <si>
    <t>H) KÖTELEZETTSÉGEK (=H/I+H/II+H/III)</t>
  </si>
  <si>
    <t>249</t>
  </si>
  <si>
    <t>I) KINCSTÁRI SZÁMLAVEZETÉSSEL KAPCSOLATOS ELSZÁMOLÁSOK</t>
  </si>
  <si>
    <t>250</t>
  </si>
  <si>
    <t>J/1 Eredményszemléletű bevételek passzív időbeli elhatárolása</t>
  </si>
  <si>
    <t>251</t>
  </si>
  <si>
    <t>J/2 Költségek, ráfordítások passzív időbeli elhatárolása</t>
  </si>
  <si>
    <t>252</t>
  </si>
  <si>
    <t>J/3 Halasztott eredményszemléletű bevételek</t>
  </si>
  <si>
    <t>253</t>
  </si>
  <si>
    <t>J) PASSZÍV IDŐBELI ELHATÁROLÁSOK (=J/1+J/2+J/3)</t>
  </si>
  <si>
    <t>254</t>
  </si>
  <si>
    <t>FORRÁSOK ÖSSZESEN (=G+H+I+J)</t>
  </si>
  <si>
    <t>Maradványkimutatás Önkormányzat 2017.</t>
  </si>
  <si>
    <t>Összeg</t>
  </si>
  <si>
    <t>Alaptevékenység költségvetési bevételei</t>
  </si>
  <si>
    <t>Alaptevékenység költségvetési kiadásai</t>
  </si>
  <si>
    <t>I. Alaptevékenység költségvetési egyenlege (=01-02)</t>
  </si>
  <si>
    <t>Alaptevékenység finanszírozási bevételei</t>
  </si>
  <si>
    <t>Alaptevékenység finanszírozási kiadásai</t>
  </si>
  <si>
    <t>II. Alaptevékenység finanszírozási egyenlege (=03-04)</t>
  </si>
  <si>
    <t>A) Alaptevékenység maradványa (=±I±II)</t>
  </si>
  <si>
    <t>Vállalkozási tevékenység költségvetési bevételei</t>
  </si>
  <si>
    <t>Vállalkozási tevékenység költségvetési kiadásai</t>
  </si>
  <si>
    <t>III.Vállalkozási tevékenység költségvetési egyenlege (=05-06)</t>
  </si>
  <si>
    <t>Vállalkozási tevékenység finanszírozási bevételei</t>
  </si>
  <si>
    <t>Vállalkozási tevékenység finanszírozási kiadásai</t>
  </si>
  <si>
    <t>IV.Vállalkozási tevékenység finanszírozási egyenlege (=07-08)</t>
  </si>
  <si>
    <t>B) Vállalkozási tevékenység maradványa (=±III±IV)</t>
  </si>
  <si>
    <t>C) Összes maradvány (=A+B)</t>
  </si>
  <si>
    <t>D) Alaptevékenység kötelezettségvállalással terhelt maradványa</t>
  </si>
  <si>
    <t>E)  Alaptevékenység szabad maradványa (=A-D)</t>
  </si>
  <si>
    <t>F) Vállalkozási tevékenységet terhelő befizetési kötelezettség (=B*0,1)</t>
  </si>
  <si>
    <t>G) Vállalkozási tevékenység felhasználható maradványa (=B-F)</t>
  </si>
  <si>
    <t>Eredménykimutatás Önkormányzat 2017.</t>
  </si>
  <si>
    <t>01 Közhatalmi eredményszemléletű bevételek</t>
  </si>
  <si>
    <t>02 Eszközök és szolgáltatások értékesítése nettó eredményszemléletű bevételei</t>
  </si>
  <si>
    <t>03 Tevékenység egyéb nettó eredményszemléletű bevételei</t>
  </si>
  <si>
    <t>I Tevékenység nettó eredményszemléletű bevétele (=01+02+03)</t>
  </si>
  <si>
    <t>04 Saját termelésű készletek állományváltozása</t>
  </si>
  <si>
    <t>05 Saját előállítású eszközök aktivált értéke</t>
  </si>
  <si>
    <t>II Aktivált saját teljesítmények értéke (=±04+05)</t>
  </si>
  <si>
    <t>06 Központi működési célú támogatások eredményszemléletű bevételei</t>
  </si>
  <si>
    <t>07 Egyéb működési célú támogatások eredményszemléletű bevételei</t>
  </si>
  <si>
    <t>08 Felhalmozási célú támogatások eredményszemléletű bevételei</t>
  </si>
  <si>
    <t>09 Különféle egyéb eredményszemléletű bevételek</t>
  </si>
  <si>
    <t>III Egyéb eredményszemléletű bevételek (=06+07+08+09)</t>
  </si>
  <si>
    <t>10 Anyagköltség</t>
  </si>
  <si>
    <t>11 Igénybe vett szolgáltatások értéke</t>
  </si>
  <si>
    <t>12 Eladott áruk beszerzési értéke</t>
  </si>
  <si>
    <t xml:space="preserve">13 Eladott (közvetített) szolgáltatások értéke </t>
  </si>
  <si>
    <t>IV Anyagjellegű ráfordítások (=10+11+12+13)</t>
  </si>
  <si>
    <t>14 Bérköltség</t>
  </si>
  <si>
    <t>15 Személyi jellegű egyéb kifizetések</t>
  </si>
  <si>
    <t>16 Bérjárulékok</t>
  </si>
  <si>
    <t>V Személyi jellegű ráfordítások (=14+15+16)</t>
  </si>
  <si>
    <t>VI Értékcsökkenési leírás</t>
  </si>
  <si>
    <t>VII Egyéb ráfordítások</t>
  </si>
  <si>
    <t xml:space="preserve">A) TEVÉKENYSÉGEK EREDMÉNYE  (=I±II+III-IV-V-VI-VII) </t>
  </si>
  <si>
    <t>17 Kapott (járó) osztalék és részesedés</t>
  </si>
  <si>
    <t>18 Részesedésekből származó eredményszemléletű bevételek, árfolyammyereségek</t>
  </si>
  <si>
    <t>19 Befektetett pénzügyi eszközökből származó eredményszemlélelű bevételek, árfolyamnyereségek</t>
  </si>
  <si>
    <t>20 Egyéb kapott (járó) kamatok és kamatjellegű eredményszemléletű bevételek</t>
  </si>
  <si>
    <t>21 Pénzügyi műveletek egyéb eredményszemléletű bevételei (&gt;=18a)</t>
  </si>
  <si>
    <t>- ebből: lekötött bankbetétek mérlegfordulónapi értékelése során megállapított árfolyamnyeresége</t>
  </si>
  <si>
    <t>- ebből:egyéb pénzeszközök mérlegfordulónapi értékelése során megállapított árfolyamnyeresége</t>
  </si>
  <si>
    <t>VIII Pénzügyi műveletek eredményszemléletű bevételei (=17+18+19+20+21)</t>
  </si>
  <si>
    <t>22 Részesedésekből származó ráfordítások, árfolyamveszteségek</t>
  </si>
  <si>
    <t>23 Befektetett pénzügyi eszközökből származó ráfordítások, árfolyamveszteségek</t>
  </si>
  <si>
    <t>24 Fizetendő kamatok és kamatjellegű ráfordítások</t>
  </si>
  <si>
    <t>25 Részesedések, értékpapírok, pénzeszközök értékvesztése</t>
  </si>
  <si>
    <t>-ebből: lekötött banketétek értékvesztése</t>
  </si>
  <si>
    <t>-ebből: Kincstáron kívüli forint és devizaszámlák értékvesztése</t>
  </si>
  <si>
    <t>26 Pénzügyi műveletek egyéb ráfordításai (&gt;=21a)</t>
  </si>
  <si>
    <t>- ebből: lekötött bankbetétek mérlegfordulónapi értékelése során megállapított árfolyamvesztesége</t>
  </si>
  <si>
    <t>- ebből:egyéb pénzeszközök mérlegfordulónapi értékelése során megállapított árfolyamvesztesége</t>
  </si>
  <si>
    <t>IX Pénzügyi műveletek ráfordításai (=22+23+24+25+26)</t>
  </si>
  <si>
    <t>B) PÉNZÜGYI MŰVELETEK EREDMÉNYE (=VIII-IX)</t>
  </si>
  <si>
    <t>C) MÉRLEG SZERINTI EREDMÉNY (=±C±D)</t>
  </si>
  <si>
    <t xml:space="preserve">Létszám 2017. </t>
  </si>
  <si>
    <t>Közfoglalkoztatott</t>
  </si>
  <si>
    <t>Mindösszesen:</t>
  </si>
  <si>
    <t>Önkormányzat által adott közvetett támogatás 2017.</t>
  </si>
  <si>
    <t>Helyi adóknál gépjárműadónál biztosított kedvezmény, mentesség összege adónemenként</t>
  </si>
  <si>
    <t>Közvetett támogatások mindösszesen:</t>
  </si>
  <si>
    <t xml:space="preserve">VAGYONKIMUTATÁS - 2017. </t>
  </si>
  <si>
    <t>ESZKÖZÖK</t>
  </si>
  <si>
    <t>sor-
szám</t>
  </si>
  <si>
    <t>Mennyiség (db)</t>
  </si>
  <si>
    <t>Érték
(Ft)</t>
  </si>
  <si>
    <t>Önkormányzat VAGYONKIMUTATÁS a használatban lévő kisértékű eszközökről és készletekről 2017.</t>
  </si>
  <si>
    <t>A/I. Immateriális javak</t>
  </si>
  <si>
    <t>A/II. Tárgyi eszközök (3+4+5)</t>
  </si>
  <si>
    <t>1. Ingatlanok és kapcsolódó vagyoni értékű jogok</t>
  </si>
  <si>
    <t>2. Gépek, berendezések, felszerelések és járművek</t>
  </si>
  <si>
    <t>3. Tenyészállatok</t>
  </si>
  <si>
    <t xml:space="preserve">A/III. Befektetett pénzügyi eszközök </t>
  </si>
  <si>
    <t>1. Tartós részesedések</t>
  </si>
  <si>
    <t>B/I. Készletek (9+10+11+12+13)</t>
  </si>
  <si>
    <t>1. Vásárolt készletek</t>
  </si>
  <si>
    <t>2. Átsorolt, követelés fejében átvett készletek</t>
  </si>
  <si>
    <t>3. Egyéb készletek</t>
  </si>
  <si>
    <t>4. Befejezetlen termelés, félkész termékek, késztermékek</t>
  </si>
  <si>
    <t>5. Növendék-, hízó és egyéb állatok</t>
  </si>
  <si>
    <t>ÖSSZESEN (1+2+6+8)</t>
  </si>
  <si>
    <t>Önkormányzat VAGYONKIMUTATÁS a NVT. 1.§ (2) bekezdés g) és h) pontja szerinti kulturális javakról és régészeti leleltekről 2017.</t>
  </si>
  <si>
    <t>Képzőművészeti alkotások</t>
  </si>
  <si>
    <t>Kép- és hangarchívum</t>
  </si>
  <si>
    <t>Gyűjtemények</t>
  </si>
  <si>
    <t>Kulturális javak</t>
  </si>
  <si>
    <t>Régészeti leletek</t>
  </si>
  <si>
    <t>Összesen (1+2+3+4+5)</t>
  </si>
  <si>
    <t>Önkormányzat VAGYONKIMUTATÁS a függő követelésekről és kötelezettségekről, a biztos (jövőbeni) követelésekről 2017.</t>
  </si>
  <si>
    <t>I. Függő követelések (2+3)</t>
  </si>
  <si>
    <t>1. Támogatási célú előlegekkel kapcsolatos elszámolási követelések</t>
  </si>
  <si>
    <t>2. Egyéb függő követelések</t>
  </si>
  <si>
    <t>II. Biztos (jövőbeni) követelések</t>
  </si>
  <si>
    <t>III. Függő kötelezettségek (6+7+8+9+10)</t>
  </si>
  <si>
    <t>1. Kezességgel-, garanciavállalással kapcsolatos függő kötelezettségek</t>
  </si>
  <si>
    <t>2. Peres ügyekkel kapcsolatos függő kötelezettségek</t>
  </si>
  <si>
    <t>3. El nem ismert tartozások</t>
  </si>
  <si>
    <t>4. Támogatási célú előlegekkel kapcsolatos elszámolási kötelezettségek</t>
  </si>
  <si>
    <t>5. Egyéb függő Kötelezettségek</t>
  </si>
  <si>
    <t>Összesen (1+4+5)</t>
  </si>
  <si>
    <t>Bevételi előírányzatok</t>
  </si>
  <si>
    <t>2018.</t>
  </si>
  <si>
    <t>2019.</t>
  </si>
  <si>
    <t>2020.</t>
  </si>
  <si>
    <t>98.</t>
  </si>
  <si>
    <t>Kiadási előirányzatok</t>
  </si>
  <si>
    <t>B411</t>
  </si>
  <si>
    <t>B74</t>
  </si>
  <si>
    <t>Gyermekvédelmi pénzbeli és természetbeni ellátások</t>
  </si>
  <si>
    <t>1 fő</t>
  </si>
  <si>
    <t>107055</t>
  </si>
  <si>
    <t>Falugondnok</t>
  </si>
  <si>
    <t>Civil szervezetek programtámogtása</t>
  </si>
  <si>
    <t xml:space="preserve">      1. Gépjárműadó</t>
  </si>
  <si>
    <t>Könyvtári szolgáltatások</t>
  </si>
  <si>
    <t>Ingatlan felújítása</t>
  </si>
  <si>
    <t>Felújítási célúelőzetesen felszám. Ált. forgalmi adó</t>
  </si>
  <si>
    <t xml:space="preserve">4. Beruházások, felújítások </t>
  </si>
  <si>
    <t>A/IV Koncesszióba, vagyonkezelésbe adott eszközök</t>
  </si>
  <si>
    <t>Koncesszióba, vagyonkezelésbe adott eszközök</t>
  </si>
  <si>
    <t>4. Cofog-Bev.-Önk.</t>
  </si>
  <si>
    <t>5. Cofog-Kiad.-Önk.</t>
  </si>
  <si>
    <t>6. Felhalm.-Önk.</t>
  </si>
  <si>
    <t>7.Mérleg Önkorm.</t>
  </si>
  <si>
    <t>8. Maradványkimutatás</t>
  </si>
  <si>
    <t>9. Eredménykimutatás</t>
  </si>
  <si>
    <t>10. Létszám</t>
  </si>
  <si>
    <t>11. Támogatások</t>
  </si>
  <si>
    <t>12. Vagyonkimutatás</t>
  </si>
  <si>
    <t>13. 3 évi bevétel-kiadás</t>
  </si>
  <si>
    <t>adatok  Ft-ban</t>
  </si>
  <si>
    <t>K89</t>
  </si>
  <si>
    <t>041231</t>
  </si>
  <si>
    <t>Rövid időtartamú közfoglalkoztatás</t>
  </si>
  <si>
    <t>072111</t>
  </si>
  <si>
    <t>Házorvosi alapellátás</t>
  </si>
  <si>
    <t>Start-munka program- Téli közfoglalkoztatás</t>
  </si>
  <si>
    <t>Központi támogatások 2017.</t>
  </si>
  <si>
    <t>Lakossági víz-és csatorna támogatás</t>
  </si>
  <si>
    <t>Kapott összeg:</t>
  </si>
  <si>
    <t>Felhasznált összeg:</t>
  </si>
  <si>
    <t>Kistelepülési önkormányzatok alacsony összegű fejlesztéseinek támogatása</t>
  </si>
  <si>
    <t>A településképi arculati kézikönyv elkészítésének támogatása</t>
  </si>
  <si>
    <t>A települési önkormányzatok szociális feladatainak egyéb támogatása</t>
  </si>
  <si>
    <t>Települési önkormányzatok nyílvános könyvtári és feladatinak támogatása</t>
  </si>
  <si>
    <t>A polgármesteri béremelés különbözetének támogatása</t>
  </si>
  <si>
    <t>Az önkormányzatok általános köznevelési és szociális feladataihoz kapcsolódó támogatás elszámolása</t>
  </si>
  <si>
    <t>Költségvetési törvény alapján feladatátadással korrigált támogatás</t>
  </si>
  <si>
    <t>A tel. Önk. Működési tám.</t>
  </si>
  <si>
    <t>Határátkelőhelyek 
fentartásának tám.</t>
  </si>
  <si>
    <t>Rászorúló Gyermekek 
szünideji étkeztetése</t>
  </si>
  <si>
    <t>Összesen:</t>
  </si>
  <si>
    <t>Támogatás évközi változása Május 15.</t>
  </si>
  <si>
    <t>Támogatás évközi változása Október 1.</t>
  </si>
  <si>
    <t>Tényleges támogatás</t>
  </si>
  <si>
    <t>Évvégi eltérés (+/-) mutatószám szeriti támogatás (=6-(3+4+5))</t>
  </si>
  <si>
    <t>A 05. űrlap alapján a támogatási jogcímhez kapcsólódó
 kormányzati funkció szerinti kiadások összege</t>
  </si>
  <si>
    <t>Az önkormányzat által az adott célra december 31-ig ténylegesen
felhasznált  összeg</t>
  </si>
  <si>
    <t>Többlettámogatás (ha a 7-6+9&gt;0,akkor 7-6+9: egyébként 0)</t>
  </si>
  <si>
    <t>Visszafizetési kötelezettség(ha a 7-6+9&lt;0,
 akkor 7-6+9 abszólútértéke: egyébként 0)</t>
  </si>
  <si>
    <t>Köztemető-fenntartás és-működtetés</t>
  </si>
  <si>
    <t>Háziorvosi ellátás</t>
  </si>
  <si>
    <t>VISNYE KÖZSÉG  ÖNKORMÁNYZATA 2017. ÉVI KÖLTSÉGVETÉS VÉGREHAJTÁSA - BEVÉTELEK</t>
  </si>
  <si>
    <t>B410</t>
  </si>
  <si>
    <t>Biztosító által fizetett kártérítés</t>
  </si>
  <si>
    <t>0940.</t>
  </si>
  <si>
    <t>VISNYE KÖZSÉG ÖNKORMÁNYZATA 2017. ÉVI KÖLTSÉGVETÉS VÉGREHAJTÁSA</t>
  </si>
  <si>
    <t>VISNYE KÖZSÉG ÖNKORMÁNYZATA 2017. ÉVI KÖLTSÉGVETÉS VÉGREHAJTÁSA - KIADÁSOK</t>
  </si>
  <si>
    <t>Egyéb szociális pénzbeli és természetbeli 
ellátátsok,támogatások</t>
  </si>
  <si>
    <t>VISNYE KÖZSÉG ÖNKORMÁNYZAT KÖLTSÉGVETÉSI ÉVET KÖVETŐ 3 ÉV TERVEZETT BEVÉTELEI KIADÁSAI</t>
  </si>
  <si>
    <t>VISNYE KÖZSÉG ÖNKORMÁNYZAT 2017. ÉVI BESZÁMOLÓJA</t>
  </si>
  <si>
    <t>VISNYE KÖZSÉG ÖNKORMÁNYZAT 2017. ÉVI KÖLTSÉGVETÉS VÉGREHAJTÁSA</t>
  </si>
  <si>
    <t>22 fő</t>
  </si>
  <si>
    <t>23 fő</t>
  </si>
  <si>
    <t>A települési önkormányzatok szociális célú tüzelőanyag
vásárlásához kapcsolódó támogatás</t>
  </si>
  <si>
    <t>Kompenzációs díjak összesn</t>
  </si>
  <si>
    <t>Szociális ágazati összevont pótlék</t>
  </si>
  <si>
    <t>Fel nem használt összesn:</t>
  </si>
  <si>
    <t>Gyermekjóléti feladat
támogatása,Bölcsödében felsőfokú kisgyermeknevelő béréhez</t>
  </si>
  <si>
    <t>4. számú melléklet 12/2018(X.04.) önkormányzati rendelet</t>
  </si>
  <si>
    <t>5. számú melléklet a 12/2018. (X.04.) önkormányzati rendelethez</t>
  </si>
  <si>
    <t>6. sz. melléklet a  12/2018. (X.04.) önkormányzati rendelethez</t>
  </si>
  <si>
    <t>7. melléklet a  12/2018. (X.04.) önkormányzati rendelethez</t>
  </si>
  <si>
    <t>8. melléklet a  12/2018. (X.04.) önkormányzati rendelethez</t>
  </si>
  <si>
    <t>9. számú melléklet a  12/2018. (X.04.) önkormányzati rendelethez</t>
  </si>
  <si>
    <t>10. számú melléklet a  12/2018. (X.04.) önkormányzati rendelethez</t>
  </si>
  <si>
    <t>11. számú melléklet a  12/2018. (X.04.) önkormányzati rendelethez</t>
  </si>
  <si>
    <t>12.  melléklet  a  12/2018. (X.04.) önkormányzati rendelethez</t>
  </si>
  <si>
    <t>13. sz. melléklet a  12/2018. (X.04.) önkormányzati rendelethez</t>
  </si>
</sst>
</file>

<file path=xl/styles.xml><?xml version="1.0" encoding="utf-8"?>
<styleSheet xmlns="http://schemas.openxmlformats.org/spreadsheetml/2006/main">
  <fonts count="33">
    <font>
      <sz val="11"/>
      <color indexed="8"/>
      <name val="Calibri"/>
    </font>
    <font>
      <sz val="12"/>
      <color indexed="8"/>
      <name val="Calibri"/>
    </font>
    <font>
      <sz val="14"/>
      <color indexed="8"/>
      <name val="Calibri"/>
    </font>
    <font>
      <sz val="10"/>
      <color indexed="8"/>
      <name val="Times New Roman"/>
    </font>
    <font>
      <u/>
      <sz val="12"/>
      <color indexed="11"/>
      <name val="Calibri"/>
    </font>
    <font>
      <b/>
      <sz val="10"/>
      <color indexed="8"/>
      <name val="Times New Roman"/>
    </font>
    <font>
      <b/>
      <sz val="10"/>
      <color indexed="15"/>
      <name val="Times New Roman"/>
    </font>
    <font>
      <b/>
      <sz val="10"/>
      <color indexed="16"/>
      <name val="Times New Roman"/>
    </font>
    <font>
      <b/>
      <sz val="10"/>
      <color indexed="18"/>
      <name val="Times New Roman"/>
    </font>
    <font>
      <b/>
      <sz val="9"/>
      <color indexed="8"/>
      <name val="Times New Roman"/>
    </font>
    <font>
      <sz val="10"/>
      <color indexed="8"/>
      <name val="Calibri"/>
    </font>
    <font>
      <sz val="7"/>
      <color indexed="8"/>
      <name val="Arial"/>
    </font>
    <font>
      <sz val="8"/>
      <color indexed="8"/>
      <name val="Tahoma"/>
    </font>
    <font>
      <sz val="9"/>
      <color indexed="21"/>
      <name val="Times New Roman"/>
    </font>
    <font>
      <sz val="9"/>
      <color indexed="8"/>
      <name val="Times New Roman"/>
    </font>
    <font>
      <sz val="8"/>
      <color indexed="8"/>
      <name val="Arial"/>
    </font>
    <font>
      <sz val="8"/>
      <color indexed="8"/>
      <name val="Times New Roman"/>
    </font>
    <font>
      <sz val="11"/>
      <color indexed="8"/>
      <name val="Times New Roman"/>
    </font>
    <font>
      <b/>
      <sz val="11"/>
      <color indexed="8"/>
      <name val="Times New Roman"/>
    </font>
    <font>
      <i/>
      <sz val="10"/>
      <color indexed="8"/>
      <name val="Times New Roman"/>
    </font>
    <font>
      <sz val="10"/>
      <color indexed="8"/>
      <name val="Times New Roman"/>
      <family val="1"/>
      <charset val="238"/>
    </font>
    <font>
      <b/>
      <sz val="10"/>
      <color indexed="8"/>
      <name val="Times New Roman"/>
      <family val="1"/>
      <charset val="238"/>
    </font>
    <font>
      <b/>
      <sz val="9"/>
      <color indexed="8"/>
      <name val="Times New Roman"/>
      <family val="1"/>
      <charset val="238"/>
    </font>
    <font>
      <b/>
      <sz val="11"/>
      <color indexed="8"/>
      <name val="Calibri"/>
      <family val="2"/>
      <charset val="238"/>
    </font>
    <font>
      <sz val="11"/>
      <color indexed="8"/>
      <name val="Calibri"/>
      <family val="2"/>
      <charset val="238"/>
    </font>
    <font>
      <sz val="11"/>
      <color indexed="8"/>
      <name val="Times New Roman"/>
      <family val="1"/>
      <charset val="238"/>
    </font>
    <font>
      <b/>
      <sz val="11"/>
      <color indexed="8"/>
      <name val="Times New Roman"/>
      <family val="1"/>
      <charset val="238"/>
    </font>
    <font>
      <sz val="8"/>
      <color indexed="8"/>
      <name val="Times New Roman"/>
      <family val="1"/>
      <charset val="238"/>
    </font>
    <font>
      <sz val="8"/>
      <color indexed="8"/>
      <name val="Arial"/>
      <family val="2"/>
      <charset val="238"/>
    </font>
    <font>
      <sz val="7"/>
      <color indexed="8"/>
      <name val="Arial"/>
      <family val="2"/>
      <charset val="238"/>
    </font>
    <font>
      <sz val="12"/>
      <color indexed="8"/>
      <name val="Calibri"/>
      <family val="2"/>
      <charset val="238"/>
    </font>
    <font>
      <i/>
      <sz val="10"/>
      <color indexed="8"/>
      <name val="Times New Roman"/>
      <family val="1"/>
      <charset val="238"/>
    </font>
    <font>
      <sz val="9"/>
      <color indexed="8"/>
      <name val="Times New Roman"/>
      <family val="1"/>
      <charset val="238"/>
    </font>
  </fonts>
  <fills count="6">
    <fill>
      <patternFill patternType="none"/>
    </fill>
    <fill>
      <patternFill patternType="gray125"/>
    </fill>
    <fill>
      <patternFill patternType="solid">
        <fgColor indexed="9"/>
        <bgColor auto="1"/>
      </patternFill>
    </fill>
    <fill>
      <patternFill patternType="solid">
        <fgColor indexed="10"/>
        <bgColor auto="1"/>
      </patternFill>
    </fill>
    <fill>
      <patternFill patternType="solid">
        <fgColor indexed="12"/>
        <bgColor auto="1"/>
      </patternFill>
    </fill>
    <fill>
      <patternFill patternType="solid">
        <fgColor theme="0"/>
        <bgColor indexed="64"/>
      </patternFill>
    </fill>
  </fills>
  <borders count="66">
    <border>
      <left/>
      <right/>
      <top/>
      <bottom/>
      <diagonal/>
    </border>
    <border>
      <left style="thin">
        <color indexed="13"/>
      </left>
      <right style="thin">
        <color indexed="13"/>
      </right>
      <top style="thin">
        <color indexed="13"/>
      </top>
      <bottom style="thin">
        <color indexed="13"/>
      </bottom>
      <diagonal/>
    </border>
    <border>
      <left style="thin">
        <color indexed="13"/>
      </left>
      <right style="thin">
        <color indexed="13"/>
      </right>
      <top style="thin">
        <color indexed="13"/>
      </top>
      <bottom style="medium">
        <color indexed="8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/>
      <top style="medium">
        <color indexed="8"/>
      </top>
      <bottom style="thin">
        <color indexed="8"/>
      </bottom>
      <diagonal/>
    </border>
    <border>
      <left/>
      <right/>
      <top style="medium">
        <color indexed="8"/>
      </top>
      <bottom style="thin">
        <color indexed="8"/>
      </bottom>
      <diagonal/>
    </border>
    <border>
      <left/>
      <right style="thin">
        <color indexed="13"/>
      </right>
      <top style="thin">
        <color indexed="13"/>
      </top>
      <bottom style="thin">
        <color indexed="13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13"/>
      </right>
      <top style="thin">
        <color indexed="13"/>
      </top>
      <bottom style="thin">
        <color indexed="13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medium">
        <color indexed="8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medium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thin">
        <color indexed="13"/>
      </left>
      <right style="thin">
        <color indexed="13"/>
      </right>
      <top style="medium">
        <color indexed="8"/>
      </top>
      <bottom style="medium">
        <color indexed="8"/>
      </bottom>
      <diagonal/>
    </border>
    <border>
      <left style="thin">
        <color indexed="8"/>
      </left>
      <right/>
      <top style="medium">
        <color indexed="8"/>
      </top>
      <bottom style="medium">
        <color indexed="8"/>
      </bottom>
      <diagonal/>
    </border>
    <border>
      <left/>
      <right style="thin">
        <color indexed="8"/>
      </right>
      <top style="medium">
        <color indexed="8"/>
      </top>
      <bottom style="medium">
        <color indexed="8"/>
      </bottom>
      <diagonal/>
    </border>
    <border>
      <left style="thin">
        <color indexed="13"/>
      </left>
      <right style="thin">
        <color indexed="13"/>
      </right>
      <top style="medium">
        <color indexed="8"/>
      </top>
      <bottom style="thin">
        <color indexed="13"/>
      </bottom>
      <diagonal/>
    </border>
    <border>
      <left style="thin">
        <color indexed="8"/>
      </left>
      <right style="thin">
        <color indexed="13"/>
      </right>
      <top style="thin">
        <color indexed="13"/>
      </top>
      <bottom style="thin">
        <color indexed="13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medium">
        <color indexed="8"/>
      </right>
      <top style="medium">
        <color indexed="8"/>
      </top>
      <bottom/>
      <diagonal/>
    </border>
    <border>
      <left style="medium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medium">
        <color indexed="8"/>
      </right>
      <top/>
      <bottom/>
      <diagonal/>
    </border>
    <border>
      <left style="medium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medium">
        <color indexed="8"/>
      </right>
      <top style="thin">
        <color indexed="8"/>
      </top>
      <bottom/>
      <diagonal/>
    </border>
    <border>
      <left style="medium">
        <color indexed="8"/>
      </left>
      <right style="thin">
        <color indexed="8"/>
      </right>
      <top/>
      <bottom style="medium">
        <color indexed="8"/>
      </bottom>
      <diagonal/>
    </border>
    <border>
      <left style="thin">
        <color indexed="8"/>
      </left>
      <right style="thin">
        <color indexed="8"/>
      </right>
      <top/>
      <bottom style="medium">
        <color indexed="8"/>
      </bottom>
      <diagonal/>
    </border>
    <border>
      <left style="thin">
        <color indexed="8"/>
      </left>
      <right style="medium">
        <color indexed="8"/>
      </right>
      <top/>
      <bottom style="medium">
        <color indexed="8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/>
      <diagonal/>
    </border>
    <border>
      <left style="medium">
        <color indexed="8"/>
      </left>
      <right style="medium">
        <color indexed="8"/>
      </right>
      <top/>
      <bottom/>
      <diagonal/>
    </border>
    <border>
      <left style="medium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medium">
        <color indexed="8"/>
      </right>
      <top/>
      <bottom style="thin">
        <color indexed="8"/>
      </bottom>
      <diagonal/>
    </border>
    <border>
      <left style="medium">
        <color indexed="8"/>
      </left>
      <right style="medium">
        <color indexed="8"/>
      </right>
      <top/>
      <bottom style="medium">
        <color indexed="8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 style="medium">
        <color indexed="8"/>
      </right>
      <top style="thin">
        <color indexed="8"/>
      </top>
      <bottom style="medium">
        <color indexed="8"/>
      </bottom>
      <diagonal/>
    </border>
    <border>
      <left style="medium">
        <color indexed="8"/>
      </left>
      <right/>
      <top style="medium">
        <color indexed="8"/>
      </top>
      <bottom style="medium">
        <color indexed="8"/>
      </bottom>
      <diagonal/>
    </border>
    <border>
      <left/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medium">
        <color indexed="8"/>
      </left>
      <right style="medium">
        <color indexed="8"/>
      </right>
      <top style="thin">
        <color indexed="8"/>
      </top>
      <bottom/>
      <diagonal/>
    </border>
    <border>
      <left style="medium">
        <color indexed="8"/>
      </left>
      <right style="medium">
        <color indexed="8"/>
      </right>
      <top/>
      <bottom style="thin">
        <color indexed="8"/>
      </bottom>
      <diagonal/>
    </border>
    <border>
      <left style="medium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13"/>
      </left>
      <right style="thin">
        <color indexed="13"/>
      </right>
      <top style="thin">
        <color indexed="13"/>
      </top>
      <bottom style="thin">
        <color indexed="8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thin">
        <color indexed="13"/>
      </bottom>
      <diagonal/>
    </border>
    <border>
      <left style="medium">
        <color indexed="8"/>
      </left>
      <right style="medium">
        <color indexed="8"/>
      </right>
      <top style="thin">
        <color indexed="13"/>
      </top>
      <bottom style="medium">
        <color indexed="8"/>
      </bottom>
      <diagonal/>
    </border>
    <border>
      <left style="medium">
        <color indexed="8"/>
      </left>
      <right style="thin">
        <color indexed="13"/>
      </right>
      <top style="medium">
        <color indexed="8"/>
      </top>
      <bottom style="medium">
        <color indexed="8"/>
      </bottom>
      <diagonal/>
    </border>
    <border>
      <left style="thin">
        <color indexed="13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thin">
        <color indexed="13"/>
      </left>
      <right style="medium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13"/>
      </left>
      <right/>
      <top style="thin">
        <color indexed="13"/>
      </top>
      <bottom style="thin">
        <color indexed="13"/>
      </bottom>
      <diagonal/>
    </border>
    <border>
      <left/>
      <right/>
      <top style="thin">
        <color indexed="13"/>
      </top>
      <bottom style="thin">
        <color indexed="13"/>
      </bottom>
      <diagonal/>
    </border>
    <border>
      <left/>
      <right/>
      <top style="medium">
        <color indexed="8"/>
      </top>
      <bottom style="medium">
        <color indexed="8"/>
      </bottom>
      <diagonal/>
    </border>
    <border>
      <left/>
      <right style="thin">
        <color indexed="8"/>
      </right>
      <top/>
      <bottom/>
      <diagonal/>
    </border>
    <border>
      <left style="thin">
        <color theme="3"/>
      </left>
      <right style="thin">
        <color indexed="13"/>
      </right>
      <top style="thin">
        <color indexed="13"/>
      </top>
      <bottom style="thin">
        <color indexed="13"/>
      </bottom>
      <diagonal/>
    </border>
    <border>
      <left style="thin">
        <color theme="3"/>
      </left>
      <right/>
      <top/>
      <bottom/>
      <diagonal/>
    </border>
    <border>
      <left/>
      <right style="thin">
        <color indexed="8"/>
      </right>
      <top style="medium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medium">
        <color indexed="8"/>
      </bottom>
      <diagonal/>
    </border>
  </borders>
  <cellStyleXfs count="1">
    <xf numFmtId="0" fontId="0" fillId="0" borderId="0" applyNumberFormat="0" applyFill="0" applyBorder="0" applyProtection="0"/>
  </cellStyleXfs>
  <cellXfs count="447">
    <xf numFmtId="0" fontId="0" fillId="0" borderId="0" xfId="0" applyFont="1" applyAlignment="1"/>
    <xf numFmtId="0" fontId="2" fillId="0" borderId="0" xfId="0" applyFont="1" applyAlignment="1">
      <alignment horizontal="left"/>
    </xf>
    <xf numFmtId="0" fontId="1" fillId="2" borderId="0" xfId="0" applyFont="1" applyFill="1" applyAlignment="1">
      <alignment horizontal="left"/>
    </xf>
    <xf numFmtId="0" fontId="1" fillId="3" borderId="0" xfId="0" applyFont="1" applyFill="1" applyAlignment="1">
      <alignment horizontal="left"/>
    </xf>
    <xf numFmtId="0" fontId="4" fillId="3" borderId="0" xfId="0" applyFont="1" applyFill="1" applyAlignment="1">
      <alignment horizontal="left"/>
    </xf>
    <xf numFmtId="0" fontId="0" fillId="0" borderId="1" xfId="0" applyFont="1" applyBorder="1" applyAlignment="1"/>
    <xf numFmtId="0" fontId="0" fillId="0" borderId="13" xfId="0" applyFont="1" applyBorder="1" applyAlignment="1"/>
    <xf numFmtId="0" fontId="0" fillId="0" borderId="0" xfId="0" applyNumberFormat="1" applyFont="1" applyAlignment="1"/>
    <xf numFmtId="0" fontId="12" fillId="4" borderId="51" xfId="0" applyFont="1" applyFill="1" applyBorder="1" applyAlignment="1">
      <alignment horizontal="left" vertical="top"/>
    </xf>
    <xf numFmtId="49" fontId="13" fillId="4" borderId="10" xfId="0" applyNumberFormat="1" applyFont="1" applyFill="1" applyBorder="1" applyAlignment="1">
      <alignment horizontal="center" vertical="center" wrapText="1"/>
    </xf>
    <xf numFmtId="49" fontId="14" fillId="4" borderId="10" xfId="0" applyNumberFormat="1" applyFont="1" applyFill="1" applyBorder="1" applyAlignment="1">
      <alignment horizontal="left" vertical="center" wrapText="1"/>
    </xf>
    <xf numFmtId="3" fontId="14" fillId="4" borderId="10" xfId="0" applyNumberFormat="1" applyFont="1" applyFill="1" applyBorder="1" applyAlignment="1">
      <alignment horizontal="right" vertical="center" wrapText="1"/>
    </xf>
    <xf numFmtId="49" fontId="9" fillId="4" borderId="10" xfId="0" applyNumberFormat="1" applyFont="1" applyFill="1" applyBorder="1" applyAlignment="1">
      <alignment horizontal="left" vertical="center" wrapText="1"/>
    </xf>
    <xf numFmtId="3" fontId="9" fillId="4" borderId="10" xfId="0" applyNumberFormat="1" applyFont="1" applyFill="1" applyBorder="1" applyAlignment="1">
      <alignment horizontal="right" vertical="center" wrapText="1"/>
    </xf>
    <xf numFmtId="49" fontId="14" fillId="4" borderId="10" xfId="0" applyNumberFormat="1" applyFont="1" applyFill="1" applyBorder="1" applyAlignment="1"/>
    <xf numFmtId="49" fontId="9" fillId="4" borderId="10" xfId="0" applyNumberFormat="1" applyFont="1" applyFill="1" applyBorder="1" applyAlignment="1"/>
    <xf numFmtId="49" fontId="14" fillId="4" borderId="10" xfId="0" applyNumberFormat="1" applyFont="1" applyFill="1" applyBorder="1" applyAlignment="1">
      <alignment wrapText="1"/>
    </xf>
    <xf numFmtId="3" fontId="14" fillId="4" borderId="10" xfId="0" applyNumberFormat="1" applyFont="1" applyFill="1" applyBorder="1" applyAlignment="1"/>
    <xf numFmtId="3" fontId="9" fillId="4" borderId="10" xfId="0" applyNumberFormat="1" applyFont="1" applyFill="1" applyBorder="1" applyAlignment="1"/>
    <xf numFmtId="0" fontId="14" fillId="4" borderId="10" xfId="0" applyNumberFormat="1" applyFont="1" applyFill="1" applyBorder="1" applyAlignment="1"/>
    <xf numFmtId="0" fontId="0" fillId="0" borderId="0" xfId="0" applyNumberFormat="1" applyFont="1" applyAlignment="1"/>
    <xf numFmtId="0" fontId="0" fillId="0" borderId="0" xfId="0" applyNumberFormat="1" applyFont="1" applyAlignment="1"/>
    <xf numFmtId="0" fontId="0" fillId="0" borderId="0" xfId="0" applyNumberFormat="1" applyFont="1" applyAlignment="1"/>
    <xf numFmtId="0" fontId="17" fillId="4" borderId="1" xfId="0" applyFont="1" applyFill="1" applyBorder="1" applyAlignment="1"/>
    <xf numFmtId="0" fontId="17" fillId="0" borderId="1" xfId="0" applyFont="1" applyBorder="1" applyAlignment="1"/>
    <xf numFmtId="0" fontId="18" fillId="0" borderId="1" xfId="0" applyFont="1" applyBorder="1" applyAlignment="1">
      <alignment horizontal="center"/>
    </xf>
    <xf numFmtId="49" fontId="17" fillId="4" borderId="1" xfId="0" applyNumberFormat="1" applyFont="1" applyFill="1" applyBorder="1" applyAlignment="1"/>
    <xf numFmtId="49" fontId="18" fillId="4" borderId="1" xfId="0" applyNumberFormat="1" applyFont="1" applyFill="1" applyBorder="1" applyAlignment="1"/>
    <xf numFmtId="0" fontId="17" fillId="0" borderId="1" xfId="0" applyFont="1" applyBorder="1" applyAlignment="1">
      <alignment horizontal="right"/>
    </xf>
    <xf numFmtId="0" fontId="0" fillId="0" borderId="0" xfId="0" applyNumberFormat="1" applyFont="1" applyAlignment="1"/>
    <xf numFmtId="0" fontId="18" fillId="4" borderId="1" xfId="0" applyFont="1" applyFill="1" applyBorder="1" applyAlignment="1">
      <alignment horizontal="center"/>
    </xf>
    <xf numFmtId="3" fontId="17" fillId="4" borderId="1" xfId="0" applyNumberFormat="1" applyFont="1" applyFill="1" applyBorder="1" applyAlignment="1">
      <alignment horizontal="right"/>
    </xf>
    <xf numFmtId="3" fontId="17" fillId="4" borderId="1" xfId="0" applyNumberFormat="1" applyFont="1" applyFill="1" applyBorder="1" applyAlignment="1"/>
    <xf numFmtId="3" fontId="18" fillId="4" borderId="1" xfId="0" applyNumberFormat="1" applyFont="1" applyFill="1" applyBorder="1" applyAlignment="1">
      <alignment horizontal="right"/>
    </xf>
    <xf numFmtId="0" fontId="18" fillId="4" borderId="1" xfId="0" applyFont="1" applyFill="1" applyBorder="1" applyAlignment="1"/>
    <xf numFmtId="0" fontId="0" fillId="0" borderId="0" xfId="0" applyNumberFormat="1" applyFont="1" applyAlignment="1"/>
    <xf numFmtId="49" fontId="3" fillId="4" borderId="1" xfId="0" applyNumberFormat="1" applyFont="1" applyFill="1" applyBorder="1" applyAlignment="1">
      <alignment horizontal="right"/>
    </xf>
    <xf numFmtId="0" fontId="19" fillId="4" borderId="1" xfId="0" applyFont="1" applyFill="1" applyBorder="1" applyAlignment="1">
      <alignment horizontal="center" vertical="center" wrapText="1"/>
    </xf>
    <xf numFmtId="0" fontId="19" fillId="4" borderId="1" xfId="0" applyFont="1" applyFill="1" applyBorder="1" applyAlignment="1">
      <alignment horizontal="center" vertical="center"/>
    </xf>
    <xf numFmtId="0" fontId="3" fillId="4" borderId="1" xfId="0" applyFont="1" applyFill="1" applyBorder="1" applyAlignment="1">
      <alignment wrapText="1"/>
    </xf>
    <xf numFmtId="0" fontId="5" fillId="4" borderId="1" xfId="0" applyFont="1" applyFill="1" applyBorder="1" applyAlignment="1">
      <alignment vertical="center"/>
    </xf>
    <xf numFmtId="3" fontId="5" fillId="4" borderId="1" xfId="0" applyNumberFormat="1" applyFont="1" applyFill="1" applyBorder="1" applyAlignment="1">
      <alignment vertical="center"/>
    </xf>
    <xf numFmtId="0" fontId="3" fillId="4" borderId="2" xfId="0" applyFont="1" applyFill="1" applyBorder="1" applyAlignment="1">
      <alignment horizontal="center" wrapText="1"/>
    </xf>
    <xf numFmtId="0" fontId="3" fillId="4" borderId="2" xfId="0" applyFont="1" applyFill="1" applyBorder="1" applyAlignment="1">
      <alignment horizontal="center" vertical="center"/>
    </xf>
    <xf numFmtId="3" fontId="3" fillId="4" borderId="2" xfId="0" applyNumberFormat="1" applyFont="1" applyFill="1" applyBorder="1" applyAlignment="1">
      <alignment horizontal="center" vertical="center"/>
    </xf>
    <xf numFmtId="49" fontId="5" fillId="4" borderId="46" xfId="0" applyNumberFormat="1" applyFont="1" applyFill="1" applyBorder="1" applyAlignment="1">
      <alignment vertical="center" wrapText="1"/>
    </xf>
    <xf numFmtId="0" fontId="5" fillId="4" borderId="46" xfId="0" applyNumberFormat="1" applyFont="1" applyFill="1" applyBorder="1" applyAlignment="1">
      <alignment horizontal="center" vertical="center"/>
    </xf>
    <xf numFmtId="3" fontId="5" fillId="4" borderId="46" xfId="0" applyNumberFormat="1" applyFont="1" applyFill="1" applyBorder="1" applyAlignment="1">
      <alignment vertical="center"/>
    </xf>
    <xf numFmtId="49" fontId="3" fillId="4" borderId="42" xfId="0" applyNumberFormat="1" applyFont="1" applyFill="1" applyBorder="1" applyAlignment="1">
      <alignment horizontal="left" vertical="center" wrapText="1"/>
    </xf>
    <xf numFmtId="0" fontId="3" fillId="4" borderId="42" xfId="0" applyNumberFormat="1" applyFont="1" applyFill="1" applyBorder="1" applyAlignment="1">
      <alignment horizontal="center" vertical="center"/>
    </xf>
    <xf numFmtId="3" fontId="3" fillId="4" borderId="42" xfId="0" applyNumberFormat="1" applyFont="1" applyFill="1" applyBorder="1" applyAlignment="1">
      <alignment vertical="center"/>
    </xf>
    <xf numFmtId="49" fontId="3" fillId="4" borderId="12" xfId="0" applyNumberFormat="1" applyFont="1" applyFill="1" applyBorder="1" applyAlignment="1">
      <alignment horizontal="left" vertical="center" wrapText="1"/>
    </xf>
    <xf numFmtId="0" fontId="3" fillId="4" borderId="12" xfId="0" applyNumberFormat="1" applyFont="1" applyFill="1" applyBorder="1" applyAlignment="1">
      <alignment horizontal="center" vertical="center"/>
    </xf>
    <xf numFmtId="3" fontId="3" fillId="4" borderId="12" xfId="0" applyNumberFormat="1" applyFont="1" applyFill="1" applyBorder="1" applyAlignment="1">
      <alignment vertical="center"/>
    </xf>
    <xf numFmtId="49" fontId="3" fillId="4" borderId="43" xfId="0" applyNumberFormat="1" applyFont="1" applyFill="1" applyBorder="1" applyAlignment="1">
      <alignment horizontal="left" vertical="center" wrapText="1"/>
    </xf>
    <xf numFmtId="0" fontId="3" fillId="4" borderId="43" xfId="0" applyNumberFormat="1" applyFont="1" applyFill="1" applyBorder="1" applyAlignment="1">
      <alignment horizontal="center" vertical="center"/>
    </xf>
    <xf numFmtId="3" fontId="3" fillId="4" borderId="43" xfId="0" applyNumberFormat="1" applyFont="1" applyFill="1" applyBorder="1" applyAlignment="1">
      <alignment vertical="center"/>
    </xf>
    <xf numFmtId="49" fontId="3" fillId="4" borderId="46" xfId="0" applyNumberFormat="1" applyFont="1" applyFill="1" applyBorder="1" applyAlignment="1">
      <alignment horizontal="left" vertical="center" wrapText="1"/>
    </xf>
    <xf numFmtId="3" fontId="3" fillId="4" borderId="46" xfId="0" applyNumberFormat="1" applyFont="1" applyFill="1" applyBorder="1" applyAlignment="1">
      <alignment vertical="center"/>
    </xf>
    <xf numFmtId="0" fontId="3" fillId="4" borderId="23" xfId="0" applyFont="1" applyFill="1" applyBorder="1" applyAlignment="1">
      <alignment vertical="center" wrapText="1"/>
    </xf>
    <xf numFmtId="0" fontId="3" fillId="4" borderId="23" xfId="0" applyFont="1" applyFill="1" applyBorder="1" applyAlignment="1">
      <alignment vertical="center"/>
    </xf>
    <xf numFmtId="3" fontId="3" fillId="4" borderId="23" xfId="0" applyNumberFormat="1" applyFont="1" applyFill="1" applyBorder="1" applyAlignment="1">
      <alignment vertical="center"/>
    </xf>
    <xf numFmtId="49" fontId="3" fillId="4" borderId="42" xfId="0" applyNumberFormat="1" applyFont="1" applyFill="1" applyBorder="1" applyAlignment="1">
      <alignment vertical="center" wrapText="1"/>
    </xf>
    <xf numFmtId="0" fontId="5" fillId="4" borderId="42" xfId="0" applyNumberFormat="1" applyFont="1" applyFill="1" applyBorder="1" applyAlignment="1">
      <alignment horizontal="center" vertical="center"/>
    </xf>
    <xf numFmtId="49" fontId="3" fillId="4" borderId="12" xfId="0" applyNumberFormat="1" applyFont="1" applyFill="1" applyBorder="1" applyAlignment="1">
      <alignment vertical="center" wrapText="1"/>
    </xf>
    <xf numFmtId="0" fontId="5" fillId="4" borderId="12" xfId="0" applyNumberFormat="1" applyFont="1" applyFill="1" applyBorder="1" applyAlignment="1">
      <alignment horizontal="center" vertical="center"/>
    </xf>
    <xf numFmtId="49" fontId="3" fillId="4" borderId="43" xfId="0" applyNumberFormat="1" applyFont="1" applyFill="1" applyBorder="1" applyAlignment="1">
      <alignment vertical="center" wrapText="1"/>
    </xf>
    <xf numFmtId="0" fontId="5" fillId="4" borderId="43" xfId="0" applyNumberFormat="1" applyFont="1" applyFill="1" applyBorder="1" applyAlignment="1">
      <alignment horizontal="center" vertical="center"/>
    </xf>
    <xf numFmtId="0" fontId="0" fillId="0" borderId="0" xfId="0" applyNumberFormat="1" applyFont="1" applyAlignment="1"/>
    <xf numFmtId="0" fontId="0" fillId="0" borderId="0" xfId="0" applyFont="1" applyAlignment="1"/>
    <xf numFmtId="49" fontId="22" fillId="4" borderId="10" xfId="0" applyNumberFormat="1" applyFont="1" applyFill="1" applyBorder="1" applyAlignment="1">
      <alignment horizontal="left" vertical="center" wrapText="1"/>
    </xf>
    <xf numFmtId="3" fontId="22" fillId="4" borderId="10" xfId="0" applyNumberFormat="1" applyFont="1" applyFill="1" applyBorder="1" applyAlignment="1">
      <alignment horizontal="right" vertical="center" wrapText="1"/>
    </xf>
    <xf numFmtId="49" fontId="22" fillId="4" borderId="10" xfId="0" applyNumberFormat="1" applyFont="1" applyFill="1" applyBorder="1" applyAlignment="1"/>
    <xf numFmtId="0" fontId="23" fillId="0" borderId="0" xfId="0" applyNumberFormat="1" applyFont="1" applyAlignment="1"/>
    <xf numFmtId="0" fontId="23" fillId="0" borderId="0" xfId="0" applyFont="1" applyAlignment="1"/>
    <xf numFmtId="3" fontId="23" fillId="0" borderId="0" xfId="0" applyNumberFormat="1" applyFont="1" applyAlignment="1"/>
    <xf numFmtId="3" fontId="22" fillId="4" borderId="10" xfId="0" applyNumberFormat="1" applyFont="1" applyFill="1" applyBorder="1" applyAlignment="1"/>
    <xf numFmtId="3" fontId="20" fillId="5" borderId="17" xfId="0" applyNumberFormat="1" applyFont="1" applyFill="1" applyBorder="1" applyAlignment="1">
      <alignment vertical="center" wrapText="1"/>
    </xf>
    <xf numFmtId="0" fontId="0" fillId="0" borderId="0" xfId="0" applyNumberFormat="1" applyFont="1" applyAlignment="1">
      <alignment horizontal="right"/>
    </xf>
    <xf numFmtId="49" fontId="25" fillId="4" borderId="1" xfId="0" applyNumberFormat="1" applyFont="1" applyFill="1" applyBorder="1" applyAlignment="1"/>
    <xf numFmtId="49" fontId="25" fillId="0" borderId="1" xfId="0" applyNumberFormat="1" applyFont="1" applyBorder="1" applyAlignment="1">
      <alignment horizontal="right"/>
    </xf>
    <xf numFmtId="49" fontId="26" fillId="0" borderId="1" xfId="0" applyNumberFormat="1" applyFont="1" applyBorder="1" applyAlignment="1">
      <alignment horizontal="right"/>
    </xf>
    <xf numFmtId="49" fontId="5" fillId="5" borderId="17" xfId="0" applyNumberFormat="1" applyFont="1" applyFill="1" applyBorder="1" applyAlignment="1">
      <alignment horizontal="left" vertical="center"/>
    </xf>
    <xf numFmtId="0" fontId="5" fillId="5" borderId="18" xfId="0" applyFont="1" applyFill="1" applyBorder="1" applyAlignment="1">
      <alignment horizontal="left" vertical="center"/>
    </xf>
    <xf numFmtId="49" fontId="5" fillId="5" borderId="19" xfId="0" applyNumberFormat="1" applyFont="1" applyFill="1" applyBorder="1" applyAlignment="1">
      <alignment vertical="center" wrapText="1"/>
    </xf>
    <xf numFmtId="3" fontId="5" fillId="5" borderId="17" xfId="0" applyNumberFormat="1" applyFont="1" applyFill="1" applyBorder="1" applyAlignment="1">
      <alignment vertical="center" wrapText="1"/>
    </xf>
    <xf numFmtId="3" fontId="5" fillId="5" borderId="22" xfId="0" applyNumberFormat="1" applyFont="1" applyFill="1" applyBorder="1" applyAlignment="1">
      <alignment vertical="center" wrapText="1"/>
    </xf>
    <xf numFmtId="3" fontId="5" fillId="5" borderId="59" xfId="0" applyNumberFormat="1" applyFont="1" applyFill="1" applyBorder="1" applyAlignment="1">
      <alignment vertical="center" wrapText="1"/>
    </xf>
    <xf numFmtId="49" fontId="21" fillId="5" borderId="17" xfId="0" applyNumberFormat="1" applyFont="1" applyFill="1" applyBorder="1" applyAlignment="1">
      <alignment horizontal="left" vertical="center"/>
    </xf>
    <xf numFmtId="49" fontId="21" fillId="5" borderId="19" xfId="0" applyNumberFormat="1" applyFont="1" applyFill="1" applyBorder="1" applyAlignment="1">
      <alignment vertical="center" wrapText="1"/>
    </xf>
    <xf numFmtId="0" fontId="30" fillId="2" borderId="0" xfId="0" applyFont="1" applyFill="1" applyAlignment="1">
      <alignment horizontal="left"/>
    </xf>
    <xf numFmtId="0" fontId="25" fillId="4" borderId="1" xfId="0" applyFont="1" applyFill="1" applyBorder="1" applyAlignment="1"/>
    <xf numFmtId="3" fontId="21" fillId="4" borderId="42" xfId="0" applyNumberFormat="1" applyFont="1" applyFill="1" applyBorder="1" applyAlignment="1">
      <alignment vertical="center"/>
    </xf>
    <xf numFmtId="49" fontId="20" fillId="4" borderId="43" xfId="0" applyNumberFormat="1" applyFont="1" applyFill="1" applyBorder="1" applyAlignment="1">
      <alignment horizontal="left" vertical="center" wrapText="1"/>
    </xf>
    <xf numFmtId="3" fontId="3" fillId="4" borderId="47" xfId="0" applyNumberFormat="1" applyFont="1" applyFill="1" applyBorder="1" applyAlignment="1">
      <alignment vertical="center"/>
    </xf>
    <xf numFmtId="49" fontId="20" fillId="4" borderId="47" xfId="0" applyNumberFormat="1" applyFont="1" applyFill="1" applyBorder="1" applyAlignment="1">
      <alignment horizontal="left" vertical="center" wrapText="1"/>
    </xf>
    <xf numFmtId="0" fontId="21" fillId="4" borderId="42" xfId="0" applyNumberFormat="1" applyFont="1" applyFill="1" applyBorder="1" applyAlignment="1">
      <alignment horizontal="center" vertical="center"/>
    </xf>
    <xf numFmtId="0" fontId="21" fillId="4" borderId="46" xfId="0" applyNumberFormat="1" applyFont="1" applyFill="1" applyBorder="1" applyAlignment="1">
      <alignment horizontal="center" vertical="center"/>
    </xf>
    <xf numFmtId="0" fontId="20" fillId="4" borderId="46" xfId="0" applyNumberFormat="1" applyFont="1" applyFill="1" applyBorder="1" applyAlignment="1">
      <alignment horizontal="center" vertical="center"/>
    </xf>
    <xf numFmtId="0" fontId="20" fillId="4" borderId="12" xfId="0" applyNumberFormat="1" applyFont="1" applyFill="1" applyBorder="1" applyAlignment="1">
      <alignment horizontal="center" vertical="center"/>
    </xf>
    <xf numFmtId="49" fontId="21" fillId="4" borderId="46" xfId="0" applyNumberFormat="1" applyFont="1" applyFill="1" applyBorder="1" applyAlignment="1">
      <alignment horizontal="left" vertical="center" wrapText="1"/>
    </xf>
    <xf numFmtId="49" fontId="20" fillId="4" borderId="46" xfId="0" applyNumberFormat="1" applyFont="1" applyFill="1" applyBorder="1" applyAlignment="1">
      <alignment horizontal="left" vertical="center" wrapText="1"/>
    </xf>
    <xf numFmtId="0" fontId="31" fillId="4" borderId="42" xfId="0" applyNumberFormat="1" applyFont="1" applyFill="1" applyBorder="1" applyAlignment="1">
      <alignment horizontal="center" vertical="center"/>
    </xf>
    <xf numFmtId="0" fontId="0" fillId="5" borderId="0" xfId="0" applyNumberFormat="1" applyFont="1" applyFill="1" applyAlignment="1"/>
    <xf numFmtId="0" fontId="0" fillId="5" borderId="0" xfId="0" applyFont="1" applyFill="1" applyAlignment="1"/>
    <xf numFmtId="3" fontId="21" fillId="4" borderId="46" xfId="0" applyNumberFormat="1" applyFont="1" applyFill="1" applyBorder="1" applyAlignment="1">
      <alignment vertical="center"/>
    </xf>
    <xf numFmtId="3" fontId="21" fillId="4" borderId="43" xfId="0" applyNumberFormat="1" applyFont="1" applyFill="1" applyBorder="1" applyAlignment="1">
      <alignment vertical="center"/>
    </xf>
    <xf numFmtId="0" fontId="0" fillId="0" borderId="0" xfId="0" applyFont="1" applyAlignment="1"/>
    <xf numFmtId="0" fontId="18" fillId="0" borderId="57" xfId="0" applyFont="1" applyBorder="1" applyAlignment="1">
      <alignment horizontal="center"/>
    </xf>
    <xf numFmtId="0" fontId="17" fillId="0" borderId="57" xfId="0" applyFont="1" applyBorder="1" applyAlignment="1"/>
    <xf numFmtId="0" fontId="0" fillId="0" borderId="57" xfId="0" applyFont="1" applyBorder="1" applyAlignment="1"/>
    <xf numFmtId="0" fontId="18" fillId="4" borderId="61" xfId="0" applyFont="1" applyFill="1" applyBorder="1" applyAlignment="1">
      <alignment horizontal="center"/>
    </xf>
    <xf numFmtId="3" fontId="17" fillId="4" borderId="61" xfId="0" applyNumberFormat="1" applyFont="1" applyFill="1" applyBorder="1" applyAlignment="1"/>
    <xf numFmtId="3" fontId="17" fillId="4" borderId="61" xfId="0" applyNumberFormat="1" applyFont="1" applyFill="1" applyBorder="1" applyAlignment="1">
      <alignment horizontal="right"/>
    </xf>
    <xf numFmtId="3" fontId="18" fillId="4" borderId="61" xfId="0" applyNumberFormat="1" applyFont="1" applyFill="1" applyBorder="1" applyAlignment="1">
      <alignment horizontal="right"/>
    </xf>
    <xf numFmtId="0" fontId="18" fillId="4" borderId="61" xfId="0" applyFont="1" applyFill="1" applyBorder="1" applyAlignment="1">
      <alignment horizontal="right"/>
    </xf>
    <xf numFmtId="0" fontId="17" fillId="4" borderId="61" xfId="0" applyFont="1" applyFill="1" applyBorder="1" applyAlignment="1"/>
    <xf numFmtId="0" fontId="0" fillId="0" borderId="62" xfId="0" applyNumberFormat="1" applyFont="1" applyBorder="1" applyAlignment="1"/>
    <xf numFmtId="0" fontId="0" fillId="0" borderId="1" xfId="0" applyNumberFormat="1" applyFont="1" applyBorder="1" applyAlignment="1"/>
    <xf numFmtId="0" fontId="24" fillId="0" borderId="1" xfId="0" applyNumberFormat="1" applyFont="1" applyBorder="1" applyAlignment="1"/>
    <xf numFmtId="0" fontId="24" fillId="0" borderId="1" xfId="0" applyNumberFormat="1" applyFont="1" applyBorder="1" applyAlignment="1">
      <alignment horizontal="center" vertical="center"/>
    </xf>
    <xf numFmtId="0" fontId="24" fillId="0" borderId="1" xfId="0" applyNumberFormat="1" applyFont="1" applyBorder="1" applyAlignment="1">
      <alignment vertical="center" wrapText="1"/>
    </xf>
    <xf numFmtId="0" fontId="24" fillId="0" borderId="1" xfId="0" applyNumberFormat="1" applyFont="1" applyBorder="1" applyAlignment="1">
      <alignment wrapText="1"/>
    </xf>
    <xf numFmtId="3" fontId="32" fillId="4" borderId="29" xfId="0" applyNumberFormat="1" applyFont="1" applyFill="1" applyBorder="1" applyAlignment="1"/>
    <xf numFmtId="0" fontId="0" fillId="0" borderId="0" xfId="0" applyFont="1" applyAlignment="1"/>
    <xf numFmtId="0" fontId="18" fillId="0" borderId="1" xfId="0" applyFont="1" applyBorder="1" applyAlignment="1">
      <alignment horizontal="center"/>
    </xf>
    <xf numFmtId="0" fontId="0" fillId="0" borderId="1" xfId="0" applyFont="1" applyBorder="1" applyAlignment="1"/>
    <xf numFmtId="0" fontId="17" fillId="4" borderId="1" xfId="0" applyFont="1" applyFill="1" applyBorder="1" applyAlignment="1">
      <alignment wrapText="1"/>
    </xf>
    <xf numFmtId="3" fontId="26" fillId="0" borderId="1" xfId="0" applyNumberFormat="1" applyFont="1" applyBorder="1" applyAlignment="1"/>
    <xf numFmtId="3" fontId="17" fillId="4" borderId="8" xfId="0" applyNumberFormat="1" applyFont="1" applyFill="1" applyBorder="1" applyAlignment="1"/>
    <xf numFmtId="3" fontId="17" fillId="4" borderId="8" xfId="0" applyNumberFormat="1" applyFont="1" applyFill="1" applyBorder="1" applyAlignment="1">
      <alignment horizontal="right"/>
    </xf>
    <xf numFmtId="0" fontId="24" fillId="0" borderId="0" xfId="0" applyFont="1" applyAlignment="1">
      <alignment wrapText="1"/>
    </xf>
    <xf numFmtId="1" fontId="0" fillId="0" borderId="1" xfId="0" applyNumberFormat="1" applyFont="1" applyBorder="1" applyAlignment="1"/>
    <xf numFmtId="0" fontId="1" fillId="0" borderId="0" xfId="0" applyFont="1" applyAlignment="1">
      <alignment horizontal="left" wrapText="1"/>
    </xf>
    <xf numFmtId="0" fontId="0" fillId="0" borderId="0" xfId="0" applyFont="1" applyAlignment="1"/>
    <xf numFmtId="49" fontId="5" fillId="4" borderId="1" xfId="0" applyNumberFormat="1" applyFont="1" applyFill="1" applyBorder="1" applyAlignment="1">
      <alignment horizontal="center" vertical="top" wrapText="1"/>
    </xf>
    <xf numFmtId="0" fontId="5" fillId="4" borderId="1" xfId="0" applyFont="1" applyFill="1" applyBorder="1" applyAlignment="1">
      <alignment horizontal="center" vertical="top" wrapText="1"/>
    </xf>
    <xf numFmtId="49" fontId="29" fillId="4" borderId="1" xfId="0" applyNumberFormat="1" applyFont="1" applyFill="1" applyBorder="1" applyAlignment="1">
      <alignment horizontal="right"/>
    </xf>
    <xf numFmtId="0" fontId="11" fillId="4" borderId="1" xfId="0" applyFont="1" applyFill="1" applyBorder="1" applyAlignment="1">
      <alignment horizontal="right"/>
    </xf>
    <xf numFmtId="49" fontId="9" fillId="4" borderId="1" xfId="0" applyNumberFormat="1" applyFont="1" applyFill="1" applyBorder="1" applyAlignment="1">
      <alignment horizontal="center" vertical="top" wrapText="1"/>
    </xf>
    <xf numFmtId="0" fontId="9" fillId="4" borderId="1" xfId="0" applyFont="1" applyFill="1" applyBorder="1" applyAlignment="1">
      <alignment horizontal="center" vertical="top" wrapText="1"/>
    </xf>
    <xf numFmtId="49" fontId="28" fillId="4" borderId="1" xfId="0" applyNumberFormat="1" applyFont="1" applyFill="1" applyBorder="1" applyAlignment="1">
      <alignment horizontal="right"/>
    </xf>
    <xf numFmtId="0" fontId="15" fillId="4" borderId="1" xfId="0" applyFont="1" applyFill="1" applyBorder="1" applyAlignment="1">
      <alignment horizontal="right"/>
    </xf>
    <xf numFmtId="49" fontId="27" fillId="4" borderId="1" xfId="0" applyNumberFormat="1" applyFont="1" applyFill="1" applyBorder="1" applyAlignment="1">
      <alignment horizontal="right"/>
    </xf>
    <xf numFmtId="0" fontId="16" fillId="0" borderId="1" xfId="0" applyFont="1" applyBorder="1" applyAlignment="1">
      <alignment horizontal="right"/>
    </xf>
    <xf numFmtId="49" fontId="18" fillId="4" borderId="1" xfId="0" applyNumberFormat="1" applyFont="1" applyFill="1" applyBorder="1" applyAlignment="1">
      <alignment horizontal="center"/>
    </xf>
    <xf numFmtId="0" fontId="18" fillId="0" borderId="1" xfId="0" applyFont="1" applyBorder="1" applyAlignment="1">
      <alignment horizontal="center"/>
    </xf>
    <xf numFmtId="0" fontId="26" fillId="0" borderId="1" xfId="0" applyNumberFormat="1" applyFont="1" applyBorder="1" applyAlignment="1">
      <alignment horizontal="center"/>
    </xf>
    <xf numFmtId="49" fontId="18" fillId="4" borderId="1" xfId="0" applyNumberFormat="1" applyFont="1" applyFill="1" applyBorder="1" applyAlignment="1">
      <alignment wrapText="1"/>
    </xf>
    <xf numFmtId="0" fontId="18" fillId="4" borderId="1" xfId="0" applyFont="1" applyFill="1" applyBorder="1" applyAlignment="1">
      <alignment wrapText="1"/>
    </xf>
    <xf numFmtId="0" fontId="16" fillId="4" borderId="1" xfId="0" applyFont="1" applyFill="1" applyBorder="1" applyAlignment="1">
      <alignment horizontal="right"/>
    </xf>
    <xf numFmtId="0" fontId="18" fillId="4" borderId="1" xfId="0" applyFont="1" applyFill="1" applyBorder="1" applyAlignment="1">
      <alignment horizontal="center"/>
    </xf>
    <xf numFmtId="49" fontId="18" fillId="4" borderId="1" xfId="0" applyNumberFormat="1" applyFont="1" applyFill="1" applyBorder="1" applyAlignment="1"/>
    <xf numFmtId="0" fontId="0" fillId="0" borderId="1" xfId="0" applyFont="1" applyBorder="1" applyAlignment="1"/>
    <xf numFmtId="49" fontId="5" fillId="4" borderId="1" xfId="0" applyNumberFormat="1" applyFont="1" applyFill="1" applyBorder="1" applyAlignment="1">
      <alignment horizontal="center" vertical="center" wrapText="1"/>
    </xf>
    <xf numFmtId="49" fontId="21" fillId="4" borderId="1" xfId="0" applyNumberFormat="1" applyFont="1" applyFill="1" applyBorder="1" applyAlignment="1">
      <alignment horizontal="center" vertical="center" wrapText="1"/>
    </xf>
    <xf numFmtId="49" fontId="5" fillId="4" borderId="52" xfId="0" applyNumberFormat="1" applyFont="1" applyFill="1" applyBorder="1" applyAlignment="1">
      <alignment horizontal="center" vertical="center"/>
    </xf>
    <xf numFmtId="3" fontId="5" fillId="4" borderId="53" xfId="0" applyNumberFormat="1" applyFont="1" applyFill="1" applyBorder="1" applyAlignment="1">
      <alignment horizontal="center" vertical="center"/>
    </xf>
    <xf numFmtId="49" fontId="20" fillId="4" borderId="1" xfId="0" applyNumberFormat="1" applyFont="1" applyFill="1" applyBorder="1" applyAlignment="1">
      <alignment horizontal="right"/>
    </xf>
    <xf numFmtId="0" fontId="3" fillId="4" borderId="1" xfId="0" applyFont="1" applyFill="1" applyBorder="1" applyAlignment="1">
      <alignment horizontal="right"/>
    </xf>
    <xf numFmtId="49" fontId="5" fillId="4" borderId="54" xfId="0" applyNumberFormat="1" applyFont="1" applyFill="1" applyBorder="1" applyAlignment="1">
      <alignment horizontal="center" vertical="center"/>
    </xf>
    <xf numFmtId="0" fontId="5" fillId="4" borderId="20" xfId="0" applyFont="1" applyFill="1" applyBorder="1" applyAlignment="1">
      <alignment horizontal="center" vertical="center"/>
    </xf>
    <xf numFmtId="0" fontId="5" fillId="4" borderId="55" xfId="0" applyFont="1" applyFill="1" applyBorder="1" applyAlignment="1">
      <alignment horizontal="center" vertical="center"/>
    </xf>
    <xf numFmtId="49" fontId="5" fillId="4" borderId="52" xfId="0" applyNumberFormat="1" applyFont="1" applyFill="1" applyBorder="1" applyAlignment="1">
      <alignment horizontal="center" vertical="center" wrapText="1"/>
    </xf>
    <xf numFmtId="3" fontId="5" fillId="4" borderId="53" xfId="0" applyNumberFormat="1" applyFont="1" applyFill="1" applyBorder="1" applyAlignment="1">
      <alignment horizontal="center" vertical="center" wrapText="1"/>
    </xf>
    <xf numFmtId="49" fontId="5" fillId="4" borderId="42" xfId="0" applyNumberFormat="1" applyFont="1" applyFill="1" applyBorder="1" applyAlignment="1">
      <alignment horizontal="center" vertical="center" wrapText="1"/>
    </xf>
    <xf numFmtId="0" fontId="5" fillId="4" borderId="43" xfId="0" applyFont="1" applyFill="1" applyBorder="1" applyAlignment="1">
      <alignment horizontal="center" vertical="center"/>
    </xf>
    <xf numFmtId="0" fontId="5" fillId="4" borderId="43" xfId="0" applyFont="1" applyFill="1" applyBorder="1" applyAlignment="1">
      <alignment horizontal="center" vertical="center" wrapText="1"/>
    </xf>
    <xf numFmtId="49" fontId="5" fillId="4" borderId="54" xfId="0" applyNumberFormat="1" applyFont="1" applyFill="1" applyBorder="1" applyAlignment="1">
      <alignment horizontal="center" vertical="center" wrapText="1"/>
    </xf>
    <xf numFmtId="0" fontId="5" fillId="4" borderId="20" xfId="0" applyFont="1" applyFill="1" applyBorder="1" applyAlignment="1">
      <alignment horizontal="center" vertical="center" wrapText="1"/>
    </xf>
    <xf numFmtId="0" fontId="5" fillId="4" borderId="55" xfId="0" applyFont="1" applyFill="1" applyBorder="1" applyAlignment="1">
      <alignment horizontal="center" vertical="center" wrapText="1"/>
    </xf>
    <xf numFmtId="0" fontId="0" fillId="4" borderId="56" xfId="0" applyFont="1" applyFill="1" applyBorder="1" applyAlignment="1"/>
    <xf numFmtId="0" fontId="5" fillId="4" borderId="53" xfId="0" applyFont="1" applyFill="1" applyBorder="1" applyAlignment="1">
      <alignment horizontal="center" vertical="center" wrapText="1"/>
    </xf>
    <xf numFmtId="49" fontId="5" fillId="5" borderId="1" xfId="0" applyNumberFormat="1" applyFont="1" applyFill="1" applyBorder="1" applyAlignment="1">
      <alignment horizontal="center" vertical="center"/>
    </xf>
    <xf numFmtId="0" fontId="5" fillId="5" borderId="1" xfId="0" applyFont="1" applyFill="1" applyBorder="1" applyAlignment="1">
      <alignment horizontal="center" vertical="center"/>
    </xf>
    <xf numFmtId="49" fontId="3" fillId="5" borderId="1" xfId="0" applyNumberFormat="1" applyFont="1" applyFill="1" applyBorder="1" applyAlignment="1">
      <alignment horizontal="center" vertical="center"/>
    </xf>
    <xf numFmtId="0" fontId="3" fillId="5" borderId="1" xfId="0" applyFont="1" applyFill="1" applyBorder="1" applyAlignment="1">
      <alignment horizontal="center" vertical="center"/>
    </xf>
    <xf numFmtId="0" fontId="0" fillId="5" borderId="1" xfId="0" applyFont="1" applyFill="1" applyBorder="1" applyAlignment="1">
      <alignment vertical="center"/>
    </xf>
    <xf numFmtId="0" fontId="0" fillId="5" borderId="2" xfId="0" applyFont="1" applyFill="1" applyBorder="1" applyAlignment="1">
      <alignment vertical="center"/>
    </xf>
    <xf numFmtId="3" fontId="0" fillId="5" borderId="2" xfId="0" applyNumberFormat="1" applyFont="1" applyFill="1" applyBorder="1" applyAlignment="1">
      <alignment vertical="center"/>
    </xf>
    <xf numFmtId="49" fontId="5" fillId="5" borderId="3" xfId="0" applyNumberFormat="1" applyFont="1" applyFill="1" applyBorder="1" applyAlignment="1">
      <alignment horizontal="center" vertical="center" wrapText="1"/>
    </xf>
    <xf numFmtId="49" fontId="5" fillId="5" borderId="4" xfId="0" applyNumberFormat="1" applyFont="1" applyFill="1" applyBorder="1" applyAlignment="1">
      <alignment horizontal="center" vertical="center" wrapText="1"/>
    </xf>
    <xf numFmtId="49" fontId="5" fillId="5" borderId="5" xfId="0" applyNumberFormat="1" applyFont="1" applyFill="1" applyBorder="1" applyAlignment="1">
      <alignment horizontal="center" vertical="center" wrapText="1"/>
    </xf>
    <xf numFmtId="49" fontId="5" fillId="5" borderId="6" xfId="0" applyNumberFormat="1" applyFont="1" applyFill="1" applyBorder="1" applyAlignment="1">
      <alignment horizontal="center" vertical="center"/>
    </xf>
    <xf numFmtId="3" fontId="5" fillId="5" borderId="7" xfId="0" applyNumberFormat="1" applyFont="1" applyFill="1" applyBorder="1" applyAlignment="1">
      <alignment horizontal="center" vertical="center"/>
    </xf>
    <xf numFmtId="0" fontId="5" fillId="5" borderId="9" xfId="0" applyFont="1" applyFill="1" applyBorder="1" applyAlignment="1">
      <alignment horizontal="center" vertical="center" wrapText="1"/>
    </xf>
    <xf numFmtId="0" fontId="5" fillId="5" borderId="10" xfId="0" applyFont="1" applyFill="1" applyBorder="1" applyAlignment="1">
      <alignment horizontal="center" vertical="center" wrapText="1"/>
    </xf>
    <xf numFmtId="0" fontId="5" fillId="5" borderId="11" xfId="0" applyFont="1" applyFill="1" applyBorder="1" applyAlignment="1">
      <alignment horizontal="center" vertical="center" wrapText="1"/>
    </xf>
    <xf numFmtId="49" fontId="5" fillId="5" borderId="12" xfId="0" applyNumberFormat="1" applyFont="1" applyFill="1" applyBorder="1" applyAlignment="1">
      <alignment horizontal="center" vertical="center" wrapText="1"/>
    </xf>
    <xf numFmtId="3" fontId="5" fillId="5" borderId="12" xfId="0" applyNumberFormat="1" applyFont="1" applyFill="1" applyBorder="1" applyAlignment="1">
      <alignment horizontal="center" vertical="center" wrapText="1"/>
    </xf>
    <xf numFmtId="0" fontId="5" fillId="5" borderId="14" xfId="0" applyFont="1" applyFill="1" applyBorder="1" applyAlignment="1">
      <alignment horizontal="center" vertical="center" wrapText="1"/>
    </xf>
    <xf numFmtId="0" fontId="5" fillId="5" borderId="15" xfId="0" applyFont="1" applyFill="1" applyBorder="1" applyAlignment="1">
      <alignment horizontal="center" vertical="center" wrapText="1"/>
    </xf>
    <xf numFmtId="0" fontId="5" fillId="5" borderId="16" xfId="0" applyFont="1" applyFill="1" applyBorder="1" applyAlignment="1">
      <alignment horizontal="center" vertical="center" wrapText="1"/>
    </xf>
    <xf numFmtId="49" fontId="5" fillId="5" borderId="14" xfId="0" applyNumberFormat="1" applyFont="1" applyFill="1" applyBorder="1" applyAlignment="1">
      <alignment horizontal="center" vertical="center" wrapText="1"/>
    </xf>
    <xf numFmtId="49" fontId="5" fillId="5" borderId="15" xfId="0" applyNumberFormat="1" applyFont="1" applyFill="1" applyBorder="1" applyAlignment="1">
      <alignment horizontal="center" vertical="center" wrapText="1"/>
    </xf>
    <xf numFmtId="49" fontId="5" fillId="5" borderId="16" xfId="0" applyNumberFormat="1" applyFont="1" applyFill="1" applyBorder="1" applyAlignment="1">
      <alignment horizontal="center" vertical="center" wrapText="1"/>
    </xf>
    <xf numFmtId="49" fontId="3" fillId="5" borderId="3" xfId="0" applyNumberFormat="1" applyFont="1" applyFill="1" applyBorder="1" applyAlignment="1">
      <alignment horizontal="center" vertical="center"/>
    </xf>
    <xf numFmtId="49" fontId="0" fillId="5" borderId="4" xfId="0" applyNumberFormat="1" applyFont="1" applyFill="1" applyBorder="1" applyAlignment="1">
      <alignment vertical="center" wrapText="1"/>
    </xf>
    <xf numFmtId="49" fontId="3" fillId="5" borderId="4" xfId="0" applyNumberFormat="1" applyFont="1" applyFill="1" applyBorder="1" applyAlignment="1">
      <alignment horizontal="center" vertical="center"/>
    </xf>
    <xf numFmtId="49" fontId="3" fillId="5" borderId="5" xfId="0" applyNumberFormat="1" applyFont="1" applyFill="1" applyBorder="1" applyAlignment="1">
      <alignment horizontal="center" vertical="center"/>
    </xf>
    <xf numFmtId="9" fontId="5" fillId="5" borderId="11" xfId="0" applyNumberFormat="1" applyFont="1" applyFill="1" applyBorder="1" applyAlignment="1">
      <alignment vertical="center"/>
    </xf>
    <xf numFmtId="49" fontId="3" fillId="5" borderId="9" xfId="0" applyNumberFormat="1" applyFont="1" applyFill="1" applyBorder="1" applyAlignment="1">
      <alignment horizontal="center" vertical="center"/>
    </xf>
    <xf numFmtId="49" fontId="0" fillId="5" borderId="10" xfId="0" applyNumberFormat="1" applyFont="1" applyFill="1" applyBorder="1" applyAlignment="1">
      <alignment vertical="center" wrapText="1"/>
    </xf>
    <xf numFmtId="49" fontId="3" fillId="5" borderId="10" xfId="0" applyNumberFormat="1" applyFont="1" applyFill="1" applyBorder="1" applyAlignment="1">
      <alignment horizontal="center" vertical="center"/>
    </xf>
    <xf numFmtId="49" fontId="3" fillId="5" borderId="11" xfId="0" applyNumberFormat="1" applyFont="1" applyFill="1" applyBorder="1" applyAlignment="1">
      <alignment horizontal="center" vertical="center"/>
    </xf>
    <xf numFmtId="3" fontId="0" fillId="5" borderId="9" xfId="0" applyNumberFormat="1" applyFont="1" applyFill="1" applyBorder="1" applyAlignment="1">
      <alignment vertical="center" wrapText="1"/>
    </xf>
    <xf numFmtId="49" fontId="3" fillId="5" borderId="14" xfId="0" applyNumberFormat="1" applyFont="1" applyFill="1" applyBorder="1" applyAlignment="1">
      <alignment horizontal="center" vertical="center"/>
    </xf>
    <xf numFmtId="49" fontId="0" fillId="5" borderId="15" xfId="0" applyNumberFormat="1" applyFont="1" applyFill="1" applyBorder="1" applyAlignment="1">
      <alignment vertical="center" wrapText="1"/>
    </xf>
    <xf numFmtId="49" fontId="3" fillId="5" borderId="15" xfId="0" applyNumberFormat="1" applyFont="1" applyFill="1" applyBorder="1" applyAlignment="1">
      <alignment horizontal="center" vertical="center"/>
    </xf>
    <xf numFmtId="49" fontId="3" fillId="5" borderId="16" xfId="0" applyNumberFormat="1" applyFont="1" applyFill="1" applyBorder="1" applyAlignment="1">
      <alignment horizontal="center" vertical="center"/>
    </xf>
    <xf numFmtId="3" fontId="0" fillId="5" borderId="14" xfId="0" applyNumberFormat="1" applyFont="1" applyFill="1" applyBorder="1" applyAlignment="1">
      <alignment vertical="center" wrapText="1"/>
    </xf>
    <xf numFmtId="49" fontId="3" fillId="5" borderId="17" xfId="0" applyNumberFormat="1" applyFont="1" applyFill="1" applyBorder="1" applyAlignment="1">
      <alignment horizontal="center" vertical="center"/>
    </xf>
    <xf numFmtId="49" fontId="5" fillId="5" borderId="18" xfId="0" applyNumberFormat="1" applyFont="1" applyFill="1" applyBorder="1" applyAlignment="1">
      <alignment horizontal="left" vertical="center"/>
    </xf>
    <xf numFmtId="0" fontId="5" fillId="5" borderId="5" xfId="0" applyFont="1" applyFill="1" applyBorder="1" applyAlignment="1">
      <alignment horizontal="left" vertical="center"/>
    </xf>
    <xf numFmtId="3" fontId="5" fillId="5" borderId="17" xfId="0" applyNumberFormat="1" applyFont="1" applyFill="1" applyBorder="1" applyAlignment="1">
      <alignment horizontal="right" vertical="center"/>
    </xf>
    <xf numFmtId="3" fontId="5" fillId="5" borderId="18" xfId="0" applyNumberFormat="1" applyFont="1" applyFill="1" applyBorder="1" applyAlignment="1">
      <alignment horizontal="right" vertical="center"/>
    </xf>
    <xf numFmtId="49" fontId="0" fillId="5" borderId="4" xfId="0" applyNumberFormat="1" applyFont="1" applyFill="1" applyBorder="1" applyAlignment="1">
      <alignment vertical="center"/>
    </xf>
    <xf numFmtId="3" fontId="0" fillId="5" borderId="3" xfId="0" applyNumberFormat="1" applyFont="1" applyFill="1" applyBorder="1" applyAlignment="1">
      <alignment vertical="center"/>
    </xf>
    <xf numFmtId="49" fontId="0" fillId="5" borderId="10" xfId="0" applyNumberFormat="1" applyFont="1" applyFill="1" applyBorder="1" applyAlignment="1">
      <alignment vertical="center"/>
    </xf>
    <xf numFmtId="3" fontId="0" fillId="5" borderId="12" xfId="0" applyNumberFormat="1" applyFont="1" applyFill="1" applyBorder="1" applyAlignment="1">
      <alignment vertical="center"/>
    </xf>
    <xf numFmtId="3" fontId="0" fillId="5" borderId="9" xfId="0" applyNumberFormat="1" applyFont="1" applyFill="1" applyBorder="1" applyAlignment="1">
      <alignment vertical="center"/>
    </xf>
    <xf numFmtId="3" fontId="0" fillId="5" borderId="10" xfId="0" applyNumberFormat="1" applyFont="1" applyFill="1" applyBorder="1" applyAlignment="1">
      <alignment vertical="center"/>
    </xf>
    <xf numFmtId="0" fontId="0" fillId="5" borderId="9" xfId="0" applyFont="1" applyFill="1" applyBorder="1" applyAlignment="1">
      <alignment vertical="center"/>
    </xf>
    <xf numFmtId="0" fontId="0" fillId="5" borderId="10" xfId="0" applyFont="1" applyFill="1" applyBorder="1" applyAlignment="1">
      <alignment vertical="center"/>
    </xf>
    <xf numFmtId="49" fontId="0" fillId="5" borderId="15" xfId="0" applyNumberFormat="1" applyFont="1" applyFill="1" applyBorder="1" applyAlignment="1">
      <alignment vertical="center"/>
    </xf>
    <xf numFmtId="3" fontId="0" fillId="5" borderId="14" xfId="0" applyNumberFormat="1" applyFont="1" applyFill="1" applyBorder="1" applyAlignment="1">
      <alignment vertical="center"/>
    </xf>
    <xf numFmtId="3" fontId="0" fillId="5" borderId="15" xfId="0" applyNumberFormat="1" applyFont="1" applyFill="1" applyBorder="1" applyAlignment="1">
      <alignment vertical="center"/>
    </xf>
    <xf numFmtId="49" fontId="5" fillId="5" borderId="18" xfId="0" applyNumberFormat="1" applyFont="1" applyFill="1" applyBorder="1" applyAlignment="1">
      <alignment horizontal="center" vertical="center"/>
    </xf>
    <xf numFmtId="0" fontId="5" fillId="5" borderId="18" xfId="0" applyFont="1" applyFill="1" applyBorder="1" applyAlignment="1">
      <alignment horizontal="center" vertical="center"/>
    </xf>
    <xf numFmtId="0" fontId="5" fillId="5" borderId="19" xfId="0" applyFont="1" applyFill="1" applyBorder="1" applyAlignment="1">
      <alignment horizontal="center" vertical="center"/>
    </xf>
    <xf numFmtId="3" fontId="5" fillId="5" borderId="17" xfId="0" applyNumberFormat="1" applyFont="1" applyFill="1" applyBorder="1" applyAlignment="1">
      <alignment vertical="center"/>
    </xf>
    <xf numFmtId="3" fontId="5" fillId="5" borderId="18" xfId="0" applyNumberFormat="1" applyFont="1" applyFill="1" applyBorder="1" applyAlignment="1">
      <alignment vertical="center"/>
    </xf>
    <xf numFmtId="0" fontId="3" fillId="5" borderId="20" xfId="0" applyFont="1" applyFill="1" applyBorder="1" applyAlignment="1">
      <alignment horizontal="center" vertical="center"/>
    </xf>
    <xf numFmtId="0" fontId="0" fillId="5" borderId="20" xfId="0" applyFont="1" applyFill="1" applyBorder="1" applyAlignment="1">
      <alignment vertical="center"/>
    </xf>
    <xf numFmtId="3" fontId="0" fillId="5" borderId="20" xfId="0" applyNumberFormat="1" applyFont="1" applyFill="1" applyBorder="1" applyAlignment="1">
      <alignment vertical="center"/>
    </xf>
    <xf numFmtId="49" fontId="3" fillId="5" borderId="4" xfId="0" applyNumberFormat="1" applyFont="1" applyFill="1" applyBorder="1" applyAlignment="1">
      <alignment horizontal="left" vertical="center"/>
    </xf>
    <xf numFmtId="0" fontId="3" fillId="5" borderId="4" xfId="0" applyFont="1" applyFill="1" applyBorder="1" applyAlignment="1">
      <alignment horizontal="left" vertical="center"/>
    </xf>
    <xf numFmtId="0" fontId="0" fillId="5" borderId="5" xfId="0" applyFont="1" applyFill="1" applyBorder="1" applyAlignment="1">
      <alignment vertical="center"/>
    </xf>
    <xf numFmtId="49" fontId="3" fillId="5" borderId="15" xfId="0" applyNumberFormat="1" applyFont="1" applyFill="1" applyBorder="1" applyAlignment="1">
      <alignment horizontal="left" vertical="center"/>
    </xf>
    <xf numFmtId="0" fontId="3" fillId="5" borderId="15" xfId="0" applyFont="1" applyFill="1" applyBorder="1" applyAlignment="1">
      <alignment horizontal="left" vertical="center"/>
    </xf>
    <xf numFmtId="0" fontId="0" fillId="5" borderId="16" xfId="0" applyFont="1" applyFill="1" applyBorder="1" applyAlignment="1">
      <alignment vertical="center"/>
    </xf>
    <xf numFmtId="0" fontId="5" fillId="5" borderId="17" xfId="0" applyFont="1" applyFill="1" applyBorder="1" applyAlignment="1">
      <alignment horizontal="center" vertical="center"/>
    </xf>
    <xf numFmtId="49" fontId="5" fillId="5" borderId="21" xfId="0" applyNumberFormat="1" applyFont="1" applyFill="1" applyBorder="1" applyAlignment="1">
      <alignment vertical="center"/>
    </xf>
    <xf numFmtId="0" fontId="5" fillId="5" borderId="22" xfId="0" applyFont="1" applyFill="1" applyBorder="1" applyAlignment="1">
      <alignment vertical="center"/>
    </xf>
    <xf numFmtId="0" fontId="5" fillId="5" borderId="19" xfId="0" applyFont="1" applyFill="1" applyBorder="1" applyAlignment="1">
      <alignment vertical="center"/>
    </xf>
    <xf numFmtId="0" fontId="0" fillId="5" borderId="23" xfId="0" applyFont="1" applyFill="1" applyBorder="1" applyAlignment="1">
      <alignment vertical="center"/>
    </xf>
    <xf numFmtId="49" fontId="5" fillId="5" borderId="10" xfId="0" applyNumberFormat="1" applyFont="1" applyFill="1" applyBorder="1" applyAlignment="1">
      <alignment horizontal="center" vertical="center" wrapText="1"/>
    </xf>
    <xf numFmtId="3" fontId="5" fillId="5" borderId="10" xfId="0" applyNumberFormat="1" applyFont="1" applyFill="1" applyBorder="1" applyAlignment="1">
      <alignment horizontal="center" vertical="center" wrapText="1"/>
    </xf>
    <xf numFmtId="3" fontId="0" fillId="5" borderId="3" xfId="0" applyNumberFormat="1" applyFont="1" applyFill="1" applyBorder="1" applyAlignment="1">
      <alignment vertical="center" wrapText="1"/>
    </xf>
    <xf numFmtId="0" fontId="5" fillId="5" borderId="19" xfId="0" applyFont="1" applyFill="1" applyBorder="1" applyAlignment="1">
      <alignment horizontal="left" vertical="center"/>
    </xf>
    <xf numFmtId="0" fontId="3" fillId="5" borderId="15" xfId="0" applyFont="1" applyFill="1" applyBorder="1" applyAlignment="1">
      <alignment horizontal="center" vertical="center"/>
    </xf>
    <xf numFmtId="0" fontId="3" fillId="5" borderId="16" xfId="0" applyFont="1" applyFill="1" applyBorder="1" applyAlignment="1">
      <alignment horizontal="center" vertical="center"/>
    </xf>
    <xf numFmtId="0" fontId="3" fillId="5" borderId="19" xfId="0" applyFont="1" applyFill="1" applyBorder="1" applyAlignment="1">
      <alignment horizontal="center" vertical="center"/>
    </xf>
    <xf numFmtId="3" fontId="3" fillId="5" borderId="1" xfId="0" applyNumberFormat="1" applyFont="1" applyFill="1" applyBorder="1" applyAlignment="1">
      <alignment vertical="center"/>
    </xf>
    <xf numFmtId="49" fontId="5" fillId="5" borderId="1" xfId="0" applyNumberFormat="1" applyFont="1" applyFill="1" applyBorder="1" applyAlignment="1">
      <alignment horizontal="center"/>
    </xf>
    <xf numFmtId="0" fontId="5" fillId="5" borderId="1" xfId="0" applyFont="1" applyFill="1" applyBorder="1" applyAlignment="1">
      <alignment horizontal="center"/>
    </xf>
    <xf numFmtId="49" fontId="3" fillId="5" borderId="1" xfId="0" applyNumberFormat="1" applyFont="1" applyFill="1" applyBorder="1" applyAlignment="1">
      <alignment horizontal="center"/>
    </xf>
    <xf numFmtId="0" fontId="3" fillId="5" borderId="1" xfId="0" applyFont="1" applyFill="1" applyBorder="1" applyAlignment="1">
      <alignment horizontal="center"/>
    </xf>
    <xf numFmtId="0" fontId="0" fillId="5" borderId="2" xfId="0" applyFont="1" applyFill="1" applyBorder="1" applyAlignment="1"/>
    <xf numFmtId="49" fontId="5" fillId="5" borderId="25" xfId="0" applyNumberFormat="1" applyFont="1" applyFill="1" applyBorder="1" applyAlignment="1">
      <alignment horizontal="center" vertical="center" wrapText="1"/>
    </xf>
    <xf numFmtId="49" fontId="5" fillId="5" borderId="26" xfId="0" applyNumberFormat="1" applyFont="1" applyFill="1" applyBorder="1" applyAlignment="1">
      <alignment horizontal="center" vertical="center" wrapText="1"/>
    </xf>
    <xf numFmtId="49" fontId="5" fillId="5" borderId="27" xfId="0" applyNumberFormat="1" applyFont="1" applyFill="1" applyBorder="1" applyAlignment="1">
      <alignment horizontal="center" vertical="center" wrapText="1"/>
    </xf>
    <xf numFmtId="49" fontId="5" fillId="5" borderId="6" xfId="0" applyNumberFormat="1" applyFont="1" applyFill="1" applyBorder="1" applyAlignment="1">
      <alignment horizontal="center" vertical="center" wrapText="1"/>
    </xf>
    <xf numFmtId="3" fontId="5" fillId="5" borderId="7" xfId="0" applyNumberFormat="1" applyFont="1" applyFill="1" applyBorder="1" applyAlignment="1">
      <alignment horizontal="center" vertical="center" wrapText="1"/>
    </xf>
    <xf numFmtId="0" fontId="5" fillId="5" borderId="28" xfId="0" applyFont="1" applyFill="1" applyBorder="1" applyAlignment="1">
      <alignment horizontal="center" vertical="center" wrapText="1"/>
    </xf>
    <xf numFmtId="0" fontId="5" fillId="5" borderId="29" xfId="0" applyFont="1" applyFill="1" applyBorder="1" applyAlignment="1">
      <alignment horizontal="center" vertical="center" wrapText="1"/>
    </xf>
    <xf numFmtId="0" fontId="5" fillId="5" borderId="30" xfId="0" applyFont="1" applyFill="1" applyBorder="1" applyAlignment="1">
      <alignment horizontal="center" vertical="center" wrapText="1"/>
    </xf>
    <xf numFmtId="49" fontId="5" fillId="5" borderId="31" xfId="0" applyNumberFormat="1" applyFont="1" applyFill="1" applyBorder="1" applyAlignment="1">
      <alignment horizontal="center" vertical="center" wrapText="1"/>
    </xf>
    <xf numFmtId="49" fontId="5" fillId="5" borderId="32" xfId="0" applyNumberFormat="1" applyFont="1" applyFill="1" applyBorder="1" applyAlignment="1">
      <alignment horizontal="center" vertical="center" wrapText="1"/>
    </xf>
    <xf numFmtId="49" fontId="5" fillId="5" borderId="33" xfId="0" applyNumberFormat="1" applyFont="1" applyFill="1" applyBorder="1" applyAlignment="1">
      <alignment horizontal="center" vertical="center" wrapText="1"/>
    </xf>
    <xf numFmtId="0" fontId="5" fillId="5" borderId="34" xfId="0" applyFont="1" applyFill="1" applyBorder="1" applyAlignment="1">
      <alignment horizontal="center" vertical="center" wrapText="1"/>
    </xf>
    <xf numFmtId="0" fontId="5" fillId="5" borderId="35" xfId="0" applyFont="1" applyFill="1" applyBorder="1" applyAlignment="1">
      <alignment horizontal="center" vertical="center" wrapText="1"/>
    </xf>
    <xf numFmtId="0" fontId="5" fillId="5" borderId="36" xfId="0" applyFont="1" applyFill="1" applyBorder="1" applyAlignment="1">
      <alignment horizontal="center" vertical="center" wrapText="1"/>
    </xf>
    <xf numFmtId="0" fontId="0" fillId="5" borderId="34" xfId="0" applyFont="1" applyFill="1" applyBorder="1" applyAlignment="1">
      <alignment horizontal="center" vertical="center" wrapText="1"/>
    </xf>
    <xf numFmtId="0" fontId="0" fillId="5" borderId="35" xfId="0" applyFont="1" applyFill="1" applyBorder="1" applyAlignment="1">
      <alignment horizontal="center" vertical="center" wrapText="1"/>
    </xf>
    <xf numFmtId="0" fontId="0" fillId="5" borderId="36" xfId="0" applyFont="1" applyFill="1" applyBorder="1" applyAlignment="1">
      <alignment horizontal="center" vertical="center" wrapText="1"/>
    </xf>
    <xf numFmtId="49" fontId="6" fillId="5" borderId="3" xfId="0" applyNumberFormat="1" applyFont="1" applyFill="1" applyBorder="1" applyAlignment="1">
      <alignment horizontal="left" vertical="center"/>
    </xf>
    <xf numFmtId="0" fontId="3" fillId="5" borderId="4" xfId="0" applyFont="1" applyFill="1" applyBorder="1" applyAlignment="1">
      <alignment vertical="center"/>
    </xf>
    <xf numFmtId="0" fontId="3" fillId="5" borderId="5" xfId="0" applyFont="1" applyFill="1" applyBorder="1" applyAlignment="1">
      <alignment vertical="center"/>
    </xf>
    <xf numFmtId="3" fontId="7" fillId="5" borderId="3" xfId="0" applyNumberFormat="1" applyFont="1" applyFill="1" applyBorder="1" applyAlignment="1">
      <alignment vertical="center"/>
    </xf>
    <xf numFmtId="3" fontId="7" fillId="5" borderId="4" xfId="0" applyNumberFormat="1" applyFont="1" applyFill="1" applyBorder="1" applyAlignment="1">
      <alignment vertical="center"/>
    </xf>
    <xf numFmtId="3" fontId="7" fillId="5" borderId="5" xfId="0" applyNumberFormat="1" applyFont="1" applyFill="1" applyBorder="1" applyAlignment="1">
      <alignment vertical="center"/>
    </xf>
    <xf numFmtId="49" fontId="3" fillId="5" borderId="9" xfId="0" applyNumberFormat="1" applyFont="1" applyFill="1" applyBorder="1" applyAlignment="1">
      <alignment horizontal="left" vertical="center"/>
    </xf>
    <xf numFmtId="49" fontId="3" fillId="5" borderId="10" xfId="0" applyNumberFormat="1" applyFont="1" applyFill="1" applyBorder="1" applyAlignment="1">
      <alignment horizontal="left" vertical="center"/>
    </xf>
    <xf numFmtId="49" fontId="3" fillId="5" borderId="11" xfId="0" applyNumberFormat="1" applyFont="1" applyFill="1" applyBorder="1" applyAlignment="1">
      <alignment vertical="center" wrapText="1"/>
    </xf>
    <xf numFmtId="3" fontId="3" fillId="5" borderId="9" xfId="0" applyNumberFormat="1" applyFont="1" applyFill="1" applyBorder="1" applyAlignment="1">
      <alignment vertical="center"/>
    </xf>
    <xf numFmtId="3" fontId="3" fillId="5" borderId="10" xfId="0" applyNumberFormat="1" applyFont="1" applyFill="1" applyBorder="1" applyAlignment="1">
      <alignment vertical="center"/>
    </xf>
    <xf numFmtId="49" fontId="3" fillId="5" borderId="14" xfId="0" applyNumberFormat="1" applyFont="1" applyFill="1" applyBorder="1" applyAlignment="1">
      <alignment horizontal="left" vertical="center"/>
    </xf>
    <xf numFmtId="49" fontId="3" fillId="5" borderId="15" xfId="0" applyNumberFormat="1" applyFont="1" applyFill="1" applyBorder="1" applyAlignment="1">
      <alignment horizontal="left" vertical="center"/>
    </xf>
    <xf numFmtId="49" fontId="3" fillId="5" borderId="16" xfId="0" applyNumberFormat="1" applyFont="1" applyFill="1" applyBorder="1" applyAlignment="1">
      <alignment vertical="center" wrapText="1"/>
    </xf>
    <xf numFmtId="3" fontId="3" fillId="5" borderId="14" xfId="0" applyNumberFormat="1" applyFont="1" applyFill="1" applyBorder="1" applyAlignment="1">
      <alignment vertical="center"/>
    </xf>
    <xf numFmtId="3" fontId="3" fillId="5" borderId="15" xfId="0" applyNumberFormat="1" applyFont="1" applyFill="1" applyBorder="1" applyAlignment="1">
      <alignment vertical="center"/>
    </xf>
    <xf numFmtId="49" fontId="5" fillId="5" borderId="4" xfId="0" applyNumberFormat="1" applyFont="1" applyFill="1" applyBorder="1" applyAlignment="1">
      <alignment horizontal="left" vertical="center"/>
    </xf>
    <xf numFmtId="0" fontId="5" fillId="5" borderId="4" xfId="0" applyFont="1" applyFill="1" applyBorder="1" applyAlignment="1">
      <alignment horizontal="left" vertical="center"/>
    </xf>
    <xf numFmtId="49" fontId="5" fillId="5" borderId="5" xfId="0" applyNumberFormat="1" applyFont="1" applyFill="1" applyBorder="1" applyAlignment="1">
      <alignment vertical="center" wrapText="1"/>
    </xf>
    <xf numFmtId="3" fontId="5" fillId="5" borderId="3" xfId="0" applyNumberFormat="1" applyFont="1" applyFill="1" applyBorder="1" applyAlignment="1">
      <alignment vertical="center"/>
    </xf>
    <xf numFmtId="3" fontId="5" fillId="5" borderId="4" xfId="0" applyNumberFormat="1" applyFont="1" applyFill="1" applyBorder="1" applyAlignment="1">
      <alignment vertical="center"/>
    </xf>
    <xf numFmtId="3" fontId="5" fillId="5" borderId="18" xfId="0" applyNumberFormat="1" applyFont="1" applyFill="1" applyBorder="1" applyAlignment="1">
      <alignment vertical="center" wrapText="1"/>
    </xf>
    <xf numFmtId="0" fontId="3" fillId="5" borderId="4" xfId="0" applyFont="1" applyFill="1" applyBorder="1" applyAlignment="1">
      <alignment horizontal="left" vertical="center"/>
    </xf>
    <xf numFmtId="0" fontId="3" fillId="5" borderId="5" xfId="0" applyFont="1" applyFill="1" applyBorder="1" applyAlignment="1">
      <alignment vertical="center" wrapText="1"/>
    </xf>
    <xf numFmtId="3" fontId="3" fillId="5" borderId="3" xfId="0" applyNumberFormat="1" applyFont="1" applyFill="1" applyBorder="1" applyAlignment="1">
      <alignment vertical="center"/>
    </xf>
    <xf numFmtId="3" fontId="3" fillId="5" borderId="4" xfId="0" applyNumberFormat="1" applyFont="1" applyFill="1" applyBorder="1" applyAlignment="1">
      <alignment vertical="center"/>
    </xf>
    <xf numFmtId="49" fontId="3" fillId="5" borderId="3" xfId="0" applyNumberFormat="1" applyFont="1" applyFill="1" applyBorder="1" applyAlignment="1">
      <alignment horizontal="left" vertical="center"/>
    </xf>
    <xf numFmtId="49" fontId="3" fillId="5" borderId="4" xfId="0" applyNumberFormat="1" applyFont="1" applyFill="1" applyBorder="1" applyAlignment="1">
      <alignment horizontal="left" vertical="center"/>
    </xf>
    <xf numFmtId="49" fontId="3" fillId="5" borderId="5" xfId="0" applyNumberFormat="1" applyFont="1" applyFill="1" applyBorder="1" applyAlignment="1">
      <alignment vertical="center" wrapText="1"/>
    </xf>
    <xf numFmtId="0" fontId="5" fillId="5" borderId="5" xfId="0" applyFont="1" applyFill="1" applyBorder="1" applyAlignment="1">
      <alignment vertical="center" wrapText="1"/>
    </xf>
    <xf numFmtId="49" fontId="3" fillId="5" borderId="31" xfId="0" applyNumberFormat="1" applyFont="1" applyFill="1" applyBorder="1" applyAlignment="1">
      <alignment horizontal="left" vertical="center"/>
    </xf>
    <xf numFmtId="49" fontId="3" fillId="5" borderId="32" xfId="0" applyNumberFormat="1" applyFont="1" applyFill="1" applyBorder="1" applyAlignment="1">
      <alignment horizontal="left" vertical="center"/>
    </xf>
    <xf numFmtId="49" fontId="3" fillId="5" borderId="33" xfId="0" applyNumberFormat="1" applyFont="1" applyFill="1" applyBorder="1" applyAlignment="1">
      <alignment vertical="center" wrapText="1"/>
    </xf>
    <xf numFmtId="3" fontId="3" fillId="5" borderId="31" xfId="0" applyNumberFormat="1" applyFont="1" applyFill="1" applyBorder="1" applyAlignment="1">
      <alignment vertical="center"/>
    </xf>
    <xf numFmtId="3" fontId="3" fillId="5" borderId="32" xfId="0" applyNumberFormat="1" applyFont="1" applyFill="1" applyBorder="1" applyAlignment="1">
      <alignment vertical="center"/>
    </xf>
    <xf numFmtId="49" fontId="3" fillId="5" borderId="34" xfId="0" applyNumberFormat="1" applyFont="1" applyFill="1" applyBorder="1" applyAlignment="1">
      <alignment horizontal="left" vertical="center"/>
    </xf>
    <xf numFmtId="49" fontId="3" fillId="5" borderId="35" xfId="0" applyNumberFormat="1" applyFont="1" applyFill="1" applyBorder="1" applyAlignment="1">
      <alignment horizontal="left" vertical="center"/>
    </xf>
    <xf numFmtId="49" fontId="3" fillId="5" borderId="36" xfId="0" applyNumberFormat="1" applyFont="1" applyFill="1" applyBorder="1" applyAlignment="1">
      <alignment vertical="center" wrapText="1"/>
    </xf>
    <xf numFmtId="3" fontId="3" fillId="5" borderId="34" xfId="0" applyNumberFormat="1" applyFont="1" applyFill="1" applyBorder="1" applyAlignment="1">
      <alignment vertical="center"/>
    </xf>
    <xf numFmtId="3" fontId="3" fillId="5" borderId="35" xfId="0" applyNumberFormat="1" applyFont="1" applyFill="1" applyBorder="1" applyAlignment="1">
      <alignment vertical="center"/>
    </xf>
    <xf numFmtId="49" fontId="20" fillId="5" borderId="9" xfId="0" applyNumberFormat="1" applyFont="1" applyFill="1" applyBorder="1" applyAlignment="1">
      <alignment horizontal="left" vertical="center"/>
    </xf>
    <xf numFmtId="0" fontId="8" fillId="5" borderId="17" xfId="0" applyFont="1" applyFill="1" applyBorder="1" applyAlignment="1">
      <alignment horizontal="left" vertical="center"/>
    </xf>
    <xf numFmtId="0" fontId="8" fillId="5" borderId="18" xfId="0" applyFont="1" applyFill="1" applyBorder="1" applyAlignment="1">
      <alignment horizontal="left" vertical="center"/>
    </xf>
    <xf numFmtId="49" fontId="5" fillId="5" borderId="3" xfId="0" applyNumberFormat="1" applyFont="1" applyFill="1" applyBorder="1" applyAlignment="1">
      <alignment horizontal="left" vertical="center"/>
    </xf>
    <xf numFmtId="49" fontId="5" fillId="5" borderId="9" xfId="0" applyNumberFormat="1" applyFont="1" applyFill="1" applyBorder="1" applyAlignment="1">
      <alignment horizontal="left" vertical="center"/>
    </xf>
    <xf numFmtId="49" fontId="5" fillId="5" borderId="14" xfId="0" applyNumberFormat="1" applyFont="1" applyFill="1" applyBorder="1" applyAlignment="1">
      <alignment horizontal="left" vertical="center"/>
    </xf>
    <xf numFmtId="49" fontId="5" fillId="5" borderId="19" xfId="0" applyNumberFormat="1" applyFont="1" applyFill="1" applyBorder="1" applyAlignment="1">
      <alignment vertical="center"/>
    </xf>
    <xf numFmtId="0" fontId="3" fillId="5" borderId="18" xfId="0" applyFont="1" applyFill="1" applyBorder="1" applyAlignment="1">
      <alignment horizontal="left" vertical="center"/>
    </xf>
    <xf numFmtId="0" fontId="3" fillId="5" borderId="19" xfId="0" applyFont="1" applyFill="1" applyBorder="1" applyAlignment="1">
      <alignment horizontal="left" vertical="center"/>
    </xf>
    <xf numFmtId="3" fontId="21" fillId="5" borderId="17" xfId="0" applyNumberFormat="1" applyFont="1" applyFill="1" applyBorder="1" applyAlignment="1">
      <alignment vertical="center"/>
    </xf>
    <xf numFmtId="3" fontId="3" fillId="5" borderId="5" xfId="0" applyNumberFormat="1" applyFont="1" applyFill="1" applyBorder="1" applyAlignment="1">
      <alignment vertical="center"/>
    </xf>
    <xf numFmtId="0" fontId="5" fillId="5" borderId="4" xfId="0" applyFont="1" applyFill="1" applyBorder="1" applyAlignment="1">
      <alignment horizontal="left" vertical="center" wrapText="1"/>
    </xf>
    <xf numFmtId="0" fontId="5" fillId="5" borderId="5" xfId="0" applyFont="1" applyFill="1" applyBorder="1" applyAlignment="1">
      <alignment horizontal="left" vertical="center" wrapText="1"/>
    </xf>
    <xf numFmtId="3" fontId="5" fillId="5" borderId="3" xfId="0" applyNumberFormat="1" applyFont="1" applyFill="1" applyBorder="1" applyAlignment="1">
      <alignment vertical="center" wrapText="1"/>
    </xf>
    <xf numFmtId="49" fontId="6" fillId="5" borderId="17" xfId="0" applyNumberFormat="1" applyFont="1" applyFill="1" applyBorder="1" applyAlignment="1">
      <alignment horizontal="left" vertical="center"/>
    </xf>
    <xf numFmtId="0" fontId="5" fillId="5" borderId="19" xfId="0" applyFont="1" applyFill="1" applyBorder="1" applyAlignment="1">
      <alignment vertical="center" wrapText="1"/>
    </xf>
    <xf numFmtId="3" fontId="3" fillId="5" borderId="18" xfId="0" applyNumberFormat="1" applyFont="1" applyFill="1" applyBorder="1" applyAlignment="1">
      <alignment vertical="center"/>
    </xf>
    <xf numFmtId="0" fontId="3" fillId="5" borderId="17" xfId="0" applyFont="1" applyFill="1" applyBorder="1" applyAlignment="1">
      <alignment vertical="center"/>
    </xf>
    <xf numFmtId="49" fontId="5" fillId="5" borderId="19" xfId="0" applyNumberFormat="1" applyFont="1" applyFill="1" applyBorder="1" applyAlignment="1">
      <alignment horizontal="left" vertical="center"/>
    </xf>
    <xf numFmtId="0" fontId="3" fillId="5" borderId="19" xfId="0" applyFont="1" applyFill="1" applyBorder="1" applyAlignment="1">
      <alignment vertical="center"/>
    </xf>
    <xf numFmtId="0" fontId="5" fillId="5" borderId="1" xfId="0" applyFont="1" applyFill="1" applyBorder="1" applyAlignment="1">
      <alignment horizontal="center" vertical="center"/>
    </xf>
    <xf numFmtId="0" fontId="5" fillId="5" borderId="58" xfId="0" applyFont="1" applyFill="1" applyBorder="1" applyAlignment="1">
      <alignment horizontal="center" vertical="center"/>
    </xf>
    <xf numFmtId="0" fontId="5" fillId="5" borderId="8" xfId="0" applyFont="1" applyFill="1" applyBorder="1" applyAlignment="1">
      <alignment horizontal="center" vertical="center"/>
    </xf>
    <xf numFmtId="49" fontId="5" fillId="5" borderId="1" xfId="0" applyNumberFormat="1" applyFont="1" applyFill="1" applyBorder="1" applyAlignment="1">
      <alignment horizontal="right" vertical="center"/>
    </xf>
    <xf numFmtId="49" fontId="5" fillId="5" borderId="3" xfId="0" applyNumberFormat="1" applyFont="1" applyFill="1" applyBorder="1" applyAlignment="1">
      <alignment horizontal="center" vertical="center"/>
    </xf>
    <xf numFmtId="3" fontId="5" fillId="5" borderId="4" xfId="0" applyNumberFormat="1" applyFont="1" applyFill="1" applyBorder="1" applyAlignment="1">
      <alignment horizontal="center" vertical="center"/>
    </xf>
    <xf numFmtId="3" fontId="5" fillId="5" borderId="5" xfId="0" applyNumberFormat="1" applyFont="1" applyFill="1" applyBorder="1" applyAlignment="1">
      <alignment horizontal="center" vertical="center"/>
    </xf>
    <xf numFmtId="49" fontId="5" fillId="5" borderId="37" xfId="0" applyNumberFormat="1" applyFont="1" applyFill="1" applyBorder="1" applyAlignment="1">
      <alignment horizontal="center" vertical="center" wrapText="1"/>
    </xf>
    <xf numFmtId="3" fontId="5" fillId="5" borderId="30" xfId="0" applyNumberFormat="1" applyFont="1" applyFill="1" applyBorder="1" applyAlignment="1">
      <alignment horizontal="center" vertical="center" wrapText="1"/>
    </xf>
    <xf numFmtId="49" fontId="5" fillId="5" borderId="9" xfId="0" applyNumberFormat="1" applyFont="1" applyFill="1" applyBorder="1" applyAlignment="1">
      <alignment horizontal="center" vertical="center" wrapText="1"/>
    </xf>
    <xf numFmtId="49" fontId="5" fillId="5" borderId="10" xfId="0" applyNumberFormat="1" applyFont="1" applyFill="1" applyBorder="1" applyAlignment="1">
      <alignment horizontal="center" vertical="center" wrapText="1"/>
    </xf>
    <xf numFmtId="49" fontId="5" fillId="5" borderId="10" xfId="0" applyNumberFormat="1" applyFont="1" applyFill="1" applyBorder="1" applyAlignment="1">
      <alignment vertical="center" wrapText="1"/>
    </xf>
    <xf numFmtId="49" fontId="5" fillId="5" borderId="11" xfId="0" applyNumberFormat="1" applyFont="1" applyFill="1" applyBorder="1" applyAlignment="1">
      <alignment horizontal="center" vertical="center" wrapText="1"/>
    </xf>
    <xf numFmtId="3" fontId="5" fillId="5" borderId="38" xfId="0" applyNumberFormat="1" applyFont="1" applyFill="1" applyBorder="1" applyAlignment="1">
      <alignment horizontal="center" vertical="center" wrapText="1"/>
    </xf>
    <xf numFmtId="49" fontId="5" fillId="5" borderId="30" xfId="0" applyNumberFormat="1" applyFont="1" applyFill="1" applyBorder="1" applyAlignment="1">
      <alignment horizontal="center" vertical="center" wrapText="1"/>
    </xf>
    <xf numFmtId="0" fontId="5" fillId="5" borderId="39" xfId="0" applyFont="1" applyFill="1" applyBorder="1" applyAlignment="1">
      <alignment horizontal="center" vertical="center" wrapText="1"/>
    </xf>
    <xf numFmtId="3" fontId="5" fillId="5" borderId="40" xfId="0" applyNumberFormat="1" applyFont="1" applyFill="1" applyBorder="1" applyAlignment="1">
      <alignment horizontal="center" vertical="center" wrapText="1"/>
    </xf>
    <xf numFmtId="49" fontId="5" fillId="5" borderId="14" xfId="0" applyNumberFormat="1" applyFont="1" applyFill="1" applyBorder="1" applyAlignment="1">
      <alignment horizontal="center" vertical="center" wrapText="1"/>
    </xf>
    <xf numFmtId="49" fontId="5" fillId="5" borderId="16" xfId="0" applyNumberFormat="1" applyFont="1" applyFill="1" applyBorder="1" applyAlignment="1">
      <alignment horizontal="center" vertical="center" wrapText="1"/>
    </xf>
    <xf numFmtId="49" fontId="5" fillId="5" borderId="9" xfId="0" applyNumberFormat="1" applyFont="1" applyFill="1" applyBorder="1" applyAlignment="1">
      <alignment horizontal="center" vertical="center" wrapText="1"/>
    </xf>
    <xf numFmtId="49" fontId="5" fillId="5" borderId="40" xfId="0" applyNumberFormat="1" applyFont="1" applyFill="1" applyBorder="1" applyAlignment="1">
      <alignment horizontal="center" vertical="center" wrapText="1"/>
    </xf>
    <xf numFmtId="3" fontId="5" fillId="5" borderId="41" xfId="0" applyNumberFormat="1" applyFont="1" applyFill="1" applyBorder="1" applyAlignment="1">
      <alignment horizontal="center" vertical="center" wrapText="1"/>
    </xf>
    <xf numFmtId="49" fontId="3" fillId="5" borderId="9" xfId="0" applyNumberFormat="1" applyFont="1" applyFill="1" applyBorder="1" applyAlignment="1">
      <alignment horizontal="center" vertical="center" wrapText="1"/>
    </xf>
    <xf numFmtId="49" fontId="3" fillId="5" borderId="11" xfId="0" applyNumberFormat="1" applyFont="1" applyFill="1" applyBorder="1" applyAlignment="1">
      <alignment horizontal="left" vertical="center"/>
    </xf>
    <xf numFmtId="3" fontId="0" fillId="5" borderId="4" xfId="0" applyNumberFormat="1" applyFont="1" applyFill="1" applyBorder="1" applyAlignment="1">
      <alignment vertical="center"/>
    </xf>
    <xf numFmtId="3" fontId="5" fillId="5" borderId="5" xfId="0" applyNumberFormat="1" applyFont="1" applyFill="1" applyBorder="1" applyAlignment="1">
      <alignment vertical="center"/>
    </xf>
    <xf numFmtId="3" fontId="5" fillId="5" borderId="11" xfId="0" applyNumberFormat="1" applyFont="1" applyFill="1" applyBorder="1" applyAlignment="1">
      <alignment vertical="center"/>
    </xf>
    <xf numFmtId="3" fontId="5" fillId="5" borderId="42" xfId="0" applyNumberFormat="1" applyFont="1" applyFill="1" applyBorder="1" applyAlignment="1">
      <alignment vertical="center"/>
    </xf>
    <xf numFmtId="3" fontId="5" fillId="5" borderId="9" xfId="0" applyNumberFormat="1" applyFont="1" applyFill="1" applyBorder="1" applyAlignment="1">
      <alignment vertical="center"/>
    </xf>
    <xf numFmtId="3" fontId="5" fillId="5" borderId="10" xfId="0" applyNumberFormat="1" applyFont="1" applyFill="1" applyBorder="1" applyAlignment="1">
      <alignment vertical="center"/>
    </xf>
    <xf numFmtId="49" fontId="3" fillId="5" borderId="31" xfId="0" applyNumberFormat="1" applyFont="1" applyFill="1" applyBorder="1" applyAlignment="1">
      <alignment horizontal="center" vertical="center" wrapText="1"/>
    </xf>
    <xf numFmtId="49" fontId="3" fillId="5" borderId="33" xfId="0" applyNumberFormat="1" applyFont="1" applyFill="1" applyBorder="1" applyAlignment="1">
      <alignment horizontal="left" vertical="center"/>
    </xf>
    <xf numFmtId="3" fontId="0" fillId="5" borderId="31" xfId="0" applyNumberFormat="1" applyFont="1" applyFill="1" applyBorder="1" applyAlignment="1">
      <alignment vertical="center"/>
    </xf>
    <xf numFmtId="3" fontId="0" fillId="5" borderId="32" xfId="0" applyNumberFormat="1" applyFont="1" applyFill="1" applyBorder="1" applyAlignment="1">
      <alignment vertical="center"/>
    </xf>
    <xf numFmtId="3" fontId="5" fillId="5" borderId="31" xfId="0" applyNumberFormat="1" applyFont="1" applyFill="1" applyBorder="1" applyAlignment="1">
      <alignment vertical="center"/>
    </xf>
    <xf numFmtId="3" fontId="5" fillId="5" borderId="32" xfId="0" applyNumberFormat="1" applyFont="1" applyFill="1" applyBorder="1" applyAlignment="1">
      <alignment vertical="center"/>
    </xf>
    <xf numFmtId="49" fontId="3" fillId="5" borderId="14" xfId="0" applyNumberFormat="1" applyFont="1" applyFill="1" applyBorder="1" applyAlignment="1">
      <alignment horizontal="center" vertical="center" wrapText="1"/>
    </xf>
    <xf numFmtId="3" fontId="3" fillId="5" borderId="16" xfId="0" applyNumberFormat="1" applyFont="1" applyFill="1" applyBorder="1" applyAlignment="1">
      <alignment horizontal="left" vertical="center" wrapText="1"/>
    </xf>
    <xf numFmtId="3" fontId="5" fillId="5" borderId="14" xfId="0" applyNumberFormat="1" applyFont="1" applyFill="1" applyBorder="1" applyAlignment="1">
      <alignment vertical="center"/>
    </xf>
    <xf numFmtId="3" fontId="5" fillId="5" borderId="15" xfId="0" applyNumberFormat="1" applyFont="1" applyFill="1" applyBorder="1" applyAlignment="1">
      <alignment vertical="center"/>
    </xf>
    <xf numFmtId="49" fontId="5" fillId="5" borderId="44" xfId="0" applyNumberFormat="1" applyFont="1" applyFill="1" applyBorder="1" applyAlignment="1">
      <alignment horizontal="center" vertical="center"/>
    </xf>
    <xf numFmtId="3" fontId="5" fillId="5" borderId="45" xfId="0" applyNumberFormat="1" applyFont="1" applyFill="1" applyBorder="1" applyAlignment="1">
      <alignment horizontal="center" vertical="center"/>
    </xf>
    <xf numFmtId="3" fontId="5" fillId="5" borderId="19" xfId="0" applyNumberFormat="1" applyFont="1" applyFill="1" applyBorder="1" applyAlignment="1">
      <alignment vertical="center"/>
    </xf>
    <xf numFmtId="3" fontId="0" fillId="5" borderId="0" xfId="0" applyNumberFormat="1" applyFont="1" applyFill="1" applyAlignment="1"/>
    <xf numFmtId="0" fontId="21" fillId="5" borderId="57" xfId="0" applyFont="1" applyFill="1" applyBorder="1" applyAlignment="1">
      <alignment horizontal="center" vertical="center"/>
    </xf>
    <xf numFmtId="0" fontId="21" fillId="5" borderId="58" xfId="0" applyFont="1" applyFill="1" applyBorder="1" applyAlignment="1">
      <alignment horizontal="center" vertical="center"/>
    </xf>
    <xf numFmtId="0" fontId="21" fillId="5" borderId="8" xfId="0" applyFont="1" applyFill="1" applyBorder="1" applyAlignment="1">
      <alignment horizontal="center" vertical="center"/>
    </xf>
    <xf numFmtId="49" fontId="9" fillId="5" borderId="10" xfId="0" applyNumberFormat="1" applyFont="1" applyFill="1" applyBorder="1" applyAlignment="1">
      <alignment horizontal="center" vertical="center" wrapText="1"/>
    </xf>
    <xf numFmtId="49" fontId="5" fillId="5" borderId="11" xfId="0" applyNumberFormat="1" applyFont="1" applyFill="1" applyBorder="1" applyAlignment="1">
      <alignment horizontal="center" vertical="center" wrapText="1"/>
    </xf>
    <xf numFmtId="49" fontId="5" fillId="5" borderId="47" xfId="0" applyNumberFormat="1" applyFont="1" applyFill="1" applyBorder="1" applyAlignment="1">
      <alignment horizontal="center" vertical="center" wrapText="1"/>
    </xf>
    <xf numFmtId="49" fontId="5" fillId="5" borderId="38" xfId="0" applyNumberFormat="1" applyFont="1" applyFill="1" applyBorder="1" applyAlignment="1">
      <alignment horizontal="center" vertical="center" wrapText="1"/>
    </xf>
    <xf numFmtId="49" fontId="5" fillId="5" borderId="48" xfId="0" applyNumberFormat="1" applyFont="1" applyFill="1" applyBorder="1" applyAlignment="1">
      <alignment horizontal="center" vertical="center" wrapText="1"/>
    </xf>
    <xf numFmtId="3" fontId="0" fillId="5" borderId="11" xfId="0" applyNumberFormat="1" applyFont="1" applyFill="1" applyBorder="1" applyAlignment="1">
      <alignment vertical="center"/>
    </xf>
    <xf numFmtId="3" fontId="24" fillId="5" borderId="9" xfId="0" applyNumberFormat="1" applyFont="1" applyFill="1" applyBorder="1" applyAlignment="1">
      <alignment vertical="center"/>
    </xf>
    <xf numFmtId="3" fontId="0" fillId="5" borderId="60" xfId="0" applyNumberFormat="1" applyFont="1" applyFill="1" applyBorder="1" applyAlignment="1">
      <alignment vertical="center"/>
    </xf>
    <xf numFmtId="3" fontId="0" fillId="5" borderId="29" xfId="0" applyNumberFormat="1" applyFont="1" applyFill="1" applyBorder="1" applyAlignment="1">
      <alignment vertical="center"/>
    </xf>
    <xf numFmtId="3" fontId="0" fillId="5" borderId="0" xfId="0" applyNumberFormat="1" applyFont="1" applyFill="1" applyBorder="1" applyAlignment="1">
      <alignment vertical="center"/>
    </xf>
    <xf numFmtId="49" fontId="20" fillId="5" borderId="9" xfId="0" applyNumberFormat="1" applyFont="1" applyFill="1" applyBorder="1" applyAlignment="1">
      <alignment horizontal="center" vertical="center" wrapText="1"/>
    </xf>
    <xf numFmtId="49" fontId="20" fillId="5" borderId="11" xfId="0" applyNumberFormat="1" applyFont="1" applyFill="1" applyBorder="1" applyAlignment="1">
      <alignment horizontal="left" vertical="center"/>
    </xf>
    <xf numFmtId="3" fontId="3" fillId="5" borderId="16" xfId="0" applyNumberFormat="1" applyFont="1" applyFill="1" applyBorder="1" applyAlignment="1">
      <alignment horizontal="left" vertical="center"/>
    </xf>
    <xf numFmtId="3" fontId="5" fillId="5" borderId="1" xfId="0" applyNumberFormat="1" applyFont="1" applyFill="1" applyBorder="1" applyAlignment="1"/>
    <xf numFmtId="3" fontId="10" fillId="5" borderId="1" xfId="0" applyNumberFormat="1" applyFont="1" applyFill="1" applyBorder="1" applyAlignment="1"/>
    <xf numFmtId="3" fontId="3" fillId="5" borderId="1" xfId="0" applyNumberFormat="1" applyFont="1" applyFill="1" applyBorder="1" applyAlignment="1"/>
    <xf numFmtId="49" fontId="5" fillId="5" borderId="3" xfId="0" applyNumberFormat="1" applyFont="1" applyFill="1" applyBorder="1" applyAlignment="1">
      <alignment horizontal="center" vertical="center" wrapText="1"/>
    </xf>
    <xf numFmtId="49" fontId="21" fillId="5" borderId="63" xfId="0" applyNumberFormat="1" applyFont="1" applyFill="1" applyBorder="1" applyAlignment="1">
      <alignment horizontal="center" vertical="center" wrapText="1"/>
    </xf>
    <xf numFmtId="49" fontId="5" fillId="5" borderId="4" xfId="0" applyNumberFormat="1" applyFont="1" applyFill="1" applyBorder="1" applyAlignment="1">
      <alignment horizontal="center" vertical="center" wrapText="1"/>
    </xf>
    <xf numFmtId="49" fontId="21" fillId="5" borderId="4" xfId="0" applyNumberFormat="1" applyFont="1" applyFill="1" applyBorder="1" applyAlignment="1">
      <alignment horizontal="center" vertical="center" wrapText="1"/>
    </xf>
    <xf numFmtId="3" fontId="5" fillId="5" borderId="4" xfId="0" applyNumberFormat="1" applyFont="1" applyFill="1" applyBorder="1" applyAlignment="1">
      <alignment horizontal="center" vertical="center" wrapText="1"/>
    </xf>
    <xf numFmtId="49" fontId="21" fillId="5" borderId="50" xfId="0" applyNumberFormat="1" applyFont="1" applyFill="1" applyBorder="1" applyAlignment="1">
      <alignment horizontal="center" vertical="center" wrapText="1"/>
    </xf>
    <xf numFmtId="49" fontId="21" fillId="5" borderId="10" xfId="0" applyNumberFormat="1" applyFont="1" applyFill="1" applyBorder="1" applyAlignment="1">
      <alignment horizontal="center" vertical="center" wrapText="1"/>
    </xf>
    <xf numFmtId="3" fontId="5" fillId="5" borderId="10" xfId="0" applyNumberFormat="1" applyFont="1" applyFill="1" applyBorder="1" applyAlignment="1">
      <alignment horizontal="center" vertical="center" wrapText="1"/>
    </xf>
    <xf numFmtId="3" fontId="5" fillId="5" borderId="29" xfId="0" applyNumberFormat="1" applyFont="1" applyFill="1" applyBorder="1" applyAlignment="1">
      <alignment horizontal="center" vertical="center" wrapText="1"/>
    </xf>
    <xf numFmtId="3" fontId="5" fillId="5" borderId="49" xfId="0" applyNumberFormat="1" applyFont="1" applyFill="1" applyBorder="1" applyAlignment="1">
      <alignment horizontal="center" vertical="center" wrapText="1"/>
    </xf>
    <xf numFmtId="3" fontId="5" fillId="5" borderId="64" xfId="0" applyNumberFormat="1" applyFont="1" applyFill="1" applyBorder="1" applyAlignment="1">
      <alignment horizontal="center" vertical="center" wrapText="1"/>
    </xf>
    <xf numFmtId="3" fontId="5" fillId="5" borderId="50" xfId="0" applyNumberFormat="1" applyFont="1" applyFill="1" applyBorder="1" applyAlignment="1">
      <alignment horizontal="center" vertical="center" wrapText="1"/>
    </xf>
    <xf numFmtId="3" fontId="5" fillId="5" borderId="9" xfId="0" applyNumberFormat="1" applyFont="1" applyFill="1" applyBorder="1" applyAlignment="1">
      <alignment horizontal="center" vertical="center" wrapText="1"/>
    </xf>
    <xf numFmtId="49" fontId="21" fillId="5" borderId="15" xfId="0" applyNumberFormat="1" applyFont="1" applyFill="1" applyBorder="1" applyAlignment="1">
      <alignment horizontal="center" vertical="center" wrapText="1"/>
    </xf>
    <xf numFmtId="3" fontId="5" fillId="5" borderId="36" xfId="0" applyNumberFormat="1" applyFont="1" applyFill="1" applyBorder="1" applyAlignment="1">
      <alignment horizontal="center" vertical="center" wrapText="1"/>
    </xf>
    <xf numFmtId="3" fontId="5" fillId="5" borderId="35" xfId="0" applyNumberFormat="1" applyFont="1" applyFill="1" applyBorder="1" applyAlignment="1">
      <alignment horizontal="center" vertical="center" wrapText="1"/>
    </xf>
    <xf numFmtId="3" fontId="3" fillId="5" borderId="63" xfId="0" applyNumberFormat="1" applyFont="1" applyFill="1" applyBorder="1" applyAlignment="1">
      <alignment vertical="center"/>
    </xf>
    <xf numFmtId="49" fontId="5" fillId="5" borderId="10" xfId="0" applyNumberFormat="1" applyFont="1" applyFill="1" applyBorder="1" applyAlignment="1">
      <alignment horizontal="left" vertical="center"/>
    </xf>
    <xf numFmtId="49" fontId="5" fillId="5" borderId="11" xfId="0" applyNumberFormat="1" applyFont="1" applyFill="1" applyBorder="1" applyAlignment="1">
      <alignment vertical="center" wrapText="1"/>
    </xf>
    <xf numFmtId="3" fontId="5" fillId="5" borderId="50" xfId="0" applyNumberFormat="1" applyFont="1" applyFill="1" applyBorder="1" applyAlignment="1">
      <alignment vertical="center"/>
    </xf>
    <xf numFmtId="0" fontId="3" fillId="5" borderId="9" xfId="0" applyFont="1" applyFill="1" applyBorder="1" applyAlignment="1">
      <alignment horizontal="left" vertical="center"/>
    </xf>
    <xf numFmtId="0" fontId="3" fillId="5" borderId="10" xfId="0" applyFont="1" applyFill="1" applyBorder="1" applyAlignment="1">
      <alignment horizontal="left" vertical="center"/>
    </xf>
    <xf numFmtId="3" fontId="3" fillId="5" borderId="50" xfId="0" applyNumberFormat="1" applyFont="1" applyFill="1" applyBorder="1" applyAlignment="1">
      <alignment vertical="center"/>
    </xf>
    <xf numFmtId="3" fontId="3" fillId="5" borderId="11" xfId="0" applyNumberFormat="1" applyFont="1" applyFill="1" applyBorder="1" applyAlignment="1">
      <alignment vertical="center"/>
    </xf>
    <xf numFmtId="3" fontId="20" fillId="5" borderId="10" xfId="0" applyNumberFormat="1" applyFont="1" applyFill="1" applyBorder="1" applyAlignment="1">
      <alignment vertical="center"/>
    </xf>
    <xf numFmtId="0" fontId="3" fillId="5" borderId="11" xfId="0" applyFont="1" applyFill="1" applyBorder="1" applyAlignment="1">
      <alignment vertical="center" wrapText="1"/>
    </xf>
    <xf numFmtId="0" fontId="3" fillId="5" borderId="14" xfId="0" applyFont="1" applyFill="1" applyBorder="1" applyAlignment="1">
      <alignment horizontal="left" vertical="center"/>
    </xf>
    <xf numFmtId="0" fontId="3" fillId="5" borderId="15" xfId="0" applyFont="1" applyFill="1" applyBorder="1" applyAlignment="1">
      <alignment horizontal="left" vertical="center"/>
    </xf>
    <xf numFmtId="0" fontId="3" fillId="5" borderId="16" xfId="0" applyFont="1" applyFill="1" applyBorder="1" applyAlignment="1">
      <alignment vertical="center" wrapText="1"/>
    </xf>
    <xf numFmtId="3" fontId="3" fillId="5" borderId="65" xfId="0" applyNumberFormat="1" applyFont="1" applyFill="1" applyBorder="1" applyAlignment="1">
      <alignment vertical="center"/>
    </xf>
    <xf numFmtId="3" fontId="3" fillId="5" borderId="16" xfId="0" applyNumberFormat="1" applyFont="1" applyFill="1" applyBorder="1" applyAlignment="1">
      <alignment vertical="center"/>
    </xf>
    <xf numFmtId="3" fontId="5" fillId="5" borderId="19" xfId="0" applyNumberFormat="1" applyFont="1" applyFill="1" applyBorder="1" applyAlignment="1">
      <alignment vertical="center" wrapText="1"/>
    </xf>
    <xf numFmtId="49" fontId="21" fillId="5" borderId="57" xfId="0" applyNumberFormat="1" applyFont="1" applyFill="1" applyBorder="1" applyAlignment="1">
      <alignment horizontal="center"/>
    </xf>
    <xf numFmtId="49" fontId="21" fillId="5" borderId="58" xfId="0" applyNumberFormat="1" applyFont="1" applyFill="1" applyBorder="1" applyAlignment="1">
      <alignment horizontal="center"/>
    </xf>
    <xf numFmtId="49" fontId="21" fillId="5" borderId="8" xfId="0" applyNumberFormat="1" applyFont="1" applyFill="1" applyBorder="1" applyAlignment="1">
      <alignment horizontal="center"/>
    </xf>
    <xf numFmtId="49" fontId="21" fillId="5" borderId="1" xfId="0" applyNumberFormat="1" applyFont="1" applyFill="1" applyBorder="1" applyAlignment="1">
      <alignment horizontal="center" vertical="center"/>
    </xf>
    <xf numFmtId="0" fontId="0" fillId="5" borderId="13" xfId="0" applyFont="1" applyFill="1" applyBorder="1" applyAlignment="1">
      <alignment vertical="center"/>
    </xf>
    <xf numFmtId="3" fontId="0" fillId="5" borderId="4" xfId="0" applyNumberFormat="1" applyFont="1" applyFill="1" applyBorder="1" applyAlignment="1">
      <alignment vertical="center" wrapText="1"/>
    </xf>
    <xf numFmtId="4" fontId="0" fillId="5" borderId="13" xfId="0" applyNumberFormat="1" applyFont="1" applyFill="1" applyBorder="1" applyAlignment="1">
      <alignment vertical="center"/>
    </xf>
    <xf numFmtId="3" fontId="0" fillId="5" borderId="13" xfId="0" applyNumberFormat="1" applyFont="1" applyFill="1" applyBorder="1" applyAlignment="1">
      <alignment vertical="center"/>
    </xf>
    <xf numFmtId="0" fontId="0" fillId="5" borderId="3" xfId="0" applyFont="1" applyFill="1" applyBorder="1" applyAlignment="1">
      <alignment vertical="center"/>
    </xf>
    <xf numFmtId="0" fontId="0" fillId="5" borderId="4" xfId="0" applyFont="1" applyFill="1" applyBorder="1" applyAlignment="1">
      <alignment vertical="center"/>
    </xf>
    <xf numFmtId="0" fontId="3" fillId="5" borderId="23" xfId="0" applyFont="1" applyFill="1" applyBorder="1" applyAlignment="1">
      <alignment horizontal="center" vertical="center"/>
    </xf>
    <xf numFmtId="3" fontId="0" fillId="5" borderId="23" xfId="0" applyNumberFormat="1" applyFont="1" applyFill="1" applyBorder="1" applyAlignment="1">
      <alignment vertical="center"/>
    </xf>
    <xf numFmtId="0" fontId="0" fillId="5" borderId="24" xfId="0" applyFont="1" applyFill="1" applyBorder="1" applyAlignment="1">
      <alignment vertical="center"/>
    </xf>
    <xf numFmtId="3" fontId="0" fillId="5" borderId="15" xfId="0" applyNumberFormat="1" applyFont="1" applyFill="1" applyBorder="1" applyAlignment="1">
      <alignment vertical="center" wrapText="1"/>
    </xf>
    <xf numFmtId="3" fontId="5" fillId="5" borderId="3" xfId="0" applyNumberFormat="1" applyFont="1" applyFill="1" applyBorder="1" applyAlignment="1">
      <alignment horizontal="right" vertical="center"/>
    </xf>
    <xf numFmtId="3" fontId="5" fillId="5" borderId="4" xfId="0" applyNumberFormat="1" applyFont="1" applyFill="1" applyBorder="1" applyAlignment="1">
      <alignment horizontal="right" vertical="center"/>
    </xf>
  </cellXfs>
  <cellStyles count="1">
    <cellStyle name="Normál" xfId="0" builtinId="0"/>
  </cellStyles>
  <dxfs count="0"/>
  <tableStyles count="0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000000"/>
      <rgbColor rgb="015E88B1"/>
      <rgbColor rgb="01EEF3F4"/>
      <rgbColor rgb="FF0000FF"/>
      <rgbColor rgb="FFFFFFFF"/>
      <rgbColor rgb="FFAAAAAA"/>
      <rgbColor rgb="FFC0C0C0"/>
      <rgbColor rgb="FF333399"/>
      <rgbColor rgb="FFDD0806"/>
      <rgbColor rgb="FF969696"/>
      <rgbColor rgb="FF993300"/>
      <rgbColor rgb="FF00ABEA"/>
      <rgbColor rgb="FFFFCC99"/>
      <rgbColor rgb="FF333333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Office">
  <a:themeElements>
    <a:clrScheme name="Office">
      <a:dk1>
        <a:srgbClr val="000000"/>
      </a:dk1>
      <a:lt1>
        <a:srgbClr val="FFFFFF"/>
      </a:lt1>
      <a:dk2>
        <a:srgbClr val="A7A7A7"/>
      </a:dk2>
      <a:lt2>
        <a:srgbClr val="535353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FF00FF"/>
      </a:folHlink>
    </a:clrScheme>
    <a:fontScheme name="Office">
      <a:majorFont>
        <a:latin typeface="Helvetica Neue"/>
        <a:ea typeface="Helvetica Neue"/>
        <a:cs typeface="Helvetica Neue"/>
      </a:majorFont>
      <a:minorFont>
        <a:latin typeface="Helvetica Neue"/>
        <a:ea typeface="Helvetica Neue"/>
        <a:cs typeface="Helvetica Neue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38100" dist="20000" dir="5400000" rotWithShape="0">
              <a:srgbClr val="000000">
                <a:alpha val="38000"/>
              </a:srgbClr>
            </a:outerShdw>
          </a:effectLst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rgbClr val="FFFFFF"/>
        </a:solidFill>
        <a:ln w="25400" cap="flat">
          <a:solidFill>
            <a:schemeClr val="accent1"/>
          </a:solidFill>
          <a:prstDash val="solid"/>
          <a:round/>
        </a:ln>
        <a:effectLst/>
        <a:sp3d/>
      </a:spPr>
      <a:bodyPr rot="0" spcFirstLastPara="1" vertOverflow="overflow" horzOverflow="overflow" vert="horz" wrap="square" lIns="0" tIns="0" rIns="0" bIns="0" numCol="1" spcCol="38100" rtlCol="0" anchor="t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Cambria"/>
            <a:ea typeface="Cambria"/>
            <a:cs typeface="Cambria"/>
            <a:sym typeface="Cambria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spDef>
    <a:lnDef>
      <a:spPr>
        <a:noFill/>
        <a:ln w="25400" cap="flat">
          <a:solidFill>
            <a:schemeClr val="accent1"/>
          </a:solidFill>
          <a:prstDash val="solid"/>
          <a:round/>
        </a:ln>
        <a:effectLst>
          <a:outerShdw blurRad="38100" dist="20000" dir="5400000" rotWithShape="0">
            <a:srgbClr val="000000">
              <a:alpha val="38000"/>
            </a:srgbClr>
          </a:outerShdw>
        </a:effectLst>
        <a:sp3d/>
      </a:spPr>
      <a:bodyPr rot="0" spcFirstLastPara="1" vertOverflow="overflow" horzOverflow="overflow" vert="horz" wrap="square" lIns="91439" tIns="45719" rIns="91439" bIns="45719" numCol="1" spcCol="38100" rtlCol="0" anchor="t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lnDef>
    <a:txDef>
      <a:spPr>
        <a:noFill/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0" tIns="0" rIns="0" bIns="0" numCol="1" spcCol="38100" rtlCol="0" anchor="t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Cambria"/>
            <a:ea typeface="Cambria"/>
            <a:cs typeface="Cambria"/>
            <a:sym typeface="Cambria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tx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B3:D34"/>
  <sheetViews>
    <sheetView showGridLines="0" workbookViewId="0">
      <selection activeCell="D34" sqref="D34"/>
    </sheetView>
  </sheetViews>
  <sheetFormatPr defaultColWidth="10" defaultRowHeight="12.95" customHeight="1"/>
  <cols>
    <col min="1" max="1" width="2" customWidth="1"/>
    <col min="2" max="4" width="30.5703125" customWidth="1"/>
  </cols>
  <sheetData>
    <row r="3" spans="2:4" ht="50.1" customHeight="1">
      <c r="B3" s="133" t="s">
        <v>0</v>
      </c>
      <c r="C3" s="134"/>
      <c r="D3" s="134"/>
    </row>
    <row r="7" spans="2:4" ht="18.75">
      <c r="B7" s="1" t="s">
        <v>1</v>
      </c>
      <c r="C7" s="1" t="s">
        <v>2</v>
      </c>
      <c r="D7" s="1" t="s">
        <v>3</v>
      </c>
    </row>
    <row r="9" spans="2:4" ht="15.75">
      <c r="B9" s="2" t="s">
        <v>4</v>
      </c>
      <c r="C9" s="2"/>
      <c r="D9" s="2" t="s">
        <v>4</v>
      </c>
    </row>
    <row r="10" spans="2:4" ht="15.75">
      <c r="B10" s="3"/>
      <c r="C10" s="3" t="s">
        <v>5</v>
      </c>
      <c r="D10" s="3"/>
    </row>
    <row r="11" spans="2:4" ht="15.75">
      <c r="B11" s="2" t="s">
        <v>105</v>
      </c>
      <c r="C11" s="2"/>
      <c r="D11" s="2" t="s">
        <v>105</v>
      </c>
    </row>
    <row r="12" spans="2:4" ht="15.75">
      <c r="B12" s="3"/>
      <c r="C12" s="3" t="s">
        <v>5</v>
      </c>
      <c r="D12" s="3"/>
    </row>
    <row r="13" spans="2:4" ht="15.75">
      <c r="B13" s="2" t="s">
        <v>334</v>
      </c>
      <c r="C13" s="2"/>
      <c r="D13" s="2" t="s">
        <v>334</v>
      </c>
    </row>
    <row r="14" spans="2:4" ht="15.75">
      <c r="B14" s="3"/>
      <c r="C14" s="3" t="s">
        <v>5</v>
      </c>
      <c r="D14" s="3"/>
    </row>
    <row r="15" spans="2:4" ht="15.75">
      <c r="B15" s="2" t="s">
        <v>1468</v>
      </c>
      <c r="C15" s="2"/>
      <c r="D15" s="2" t="s">
        <v>1468</v>
      </c>
    </row>
    <row r="16" spans="2:4" ht="15.75">
      <c r="B16" s="3"/>
      <c r="C16" s="3" t="s">
        <v>5</v>
      </c>
      <c r="D16" s="3"/>
    </row>
    <row r="17" spans="2:4" ht="15.75">
      <c r="B17" s="2" t="s">
        <v>1469</v>
      </c>
      <c r="C17" s="2"/>
      <c r="D17" s="2" t="s">
        <v>1469</v>
      </c>
    </row>
    <row r="18" spans="2:4" ht="15.75">
      <c r="B18" s="3"/>
      <c r="C18" s="3" t="s">
        <v>5</v>
      </c>
      <c r="D18" s="3"/>
    </row>
    <row r="19" spans="2:4" ht="15.75">
      <c r="B19" s="2" t="s">
        <v>1470</v>
      </c>
      <c r="C19" s="2"/>
      <c r="D19" s="2" t="s">
        <v>1470</v>
      </c>
    </row>
    <row r="20" spans="2:4" ht="15.75">
      <c r="B20" s="3"/>
      <c r="C20" s="3" t="s">
        <v>5</v>
      </c>
      <c r="D20" s="3"/>
    </row>
    <row r="21" spans="2:4" ht="15.75">
      <c r="B21" s="2" t="s">
        <v>1471</v>
      </c>
      <c r="C21" s="2"/>
      <c r="D21" s="2" t="s">
        <v>1471</v>
      </c>
    </row>
    <row r="22" spans="2:4" ht="15.75">
      <c r="B22" s="3"/>
      <c r="C22" s="3" t="s">
        <v>5</v>
      </c>
      <c r="D22" s="3"/>
    </row>
    <row r="23" spans="2:4" ht="15.75">
      <c r="B23" s="2" t="s">
        <v>1472</v>
      </c>
      <c r="C23" s="2"/>
      <c r="D23" s="2" t="s">
        <v>1472</v>
      </c>
    </row>
    <row r="24" spans="2:4" ht="15.75">
      <c r="B24" s="3"/>
      <c r="C24" s="3" t="s">
        <v>5</v>
      </c>
      <c r="D24" s="3"/>
    </row>
    <row r="25" spans="2:4" ht="15.75">
      <c r="B25" s="90" t="s">
        <v>1473</v>
      </c>
      <c r="C25" s="2"/>
      <c r="D25" s="90" t="s">
        <v>1473</v>
      </c>
    </row>
    <row r="26" spans="2:4" ht="15.75">
      <c r="B26" s="3"/>
      <c r="C26" s="3" t="s">
        <v>5</v>
      </c>
      <c r="D26" s="3"/>
    </row>
    <row r="27" spans="2:4" ht="15.75">
      <c r="B27" s="90" t="s">
        <v>1474</v>
      </c>
      <c r="C27" s="2"/>
      <c r="D27" s="90" t="s">
        <v>1474</v>
      </c>
    </row>
    <row r="28" spans="2:4" ht="15.75">
      <c r="B28" s="3"/>
      <c r="C28" s="3" t="s">
        <v>5</v>
      </c>
      <c r="D28" s="3"/>
    </row>
    <row r="29" spans="2:4" ht="15.75">
      <c r="B29" s="90" t="s">
        <v>1475</v>
      </c>
      <c r="C29" s="2"/>
      <c r="D29" s="90" t="s">
        <v>1475</v>
      </c>
    </row>
    <row r="30" spans="2:4" ht="15.75">
      <c r="B30" s="3"/>
      <c r="C30" s="3" t="s">
        <v>5</v>
      </c>
      <c r="D30" s="3"/>
    </row>
    <row r="31" spans="2:4" ht="15.75">
      <c r="B31" s="90" t="s">
        <v>1476</v>
      </c>
      <c r="C31" s="2"/>
      <c r="D31" s="90" t="s">
        <v>1476</v>
      </c>
    </row>
    <row r="32" spans="2:4" ht="15.75">
      <c r="B32" s="3"/>
      <c r="C32" s="3" t="s">
        <v>5</v>
      </c>
      <c r="D32" s="3"/>
    </row>
    <row r="33" spans="2:4" ht="15.75">
      <c r="B33" s="90" t="s">
        <v>1477</v>
      </c>
      <c r="C33" s="2"/>
      <c r="D33" s="90" t="s">
        <v>1477</v>
      </c>
    </row>
    <row r="34" spans="2:4" ht="15.75">
      <c r="B34" s="3"/>
      <c r="C34" s="3" t="s">
        <v>5</v>
      </c>
      <c r="D34" s="4"/>
    </row>
  </sheetData>
  <mergeCells count="1">
    <mergeCell ref="B3:D3"/>
  </mergeCells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>
  <dimension ref="A1:IV48"/>
  <sheetViews>
    <sheetView showGridLines="0" workbookViewId="0">
      <selection activeCell="C18" sqref="C18"/>
    </sheetView>
  </sheetViews>
  <sheetFormatPr defaultColWidth="8.85546875" defaultRowHeight="15" customHeight="1"/>
  <cols>
    <col min="1" max="1" width="6.7109375" style="21" customWidth="1"/>
    <col min="2" max="2" width="50.42578125" style="21" customWidth="1"/>
    <col min="3" max="5" width="11.42578125" style="21" customWidth="1"/>
    <col min="6" max="256" width="8.85546875" style="21" customWidth="1"/>
  </cols>
  <sheetData>
    <row r="1" spans="1:5" ht="11.65" customHeight="1">
      <c r="A1" s="141" t="s">
        <v>1532</v>
      </c>
      <c r="B1" s="142"/>
      <c r="C1" s="142"/>
      <c r="D1" s="142"/>
      <c r="E1" s="142"/>
    </row>
    <row r="2" spans="1:5" ht="15" customHeight="1">
      <c r="A2" s="139" t="s">
        <v>1358</v>
      </c>
      <c r="B2" s="140"/>
      <c r="C2" s="140"/>
      <c r="D2" s="140"/>
      <c r="E2" s="140"/>
    </row>
    <row r="3" spans="1:5" ht="12.95" customHeight="1">
      <c r="A3" s="8"/>
      <c r="B3" s="8"/>
      <c r="C3" s="8"/>
      <c r="D3" s="8"/>
      <c r="E3" s="8"/>
    </row>
    <row r="4" spans="1:5" ht="14.45" customHeight="1">
      <c r="A4" s="9" t="s">
        <v>827</v>
      </c>
      <c r="B4" s="9" t="s">
        <v>8</v>
      </c>
      <c r="C4" s="9" t="s">
        <v>828</v>
      </c>
      <c r="D4" s="9" t="s">
        <v>829</v>
      </c>
      <c r="E4" s="9" t="s">
        <v>830</v>
      </c>
    </row>
    <row r="5" spans="1:5" ht="14.45" customHeight="1">
      <c r="A5" s="10" t="s">
        <v>831</v>
      </c>
      <c r="B5" s="10" t="s">
        <v>1359</v>
      </c>
      <c r="C5" s="11">
        <v>3444818</v>
      </c>
      <c r="D5" s="11">
        <v>0</v>
      </c>
      <c r="E5" s="11">
        <v>-161948</v>
      </c>
    </row>
    <row r="6" spans="1:5" ht="25.7" customHeight="1">
      <c r="A6" s="10" t="s">
        <v>833</v>
      </c>
      <c r="B6" s="10" t="s">
        <v>1360</v>
      </c>
      <c r="C6" s="11">
        <v>1773730</v>
      </c>
      <c r="D6" s="11">
        <v>0</v>
      </c>
      <c r="E6" s="11">
        <v>1875081</v>
      </c>
    </row>
    <row r="7" spans="1:5" ht="14.45" customHeight="1">
      <c r="A7" s="10" t="s">
        <v>835</v>
      </c>
      <c r="B7" s="10" t="s">
        <v>1361</v>
      </c>
      <c r="C7" s="11">
        <v>0</v>
      </c>
      <c r="D7" s="11">
        <v>0</v>
      </c>
      <c r="E7" s="11">
        <v>0</v>
      </c>
    </row>
    <row r="8" spans="1:5" ht="14.45" customHeight="1">
      <c r="A8" s="10" t="s">
        <v>837</v>
      </c>
      <c r="B8" s="12" t="s">
        <v>1362</v>
      </c>
      <c r="C8" s="13">
        <f>SUM(C5:C7)</f>
        <v>5218548</v>
      </c>
      <c r="D8" s="13">
        <f t="shared" ref="D8:E8" si="0">SUM(D5:D7)</f>
        <v>0</v>
      </c>
      <c r="E8" s="13">
        <f t="shared" si="0"/>
        <v>1713133</v>
      </c>
    </row>
    <row r="9" spans="1:5" ht="14.45" customHeight="1">
      <c r="A9" s="10" t="s">
        <v>839</v>
      </c>
      <c r="B9" s="10" t="s">
        <v>1363</v>
      </c>
      <c r="C9" s="11"/>
      <c r="D9" s="11"/>
      <c r="E9" s="11"/>
    </row>
    <row r="10" spans="1:5" ht="14.45" customHeight="1">
      <c r="A10" s="10" t="s">
        <v>841</v>
      </c>
      <c r="B10" s="10" t="s">
        <v>1364</v>
      </c>
      <c r="C10" s="11"/>
      <c r="D10" s="11"/>
      <c r="E10" s="11"/>
    </row>
    <row r="11" spans="1:5" ht="14.45" customHeight="1">
      <c r="A11" s="10" t="s">
        <v>843</v>
      </c>
      <c r="B11" s="12" t="s">
        <v>1365</v>
      </c>
      <c r="C11" s="13"/>
      <c r="D11" s="11"/>
      <c r="E11" s="13"/>
    </row>
    <row r="12" spans="1:5" ht="14.45" customHeight="1">
      <c r="A12" s="10" t="s">
        <v>845</v>
      </c>
      <c r="B12" s="10" t="s">
        <v>1366</v>
      </c>
      <c r="C12" s="11">
        <v>19979052</v>
      </c>
      <c r="D12" s="11">
        <v>0</v>
      </c>
      <c r="E12" s="11">
        <v>25874802</v>
      </c>
    </row>
    <row r="13" spans="1:5" ht="14.45" customHeight="1">
      <c r="A13" s="10" t="s">
        <v>847</v>
      </c>
      <c r="B13" s="10" t="s">
        <v>1367</v>
      </c>
      <c r="C13" s="11">
        <v>46072162</v>
      </c>
      <c r="D13" s="11">
        <v>0</v>
      </c>
      <c r="E13" s="11">
        <v>50423598</v>
      </c>
    </row>
    <row r="14" spans="1:5" ht="14.45" customHeight="1">
      <c r="A14" s="10" t="s">
        <v>849</v>
      </c>
      <c r="B14" s="10" t="s">
        <v>1368</v>
      </c>
      <c r="C14" s="11">
        <v>0</v>
      </c>
      <c r="D14" s="11">
        <v>0</v>
      </c>
      <c r="E14" s="11">
        <v>0</v>
      </c>
    </row>
    <row r="15" spans="1:5" ht="14.45" customHeight="1">
      <c r="A15" s="10" t="s">
        <v>851</v>
      </c>
      <c r="B15" s="10" t="s">
        <v>1369</v>
      </c>
      <c r="C15" s="11">
        <v>12954421</v>
      </c>
      <c r="D15" s="11">
        <v>0</v>
      </c>
      <c r="E15" s="11">
        <v>774531</v>
      </c>
    </row>
    <row r="16" spans="1:5" ht="14.45" customHeight="1">
      <c r="A16" s="10" t="s">
        <v>853</v>
      </c>
      <c r="B16" s="12" t="s">
        <v>1370</v>
      </c>
      <c r="C16" s="13">
        <f>SUM(C12:C15)</f>
        <v>79005635</v>
      </c>
      <c r="D16" s="13">
        <f t="shared" ref="D16:E16" si="1">SUM(D12:D15)</f>
        <v>0</v>
      </c>
      <c r="E16" s="13">
        <f t="shared" si="1"/>
        <v>77072931</v>
      </c>
    </row>
    <row r="17" spans="1:5" ht="14.45" customHeight="1">
      <c r="A17" s="10" t="s">
        <v>855</v>
      </c>
      <c r="B17" s="10" t="s">
        <v>1371</v>
      </c>
      <c r="C17" s="11">
        <v>6804256</v>
      </c>
      <c r="D17" s="11">
        <v>0</v>
      </c>
      <c r="E17" s="11">
        <v>12729799</v>
      </c>
    </row>
    <row r="18" spans="1:5" ht="14.45" customHeight="1">
      <c r="A18" s="10" t="s">
        <v>857</v>
      </c>
      <c r="B18" s="10" t="s">
        <v>1372</v>
      </c>
      <c r="C18" s="11">
        <v>6048680</v>
      </c>
      <c r="D18" s="11">
        <v>0</v>
      </c>
      <c r="E18" s="11">
        <v>4691614</v>
      </c>
    </row>
    <row r="19" spans="1:5" ht="14.45" customHeight="1">
      <c r="A19" s="10" t="s">
        <v>859</v>
      </c>
      <c r="B19" s="10" t="s">
        <v>1373</v>
      </c>
      <c r="C19" s="11"/>
      <c r="D19" s="11"/>
      <c r="E19" s="11"/>
    </row>
    <row r="20" spans="1:5" ht="14.45" customHeight="1">
      <c r="A20" s="10" t="s">
        <v>861</v>
      </c>
      <c r="B20" s="10" t="s">
        <v>1374</v>
      </c>
      <c r="C20" s="11"/>
      <c r="D20" s="11"/>
      <c r="E20" s="11">
        <v>28660</v>
      </c>
    </row>
    <row r="21" spans="1:5" ht="14.45" customHeight="1">
      <c r="A21" s="10" t="s">
        <v>863</v>
      </c>
      <c r="B21" s="12" t="s">
        <v>1375</v>
      </c>
      <c r="C21" s="13">
        <f>SUM(C17:C20)</f>
        <v>12852936</v>
      </c>
      <c r="D21" s="13">
        <f t="shared" ref="D21:E21" si="2">SUM(D17:D20)</f>
        <v>0</v>
      </c>
      <c r="E21" s="13">
        <f t="shared" si="2"/>
        <v>17450073</v>
      </c>
    </row>
    <row r="22" spans="1:5" ht="14.45" customHeight="1">
      <c r="A22" s="10" t="s">
        <v>865</v>
      </c>
      <c r="B22" s="10" t="s">
        <v>1376</v>
      </c>
      <c r="C22" s="11">
        <v>28935129</v>
      </c>
      <c r="D22" s="11">
        <v>0</v>
      </c>
      <c r="E22" s="11">
        <v>26924304</v>
      </c>
    </row>
    <row r="23" spans="1:5" ht="14.45" customHeight="1">
      <c r="A23" s="10" t="s">
        <v>867</v>
      </c>
      <c r="B23" s="10" t="s">
        <v>1377</v>
      </c>
      <c r="C23" s="11">
        <v>3754196</v>
      </c>
      <c r="D23" s="11">
        <v>0</v>
      </c>
      <c r="E23" s="11">
        <v>5197653</v>
      </c>
    </row>
    <row r="24" spans="1:5" ht="14.45" customHeight="1">
      <c r="A24" s="10" t="s">
        <v>869</v>
      </c>
      <c r="B24" s="10" t="s">
        <v>1378</v>
      </c>
      <c r="C24" s="11">
        <v>5239697</v>
      </c>
      <c r="D24" s="11">
        <v>0</v>
      </c>
      <c r="E24" s="11">
        <v>4444464</v>
      </c>
    </row>
    <row r="25" spans="1:5" ht="14.45" customHeight="1">
      <c r="A25" s="10" t="s">
        <v>871</v>
      </c>
      <c r="B25" s="12" t="s">
        <v>1379</v>
      </c>
      <c r="C25" s="13">
        <f>SUM(C22:C24)</f>
        <v>37929022</v>
      </c>
      <c r="D25" s="13">
        <f t="shared" ref="D25:E25" si="3">SUM(D22:D24)</f>
        <v>0</v>
      </c>
      <c r="E25" s="13">
        <f t="shared" si="3"/>
        <v>36566421</v>
      </c>
    </row>
    <row r="26" spans="1:5" ht="14.45" customHeight="1">
      <c r="A26" s="10" t="s">
        <v>873</v>
      </c>
      <c r="B26" s="12" t="s">
        <v>1380</v>
      </c>
      <c r="C26" s="13">
        <v>3613396</v>
      </c>
      <c r="D26" s="11">
        <v>0</v>
      </c>
      <c r="E26" s="13">
        <v>4059792</v>
      </c>
    </row>
    <row r="27" spans="1:5" ht="14.45" customHeight="1">
      <c r="A27" s="10" t="s">
        <v>875</v>
      </c>
      <c r="B27" s="12" t="s">
        <v>1381</v>
      </c>
      <c r="C27" s="13">
        <v>13586445</v>
      </c>
      <c r="D27" s="11">
        <v>0</v>
      </c>
      <c r="E27" s="13">
        <v>11443473</v>
      </c>
    </row>
    <row r="28" spans="1:5" ht="14.45" customHeight="1">
      <c r="A28" s="10" t="s">
        <v>877</v>
      </c>
      <c r="B28" s="12" t="s">
        <v>1382</v>
      </c>
      <c r="C28" s="13">
        <v>16242384</v>
      </c>
      <c r="D28" s="11">
        <v>0</v>
      </c>
      <c r="E28" s="13">
        <v>9266305</v>
      </c>
    </row>
    <row r="29" spans="1:5" ht="14.45" customHeight="1">
      <c r="A29" s="10" t="s">
        <v>879</v>
      </c>
      <c r="B29" s="10" t="s">
        <v>1383</v>
      </c>
      <c r="C29" s="11"/>
      <c r="D29" s="11"/>
      <c r="E29" s="11"/>
    </row>
    <row r="30" spans="1:5" ht="24.95" customHeight="1">
      <c r="A30" s="10" t="s">
        <v>881</v>
      </c>
      <c r="B30" s="10" t="s">
        <v>1384</v>
      </c>
      <c r="C30" s="11"/>
      <c r="D30" s="11"/>
      <c r="E30" s="11"/>
    </row>
    <row r="31" spans="1:5" ht="24.95" customHeight="1">
      <c r="A31" s="10" t="s">
        <v>883</v>
      </c>
      <c r="B31" s="10" t="s">
        <v>1385</v>
      </c>
      <c r="C31" s="11"/>
      <c r="D31" s="11"/>
      <c r="E31" s="11"/>
    </row>
    <row r="32" spans="1:5" ht="24.95" customHeight="1">
      <c r="A32" s="10" t="s">
        <v>885</v>
      </c>
      <c r="B32" s="10" t="s">
        <v>1386</v>
      </c>
      <c r="C32" s="11">
        <v>0</v>
      </c>
      <c r="D32" s="11">
        <v>0</v>
      </c>
      <c r="E32" s="11">
        <v>153</v>
      </c>
    </row>
    <row r="33" spans="1:5" ht="14.45" customHeight="1">
      <c r="A33" s="10" t="s">
        <v>887</v>
      </c>
      <c r="B33" s="10" t="s">
        <v>1387</v>
      </c>
      <c r="C33" s="11"/>
      <c r="D33" s="11"/>
      <c r="E33" s="11"/>
    </row>
    <row r="34" spans="1:5" ht="24.95" customHeight="1">
      <c r="A34" s="10" t="s">
        <v>889</v>
      </c>
      <c r="B34" s="10" t="s">
        <v>1388</v>
      </c>
      <c r="C34" s="11"/>
      <c r="D34" s="11"/>
      <c r="E34" s="11"/>
    </row>
    <row r="35" spans="1:5" ht="24.95" customHeight="1">
      <c r="A35" s="10" t="s">
        <v>891</v>
      </c>
      <c r="B35" s="10" t="s">
        <v>1389</v>
      </c>
      <c r="C35" s="11"/>
      <c r="D35" s="11"/>
      <c r="E35" s="11"/>
    </row>
    <row r="36" spans="1:5" ht="24.95" customHeight="1">
      <c r="A36" s="10" t="s">
        <v>893</v>
      </c>
      <c r="B36" s="12" t="s">
        <v>1390</v>
      </c>
      <c r="C36" s="13">
        <f>SUM(C29:C35)</f>
        <v>0</v>
      </c>
      <c r="D36" s="13">
        <f t="shared" ref="D36:E36" si="4">SUM(D29:D35)</f>
        <v>0</v>
      </c>
      <c r="E36" s="13">
        <f t="shared" si="4"/>
        <v>153</v>
      </c>
    </row>
    <row r="37" spans="1:5" ht="14.45" customHeight="1">
      <c r="A37" s="10" t="s">
        <v>895</v>
      </c>
      <c r="B37" s="10" t="s">
        <v>1391</v>
      </c>
      <c r="C37" s="13"/>
      <c r="D37" s="11"/>
      <c r="E37" s="11"/>
    </row>
    <row r="38" spans="1:5" ht="24.95" customHeight="1">
      <c r="A38" s="10" t="s">
        <v>897</v>
      </c>
      <c r="B38" s="10" t="s">
        <v>1392</v>
      </c>
      <c r="C38" s="13"/>
      <c r="D38" s="11"/>
      <c r="E38" s="13"/>
    </row>
    <row r="39" spans="1:5" ht="14.45" customHeight="1">
      <c r="A39" s="10" t="s">
        <v>899</v>
      </c>
      <c r="B39" s="10" t="s">
        <v>1393</v>
      </c>
      <c r="C39" s="11">
        <v>0</v>
      </c>
      <c r="D39" s="11">
        <v>0</v>
      </c>
      <c r="E39" s="11">
        <v>5848</v>
      </c>
    </row>
    <row r="40" spans="1:5" ht="14.45" customHeight="1">
      <c r="A40" s="10" t="s">
        <v>901</v>
      </c>
      <c r="B40" s="10" t="s">
        <v>1394</v>
      </c>
      <c r="C40" s="11"/>
      <c r="D40" s="11"/>
      <c r="E40" s="11"/>
    </row>
    <row r="41" spans="1:5" ht="14.45" customHeight="1">
      <c r="A41" s="10" t="s">
        <v>903</v>
      </c>
      <c r="B41" s="10" t="s">
        <v>1395</v>
      </c>
      <c r="C41" s="11"/>
      <c r="D41" s="11"/>
      <c r="E41" s="11"/>
    </row>
    <row r="42" spans="1:5" ht="14.45" customHeight="1">
      <c r="A42" s="10" t="s">
        <v>905</v>
      </c>
      <c r="B42" s="10" t="s">
        <v>1396</v>
      </c>
      <c r="C42" s="11"/>
      <c r="D42" s="11"/>
      <c r="E42" s="11"/>
    </row>
    <row r="43" spans="1:5" ht="14.45" customHeight="1">
      <c r="A43" s="10" t="s">
        <v>907</v>
      </c>
      <c r="B43" s="10" t="s">
        <v>1397</v>
      </c>
      <c r="C43" s="11"/>
      <c r="D43" s="11"/>
      <c r="E43" s="11"/>
    </row>
    <row r="44" spans="1:5" ht="24.95" customHeight="1">
      <c r="A44" s="10" t="s">
        <v>909</v>
      </c>
      <c r="B44" s="10" t="s">
        <v>1398</v>
      </c>
      <c r="C44" s="11"/>
      <c r="D44" s="11"/>
      <c r="E44" s="11"/>
    </row>
    <row r="45" spans="1:5" ht="24.95" customHeight="1">
      <c r="A45" s="10" t="s">
        <v>911</v>
      </c>
      <c r="B45" s="10" t="s">
        <v>1399</v>
      </c>
      <c r="C45" s="11"/>
      <c r="D45" s="11"/>
      <c r="E45" s="11"/>
    </row>
    <row r="46" spans="1:5" ht="12.6" customHeight="1">
      <c r="A46" s="10" t="s">
        <v>913</v>
      </c>
      <c r="B46" s="12" t="s">
        <v>1400</v>
      </c>
      <c r="C46" s="71">
        <f>SUM(C37:C45)</f>
        <v>0</v>
      </c>
      <c r="D46" s="71">
        <f t="shared" ref="D46:E46" si="5">SUM(D37:D45)</f>
        <v>0</v>
      </c>
      <c r="E46" s="71">
        <f t="shared" si="5"/>
        <v>5848</v>
      </c>
    </row>
    <row r="47" spans="1:5" ht="12.6" customHeight="1">
      <c r="A47" s="10" t="s">
        <v>915</v>
      </c>
      <c r="B47" s="12" t="s">
        <v>1401</v>
      </c>
      <c r="C47" s="13">
        <f>C36-C46</f>
        <v>0</v>
      </c>
      <c r="D47" s="13">
        <f t="shared" ref="D47:E47" si="6">D36-D46</f>
        <v>0</v>
      </c>
      <c r="E47" s="13">
        <f t="shared" si="6"/>
        <v>-5695</v>
      </c>
    </row>
    <row r="48" spans="1:5" ht="12.6" customHeight="1">
      <c r="A48" s="10" t="s">
        <v>917</v>
      </c>
      <c r="B48" s="12" t="s">
        <v>1402</v>
      </c>
      <c r="C48" s="13">
        <f>C47+C28</f>
        <v>16242384</v>
      </c>
      <c r="D48" s="13">
        <f t="shared" ref="D48:E48" si="7">D47+D28</f>
        <v>0</v>
      </c>
      <c r="E48" s="13">
        <f t="shared" si="7"/>
        <v>9260610</v>
      </c>
    </row>
  </sheetData>
  <mergeCells count="2">
    <mergeCell ref="A2:E2"/>
    <mergeCell ref="A1:E1"/>
  </mergeCells>
  <pageMargins left="0.35433070866141736" right="0.55118110236220474" top="0.39370078740157483" bottom="0.39370078740157483" header="0.51181102362204722" footer="0.51181102362204722"/>
  <pageSetup paperSize="9" scale="95" orientation="portrait" r:id="rId1"/>
  <headerFooter>
    <oddFooter>&amp;C&amp;"Helvetica Neue,Regular"&amp;12&amp;K000000&amp;P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>
  <dimension ref="A1:IV8"/>
  <sheetViews>
    <sheetView showGridLines="0" workbookViewId="0">
      <selection activeCell="A5" sqref="A5"/>
    </sheetView>
  </sheetViews>
  <sheetFormatPr defaultColWidth="8.85546875" defaultRowHeight="15" customHeight="1"/>
  <cols>
    <col min="1" max="1" width="37.5703125" style="22" customWidth="1"/>
    <col min="2" max="256" width="8.85546875" style="22" customWidth="1"/>
  </cols>
  <sheetData>
    <row r="1" spans="1:5" ht="15" customHeight="1">
      <c r="A1" s="143" t="s">
        <v>1533</v>
      </c>
      <c r="B1" s="144"/>
      <c r="C1" s="144"/>
      <c r="D1" s="144"/>
      <c r="E1" s="5"/>
    </row>
    <row r="2" spans="1:5" ht="15" customHeight="1">
      <c r="A2" s="23"/>
      <c r="B2" s="24"/>
      <c r="C2" s="24"/>
      <c r="D2" s="24"/>
      <c r="E2" s="5"/>
    </row>
    <row r="3" spans="1:5" ht="15" customHeight="1">
      <c r="A3" s="145" t="s">
        <v>1403</v>
      </c>
      <c r="B3" s="146"/>
      <c r="C3" s="146"/>
      <c r="D3" s="146"/>
      <c r="E3" s="5"/>
    </row>
    <row r="4" spans="1:5" ht="15" customHeight="1">
      <c r="A4" s="23"/>
      <c r="B4" s="24"/>
      <c r="C4" s="24"/>
      <c r="D4" s="28"/>
      <c r="E4" s="5"/>
    </row>
    <row r="5" spans="1:5" ht="15" customHeight="1">
      <c r="A5" s="26" t="s">
        <v>12</v>
      </c>
      <c r="B5" s="24"/>
      <c r="C5" s="24"/>
      <c r="D5" s="80" t="s">
        <v>1457</v>
      </c>
      <c r="E5" s="5"/>
    </row>
    <row r="6" spans="1:5" ht="15" customHeight="1">
      <c r="A6" s="26" t="s">
        <v>1404</v>
      </c>
      <c r="B6" s="24"/>
      <c r="C6" s="24"/>
      <c r="D6" s="78" t="s">
        <v>1520</v>
      </c>
      <c r="E6" s="5"/>
    </row>
    <row r="7" spans="1:5" ht="15" customHeight="1">
      <c r="A7" s="23"/>
      <c r="B7" s="5"/>
      <c r="C7" s="5"/>
      <c r="D7" s="28"/>
      <c r="E7" s="5"/>
    </row>
    <row r="8" spans="1:5" ht="15" customHeight="1">
      <c r="A8" s="27" t="s">
        <v>1405</v>
      </c>
      <c r="B8" s="24"/>
      <c r="C8" s="24"/>
      <c r="D8" s="81" t="s">
        <v>1521</v>
      </c>
      <c r="E8" s="5"/>
    </row>
  </sheetData>
  <mergeCells count="2">
    <mergeCell ref="A1:D1"/>
    <mergeCell ref="A3:D3"/>
  </mergeCells>
  <pageMargins left="0.74803149606299213" right="0.74803149606299213" top="0.98425196850393704" bottom="0.98425196850393704" header="0.51181102362204722" footer="0.51181102362204722"/>
  <pageSetup paperSize="9" orientation="portrait" r:id="rId1"/>
  <headerFooter>
    <oddFooter>&amp;C&amp;"Helvetica Neue,Regular"&amp;12&amp;K000000&amp;P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>
  <dimension ref="A1:IW215"/>
  <sheetViews>
    <sheetView showGridLines="0" workbookViewId="0">
      <selection activeCell="C10" sqref="C10"/>
    </sheetView>
  </sheetViews>
  <sheetFormatPr defaultColWidth="8.85546875" defaultRowHeight="15" customHeight="1"/>
  <cols>
    <col min="1" max="1" width="50.42578125" style="29" customWidth="1"/>
    <col min="2" max="2" width="8.85546875" style="29" customWidth="1"/>
    <col min="3" max="3" width="25.140625" style="29" customWidth="1"/>
    <col min="4" max="4" width="18.140625" style="117" customWidth="1"/>
    <col min="5" max="5" width="20.28515625" style="29" customWidth="1"/>
    <col min="6" max="6" width="20.28515625" style="68" customWidth="1"/>
    <col min="7" max="7" width="10.28515625" style="29" customWidth="1"/>
    <col min="8" max="257" width="8.85546875" style="29" customWidth="1"/>
  </cols>
  <sheetData>
    <row r="1" spans="1:257" ht="11.65" customHeight="1">
      <c r="A1" s="143" t="s">
        <v>1534</v>
      </c>
      <c r="B1" s="144"/>
      <c r="C1" s="144"/>
      <c r="D1" s="150"/>
      <c r="E1" s="144"/>
      <c r="F1" s="144"/>
      <c r="G1" s="144"/>
    </row>
    <row r="2" spans="1:257" ht="14.45" customHeight="1">
      <c r="A2" s="145" t="s">
        <v>1485</v>
      </c>
      <c r="B2" s="146"/>
      <c r="C2" s="146"/>
      <c r="D2" s="151"/>
      <c r="E2" s="146"/>
      <c r="F2" s="146"/>
      <c r="G2" s="146"/>
    </row>
    <row r="3" spans="1:257" ht="14.45" customHeight="1">
      <c r="A3" s="30"/>
      <c r="B3" s="25"/>
      <c r="C3" s="108"/>
      <c r="D3" s="111"/>
      <c r="E3" s="25"/>
      <c r="F3" s="125"/>
      <c r="G3" s="25"/>
    </row>
    <row r="4" spans="1:257" ht="14.45" customHeight="1">
      <c r="A4" s="23"/>
      <c r="B4" s="24"/>
      <c r="C4" s="109"/>
      <c r="D4" s="112" t="s">
        <v>1487</v>
      </c>
      <c r="E4" s="24" t="s">
        <v>1488</v>
      </c>
      <c r="F4" s="24"/>
      <c r="G4" s="24"/>
    </row>
    <row r="5" spans="1:257" ht="14.45" customHeight="1">
      <c r="A5" s="79" t="s">
        <v>1486</v>
      </c>
      <c r="B5" s="24"/>
      <c r="C5" s="109"/>
      <c r="D5" s="113">
        <v>169100</v>
      </c>
      <c r="E5" s="31">
        <v>169100</v>
      </c>
      <c r="F5" s="31"/>
      <c r="G5" s="24"/>
    </row>
    <row r="6" spans="1:257" ht="14.45" customHeight="1">
      <c r="A6" s="23"/>
      <c r="B6" s="24"/>
      <c r="C6" s="109"/>
      <c r="D6" s="112"/>
      <c r="E6" s="24"/>
      <c r="F6" s="24"/>
      <c r="G6" s="24"/>
    </row>
    <row r="7" spans="1:257" s="124" customFormat="1" ht="27" customHeight="1">
      <c r="A7" s="127" t="s">
        <v>1522</v>
      </c>
      <c r="B7" s="24"/>
      <c r="C7" s="109"/>
      <c r="D7" s="112">
        <v>1238250</v>
      </c>
      <c r="E7" s="112">
        <v>1238250</v>
      </c>
      <c r="F7" s="129"/>
      <c r="G7" s="24"/>
      <c r="H7" s="68"/>
      <c r="I7" s="68"/>
      <c r="J7" s="68"/>
      <c r="K7" s="68"/>
      <c r="L7" s="68"/>
      <c r="M7" s="68"/>
      <c r="N7" s="68"/>
      <c r="O7" s="68"/>
      <c r="P7" s="68"/>
      <c r="Q7" s="68"/>
      <c r="R7" s="68"/>
      <c r="S7" s="68"/>
      <c r="T7" s="68"/>
      <c r="U7" s="68"/>
      <c r="V7" s="68"/>
      <c r="W7" s="68"/>
      <c r="X7" s="68"/>
      <c r="Y7" s="68"/>
      <c r="Z7" s="68"/>
      <c r="AA7" s="68"/>
      <c r="AB7" s="68"/>
      <c r="AC7" s="68"/>
      <c r="AD7" s="68"/>
      <c r="AE7" s="68"/>
      <c r="AF7" s="68"/>
      <c r="AG7" s="68"/>
      <c r="AH7" s="68"/>
      <c r="AI7" s="68"/>
      <c r="AJ7" s="68"/>
      <c r="AK7" s="68"/>
      <c r="AL7" s="68"/>
      <c r="AM7" s="68"/>
      <c r="AN7" s="68"/>
      <c r="AO7" s="68"/>
      <c r="AP7" s="68"/>
      <c r="AQ7" s="68"/>
      <c r="AR7" s="68"/>
      <c r="AS7" s="68"/>
      <c r="AT7" s="68"/>
      <c r="AU7" s="68"/>
      <c r="AV7" s="68"/>
      <c r="AW7" s="68"/>
      <c r="AX7" s="68"/>
      <c r="AY7" s="68"/>
      <c r="AZ7" s="68"/>
      <c r="BA7" s="68"/>
      <c r="BB7" s="68"/>
      <c r="BC7" s="68"/>
      <c r="BD7" s="68"/>
      <c r="BE7" s="68"/>
      <c r="BF7" s="68"/>
      <c r="BG7" s="68"/>
      <c r="BH7" s="68"/>
      <c r="BI7" s="68"/>
      <c r="BJ7" s="68"/>
      <c r="BK7" s="68"/>
      <c r="BL7" s="68"/>
      <c r="BM7" s="68"/>
      <c r="BN7" s="68"/>
      <c r="BO7" s="68"/>
      <c r="BP7" s="68"/>
      <c r="BQ7" s="68"/>
      <c r="BR7" s="68"/>
      <c r="BS7" s="68"/>
      <c r="BT7" s="68"/>
      <c r="BU7" s="68"/>
      <c r="BV7" s="68"/>
      <c r="BW7" s="68"/>
      <c r="BX7" s="68"/>
      <c r="BY7" s="68"/>
      <c r="BZ7" s="68"/>
      <c r="CA7" s="68"/>
      <c r="CB7" s="68"/>
      <c r="CC7" s="68"/>
      <c r="CD7" s="68"/>
      <c r="CE7" s="68"/>
      <c r="CF7" s="68"/>
      <c r="CG7" s="68"/>
      <c r="CH7" s="68"/>
      <c r="CI7" s="68"/>
      <c r="CJ7" s="68"/>
      <c r="CK7" s="68"/>
      <c r="CL7" s="68"/>
      <c r="CM7" s="68"/>
      <c r="CN7" s="68"/>
      <c r="CO7" s="68"/>
      <c r="CP7" s="68"/>
      <c r="CQ7" s="68"/>
      <c r="CR7" s="68"/>
      <c r="CS7" s="68"/>
      <c r="CT7" s="68"/>
      <c r="CU7" s="68"/>
      <c r="CV7" s="68"/>
      <c r="CW7" s="68"/>
      <c r="CX7" s="68"/>
      <c r="CY7" s="68"/>
      <c r="CZ7" s="68"/>
      <c r="DA7" s="68"/>
      <c r="DB7" s="68"/>
      <c r="DC7" s="68"/>
      <c r="DD7" s="68"/>
      <c r="DE7" s="68"/>
      <c r="DF7" s="68"/>
      <c r="DG7" s="68"/>
      <c r="DH7" s="68"/>
      <c r="DI7" s="68"/>
      <c r="DJ7" s="68"/>
      <c r="DK7" s="68"/>
      <c r="DL7" s="68"/>
      <c r="DM7" s="68"/>
      <c r="DN7" s="68"/>
      <c r="DO7" s="68"/>
      <c r="DP7" s="68"/>
      <c r="DQ7" s="68"/>
      <c r="DR7" s="68"/>
      <c r="DS7" s="68"/>
      <c r="DT7" s="68"/>
      <c r="DU7" s="68"/>
      <c r="DV7" s="68"/>
      <c r="DW7" s="68"/>
      <c r="DX7" s="68"/>
      <c r="DY7" s="68"/>
      <c r="DZ7" s="68"/>
      <c r="EA7" s="68"/>
      <c r="EB7" s="68"/>
      <c r="EC7" s="68"/>
      <c r="ED7" s="68"/>
      <c r="EE7" s="68"/>
      <c r="EF7" s="68"/>
      <c r="EG7" s="68"/>
      <c r="EH7" s="68"/>
      <c r="EI7" s="68"/>
      <c r="EJ7" s="68"/>
      <c r="EK7" s="68"/>
      <c r="EL7" s="68"/>
      <c r="EM7" s="68"/>
      <c r="EN7" s="68"/>
      <c r="EO7" s="68"/>
      <c r="EP7" s="68"/>
      <c r="EQ7" s="68"/>
      <c r="ER7" s="68"/>
      <c r="ES7" s="68"/>
      <c r="ET7" s="68"/>
      <c r="EU7" s="68"/>
      <c r="EV7" s="68"/>
      <c r="EW7" s="68"/>
      <c r="EX7" s="68"/>
      <c r="EY7" s="68"/>
      <c r="EZ7" s="68"/>
      <c r="FA7" s="68"/>
      <c r="FB7" s="68"/>
      <c r="FC7" s="68"/>
      <c r="FD7" s="68"/>
      <c r="FE7" s="68"/>
      <c r="FF7" s="68"/>
      <c r="FG7" s="68"/>
      <c r="FH7" s="68"/>
      <c r="FI7" s="68"/>
      <c r="FJ7" s="68"/>
      <c r="FK7" s="68"/>
      <c r="FL7" s="68"/>
      <c r="FM7" s="68"/>
      <c r="FN7" s="68"/>
      <c r="FO7" s="68"/>
      <c r="FP7" s="68"/>
      <c r="FQ7" s="68"/>
      <c r="FR7" s="68"/>
      <c r="FS7" s="68"/>
      <c r="FT7" s="68"/>
      <c r="FU7" s="68"/>
      <c r="FV7" s="68"/>
      <c r="FW7" s="68"/>
      <c r="FX7" s="68"/>
      <c r="FY7" s="68"/>
      <c r="FZ7" s="68"/>
      <c r="GA7" s="68"/>
      <c r="GB7" s="68"/>
      <c r="GC7" s="68"/>
      <c r="GD7" s="68"/>
      <c r="GE7" s="68"/>
      <c r="GF7" s="68"/>
      <c r="GG7" s="68"/>
      <c r="GH7" s="68"/>
      <c r="GI7" s="68"/>
      <c r="GJ7" s="68"/>
      <c r="GK7" s="68"/>
      <c r="GL7" s="68"/>
      <c r="GM7" s="68"/>
      <c r="GN7" s="68"/>
      <c r="GO7" s="68"/>
      <c r="GP7" s="68"/>
      <c r="GQ7" s="68"/>
      <c r="GR7" s="68"/>
      <c r="GS7" s="68"/>
      <c r="GT7" s="68"/>
      <c r="GU7" s="68"/>
      <c r="GV7" s="68"/>
      <c r="GW7" s="68"/>
      <c r="GX7" s="68"/>
      <c r="GY7" s="68"/>
      <c r="GZ7" s="68"/>
      <c r="HA7" s="68"/>
      <c r="HB7" s="68"/>
      <c r="HC7" s="68"/>
      <c r="HD7" s="68"/>
      <c r="HE7" s="68"/>
      <c r="HF7" s="68"/>
      <c r="HG7" s="68"/>
      <c r="HH7" s="68"/>
      <c r="HI7" s="68"/>
      <c r="HJ7" s="68"/>
      <c r="HK7" s="68"/>
      <c r="HL7" s="68"/>
      <c r="HM7" s="68"/>
      <c r="HN7" s="68"/>
      <c r="HO7" s="68"/>
      <c r="HP7" s="68"/>
      <c r="HQ7" s="68"/>
      <c r="HR7" s="68"/>
      <c r="HS7" s="68"/>
      <c r="HT7" s="68"/>
      <c r="HU7" s="68"/>
      <c r="HV7" s="68"/>
      <c r="HW7" s="68"/>
      <c r="HX7" s="68"/>
      <c r="HY7" s="68"/>
      <c r="HZ7" s="68"/>
      <c r="IA7" s="68"/>
      <c r="IB7" s="68"/>
      <c r="IC7" s="68"/>
      <c r="ID7" s="68"/>
      <c r="IE7" s="68"/>
      <c r="IF7" s="68"/>
      <c r="IG7" s="68"/>
      <c r="IH7" s="68"/>
      <c r="II7" s="68"/>
      <c r="IJ7" s="68"/>
      <c r="IK7" s="68"/>
      <c r="IL7" s="68"/>
      <c r="IM7" s="68"/>
      <c r="IN7" s="68"/>
      <c r="IO7" s="68"/>
      <c r="IP7" s="68"/>
      <c r="IQ7" s="68"/>
      <c r="IR7" s="68"/>
      <c r="IS7" s="68"/>
      <c r="IT7" s="68"/>
      <c r="IU7" s="68"/>
      <c r="IV7" s="68"/>
      <c r="IW7" s="68"/>
    </row>
    <row r="8" spans="1:257" s="124" customFormat="1" ht="14.45" customHeight="1">
      <c r="A8" s="23"/>
      <c r="B8" s="24"/>
      <c r="C8" s="109"/>
      <c r="D8" s="112"/>
      <c r="E8" s="24"/>
      <c r="F8" s="24"/>
      <c r="G8" s="24"/>
      <c r="H8" s="68"/>
      <c r="I8" s="68"/>
      <c r="J8" s="68"/>
      <c r="K8" s="68"/>
      <c r="L8" s="68"/>
      <c r="M8" s="68"/>
      <c r="N8" s="68"/>
      <c r="O8" s="68"/>
      <c r="P8" s="68"/>
      <c r="Q8" s="68"/>
      <c r="R8" s="68"/>
      <c r="S8" s="68"/>
      <c r="T8" s="68"/>
      <c r="U8" s="68"/>
      <c r="V8" s="68"/>
      <c r="W8" s="68"/>
      <c r="X8" s="68"/>
      <c r="Y8" s="68"/>
      <c r="Z8" s="68"/>
      <c r="AA8" s="68"/>
      <c r="AB8" s="68"/>
      <c r="AC8" s="68"/>
      <c r="AD8" s="68"/>
      <c r="AE8" s="68"/>
      <c r="AF8" s="68"/>
      <c r="AG8" s="68"/>
      <c r="AH8" s="68"/>
      <c r="AI8" s="68"/>
      <c r="AJ8" s="68"/>
      <c r="AK8" s="68"/>
      <c r="AL8" s="68"/>
      <c r="AM8" s="68"/>
      <c r="AN8" s="68"/>
      <c r="AO8" s="68"/>
      <c r="AP8" s="68"/>
      <c r="AQ8" s="68"/>
      <c r="AR8" s="68"/>
      <c r="AS8" s="68"/>
      <c r="AT8" s="68"/>
      <c r="AU8" s="68"/>
      <c r="AV8" s="68"/>
      <c r="AW8" s="68"/>
      <c r="AX8" s="68"/>
      <c r="AY8" s="68"/>
      <c r="AZ8" s="68"/>
      <c r="BA8" s="68"/>
      <c r="BB8" s="68"/>
      <c r="BC8" s="68"/>
      <c r="BD8" s="68"/>
      <c r="BE8" s="68"/>
      <c r="BF8" s="68"/>
      <c r="BG8" s="68"/>
      <c r="BH8" s="68"/>
      <c r="BI8" s="68"/>
      <c r="BJ8" s="68"/>
      <c r="BK8" s="68"/>
      <c r="BL8" s="68"/>
      <c r="BM8" s="68"/>
      <c r="BN8" s="68"/>
      <c r="BO8" s="68"/>
      <c r="BP8" s="68"/>
      <c r="BQ8" s="68"/>
      <c r="BR8" s="68"/>
      <c r="BS8" s="68"/>
      <c r="BT8" s="68"/>
      <c r="BU8" s="68"/>
      <c r="BV8" s="68"/>
      <c r="BW8" s="68"/>
      <c r="BX8" s="68"/>
      <c r="BY8" s="68"/>
      <c r="BZ8" s="68"/>
      <c r="CA8" s="68"/>
      <c r="CB8" s="68"/>
      <c r="CC8" s="68"/>
      <c r="CD8" s="68"/>
      <c r="CE8" s="68"/>
      <c r="CF8" s="68"/>
      <c r="CG8" s="68"/>
      <c r="CH8" s="68"/>
      <c r="CI8" s="68"/>
      <c r="CJ8" s="68"/>
      <c r="CK8" s="68"/>
      <c r="CL8" s="68"/>
      <c r="CM8" s="68"/>
      <c r="CN8" s="68"/>
      <c r="CO8" s="68"/>
      <c r="CP8" s="68"/>
      <c r="CQ8" s="68"/>
      <c r="CR8" s="68"/>
      <c r="CS8" s="68"/>
      <c r="CT8" s="68"/>
      <c r="CU8" s="68"/>
      <c r="CV8" s="68"/>
      <c r="CW8" s="68"/>
      <c r="CX8" s="68"/>
      <c r="CY8" s="68"/>
      <c r="CZ8" s="68"/>
      <c r="DA8" s="68"/>
      <c r="DB8" s="68"/>
      <c r="DC8" s="68"/>
      <c r="DD8" s="68"/>
      <c r="DE8" s="68"/>
      <c r="DF8" s="68"/>
      <c r="DG8" s="68"/>
      <c r="DH8" s="68"/>
      <c r="DI8" s="68"/>
      <c r="DJ8" s="68"/>
      <c r="DK8" s="68"/>
      <c r="DL8" s="68"/>
      <c r="DM8" s="68"/>
      <c r="DN8" s="68"/>
      <c r="DO8" s="68"/>
      <c r="DP8" s="68"/>
      <c r="DQ8" s="68"/>
      <c r="DR8" s="68"/>
      <c r="DS8" s="68"/>
      <c r="DT8" s="68"/>
      <c r="DU8" s="68"/>
      <c r="DV8" s="68"/>
      <c r="DW8" s="68"/>
      <c r="DX8" s="68"/>
      <c r="DY8" s="68"/>
      <c r="DZ8" s="68"/>
      <c r="EA8" s="68"/>
      <c r="EB8" s="68"/>
      <c r="EC8" s="68"/>
      <c r="ED8" s="68"/>
      <c r="EE8" s="68"/>
      <c r="EF8" s="68"/>
      <c r="EG8" s="68"/>
      <c r="EH8" s="68"/>
      <c r="EI8" s="68"/>
      <c r="EJ8" s="68"/>
      <c r="EK8" s="68"/>
      <c r="EL8" s="68"/>
      <c r="EM8" s="68"/>
      <c r="EN8" s="68"/>
      <c r="EO8" s="68"/>
      <c r="EP8" s="68"/>
      <c r="EQ8" s="68"/>
      <c r="ER8" s="68"/>
      <c r="ES8" s="68"/>
      <c r="ET8" s="68"/>
      <c r="EU8" s="68"/>
      <c r="EV8" s="68"/>
      <c r="EW8" s="68"/>
      <c r="EX8" s="68"/>
      <c r="EY8" s="68"/>
      <c r="EZ8" s="68"/>
      <c r="FA8" s="68"/>
      <c r="FB8" s="68"/>
      <c r="FC8" s="68"/>
      <c r="FD8" s="68"/>
      <c r="FE8" s="68"/>
      <c r="FF8" s="68"/>
      <c r="FG8" s="68"/>
      <c r="FH8" s="68"/>
      <c r="FI8" s="68"/>
      <c r="FJ8" s="68"/>
      <c r="FK8" s="68"/>
      <c r="FL8" s="68"/>
      <c r="FM8" s="68"/>
      <c r="FN8" s="68"/>
      <c r="FO8" s="68"/>
      <c r="FP8" s="68"/>
      <c r="FQ8" s="68"/>
      <c r="FR8" s="68"/>
      <c r="FS8" s="68"/>
      <c r="FT8" s="68"/>
      <c r="FU8" s="68"/>
      <c r="FV8" s="68"/>
      <c r="FW8" s="68"/>
      <c r="FX8" s="68"/>
      <c r="FY8" s="68"/>
      <c r="FZ8" s="68"/>
      <c r="GA8" s="68"/>
      <c r="GB8" s="68"/>
      <c r="GC8" s="68"/>
      <c r="GD8" s="68"/>
      <c r="GE8" s="68"/>
      <c r="GF8" s="68"/>
      <c r="GG8" s="68"/>
      <c r="GH8" s="68"/>
      <c r="GI8" s="68"/>
      <c r="GJ8" s="68"/>
      <c r="GK8" s="68"/>
      <c r="GL8" s="68"/>
      <c r="GM8" s="68"/>
      <c r="GN8" s="68"/>
      <c r="GO8" s="68"/>
      <c r="GP8" s="68"/>
      <c r="GQ8" s="68"/>
      <c r="GR8" s="68"/>
      <c r="GS8" s="68"/>
      <c r="GT8" s="68"/>
      <c r="GU8" s="68"/>
      <c r="GV8" s="68"/>
      <c r="GW8" s="68"/>
      <c r="GX8" s="68"/>
      <c r="GY8" s="68"/>
      <c r="GZ8" s="68"/>
      <c r="HA8" s="68"/>
      <c r="HB8" s="68"/>
      <c r="HC8" s="68"/>
      <c r="HD8" s="68"/>
      <c r="HE8" s="68"/>
      <c r="HF8" s="68"/>
      <c r="HG8" s="68"/>
      <c r="HH8" s="68"/>
      <c r="HI8" s="68"/>
      <c r="HJ8" s="68"/>
      <c r="HK8" s="68"/>
      <c r="HL8" s="68"/>
      <c r="HM8" s="68"/>
      <c r="HN8" s="68"/>
      <c r="HO8" s="68"/>
      <c r="HP8" s="68"/>
      <c r="HQ8" s="68"/>
      <c r="HR8" s="68"/>
      <c r="HS8" s="68"/>
      <c r="HT8" s="68"/>
      <c r="HU8" s="68"/>
      <c r="HV8" s="68"/>
      <c r="HW8" s="68"/>
      <c r="HX8" s="68"/>
      <c r="HY8" s="68"/>
      <c r="HZ8" s="68"/>
      <c r="IA8" s="68"/>
      <c r="IB8" s="68"/>
      <c r="IC8" s="68"/>
      <c r="ID8" s="68"/>
      <c r="IE8" s="68"/>
      <c r="IF8" s="68"/>
      <c r="IG8" s="68"/>
      <c r="IH8" s="68"/>
      <c r="II8" s="68"/>
      <c r="IJ8" s="68"/>
      <c r="IK8" s="68"/>
      <c r="IL8" s="68"/>
      <c r="IM8" s="68"/>
      <c r="IN8" s="68"/>
      <c r="IO8" s="68"/>
      <c r="IP8" s="68"/>
      <c r="IQ8" s="68"/>
      <c r="IR8" s="68"/>
      <c r="IS8" s="68"/>
      <c r="IT8" s="68"/>
      <c r="IU8" s="68"/>
      <c r="IV8" s="68"/>
      <c r="IW8" s="68"/>
    </row>
    <row r="9" spans="1:257" ht="14.45" customHeight="1">
      <c r="A9" s="79" t="s">
        <v>1489</v>
      </c>
      <c r="B9" s="24"/>
      <c r="C9" s="109"/>
      <c r="D9" s="113">
        <v>750000</v>
      </c>
      <c r="E9" s="31">
        <v>750000</v>
      </c>
      <c r="F9" s="31"/>
      <c r="G9" s="24"/>
    </row>
    <row r="10" spans="1:257" ht="14.45" customHeight="1">
      <c r="A10" s="23"/>
      <c r="B10" s="24"/>
      <c r="C10" s="109"/>
      <c r="D10" s="113"/>
      <c r="E10" s="24"/>
      <c r="F10" s="24"/>
      <c r="G10" s="24"/>
    </row>
    <row r="11" spans="1:257" ht="14.45" customHeight="1">
      <c r="A11" s="79" t="s">
        <v>1490</v>
      </c>
      <c r="B11" s="24"/>
      <c r="C11" s="109"/>
      <c r="D11" s="113">
        <v>1000000</v>
      </c>
      <c r="E11" s="31">
        <v>1000000</v>
      </c>
      <c r="F11" s="31"/>
      <c r="G11" s="24"/>
    </row>
    <row r="12" spans="1:257" s="124" customFormat="1" ht="14.45" customHeight="1">
      <c r="A12" s="79"/>
      <c r="B12" s="24"/>
      <c r="C12" s="109"/>
      <c r="D12" s="113"/>
      <c r="E12" s="31"/>
      <c r="F12" s="31"/>
      <c r="G12" s="24"/>
      <c r="H12" s="68"/>
      <c r="I12" s="68"/>
      <c r="J12" s="68"/>
      <c r="K12" s="68"/>
      <c r="L12" s="68"/>
      <c r="M12" s="68"/>
      <c r="N12" s="68"/>
      <c r="O12" s="68"/>
      <c r="P12" s="68"/>
      <c r="Q12" s="68"/>
      <c r="R12" s="68"/>
      <c r="S12" s="68"/>
      <c r="T12" s="68"/>
      <c r="U12" s="68"/>
      <c r="V12" s="68"/>
      <c r="W12" s="68"/>
      <c r="X12" s="68"/>
      <c r="Y12" s="68"/>
      <c r="Z12" s="68"/>
      <c r="AA12" s="68"/>
      <c r="AB12" s="68"/>
      <c r="AC12" s="68"/>
      <c r="AD12" s="68"/>
      <c r="AE12" s="68"/>
      <c r="AF12" s="68"/>
      <c r="AG12" s="68"/>
      <c r="AH12" s="68"/>
      <c r="AI12" s="68"/>
      <c r="AJ12" s="68"/>
      <c r="AK12" s="68"/>
      <c r="AL12" s="68"/>
      <c r="AM12" s="68"/>
      <c r="AN12" s="68"/>
      <c r="AO12" s="68"/>
      <c r="AP12" s="68"/>
      <c r="AQ12" s="68"/>
      <c r="AR12" s="68"/>
      <c r="AS12" s="68"/>
      <c r="AT12" s="68"/>
      <c r="AU12" s="68"/>
      <c r="AV12" s="68"/>
      <c r="AW12" s="68"/>
      <c r="AX12" s="68"/>
      <c r="AY12" s="68"/>
      <c r="AZ12" s="68"/>
      <c r="BA12" s="68"/>
      <c r="BB12" s="68"/>
      <c r="BC12" s="68"/>
      <c r="BD12" s="68"/>
      <c r="BE12" s="68"/>
      <c r="BF12" s="68"/>
      <c r="BG12" s="68"/>
      <c r="BH12" s="68"/>
      <c r="BI12" s="68"/>
      <c r="BJ12" s="68"/>
      <c r="BK12" s="68"/>
      <c r="BL12" s="68"/>
      <c r="BM12" s="68"/>
      <c r="BN12" s="68"/>
      <c r="BO12" s="68"/>
      <c r="BP12" s="68"/>
      <c r="BQ12" s="68"/>
      <c r="BR12" s="68"/>
      <c r="BS12" s="68"/>
      <c r="BT12" s="68"/>
      <c r="BU12" s="68"/>
      <c r="BV12" s="68"/>
      <c r="BW12" s="68"/>
      <c r="BX12" s="68"/>
      <c r="BY12" s="68"/>
      <c r="BZ12" s="68"/>
      <c r="CA12" s="68"/>
      <c r="CB12" s="68"/>
      <c r="CC12" s="68"/>
      <c r="CD12" s="68"/>
      <c r="CE12" s="68"/>
      <c r="CF12" s="68"/>
      <c r="CG12" s="68"/>
      <c r="CH12" s="68"/>
      <c r="CI12" s="68"/>
      <c r="CJ12" s="68"/>
      <c r="CK12" s="68"/>
      <c r="CL12" s="68"/>
      <c r="CM12" s="68"/>
      <c r="CN12" s="68"/>
      <c r="CO12" s="68"/>
      <c r="CP12" s="68"/>
      <c r="CQ12" s="68"/>
      <c r="CR12" s="68"/>
      <c r="CS12" s="68"/>
      <c r="CT12" s="68"/>
      <c r="CU12" s="68"/>
      <c r="CV12" s="68"/>
      <c r="CW12" s="68"/>
      <c r="CX12" s="68"/>
      <c r="CY12" s="68"/>
      <c r="CZ12" s="68"/>
      <c r="DA12" s="68"/>
      <c r="DB12" s="68"/>
      <c r="DC12" s="68"/>
      <c r="DD12" s="68"/>
      <c r="DE12" s="68"/>
      <c r="DF12" s="68"/>
      <c r="DG12" s="68"/>
      <c r="DH12" s="68"/>
      <c r="DI12" s="68"/>
      <c r="DJ12" s="68"/>
      <c r="DK12" s="68"/>
      <c r="DL12" s="68"/>
      <c r="DM12" s="68"/>
      <c r="DN12" s="68"/>
      <c r="DO12" s="68"/>
      <c r="DP12" s="68"/>
      <c r="DQ12" s="68"/>
      <c r="DR12" s="68"/>
      <c r="DS12" s="68"/>
      <c r="DT12" s="68"/>
      <c r="DU12" s="68"/>
      <c r="DV12" s="68"/>
      <c r="DW12" s="68"/>
      <c r="DX12" s="68"/>
      <c r="DY12" s="68"/>
      <c r="DZ12" s="68"/>
      <c r="EA12" s="68"/>
      <c r="EB12" s="68"/>
      <c r="EC12" s="68"/>
      <c r="ED12" s="68"/>
      <c r="EE12" s="68"/>
      <c r="EF12" s="68"/>
      <c r="EG12" s="68"/>
      <c r="EH12" s="68"/>
      <c r="EI12" s="68"/>
      <c r="EJ12" s="68"/>
      <c r="EK12" s="68"/>
      <c r="EL12" s="68"/>
      <c r="EM12" s="68"/>
      <c r="EN12" s="68"/>
      <c r="EO12" s="68"/>
      <c r="EP12" s="68"/>
      <c r="EQ12" s="68"/>
      <c r="ER12" s="68"/>
      <c r="ES12" s="68"/>
      <c r="ET12" s="68"/>
      <c r="EU12" s="68"/>
      <c r="EV12" s="68"/>
      <c r="EW12" s="68"/>
      <c r="EX12" s="68"/>
      <c r="EY12" s="68"/>
      <c r="EZ12" s="68"/>
      <c r="FA12" s="68"/>
      <c r="FB12" s="68"/>
      <c r="FC12" s="68"/>
      <c r="FD12" s="68"/>
      <c r="FE12" s="68"/>
      <c r="FF12" s="68"/>
      <c r="FG12" s="68"/>
      <c r="FH12" s="68"/>
      <c r="FI12" s="68"/>
      <c r="FJ12" s="68"/>
      <c r="FK12" s="68"/>
      <c r="FL12" s="68"/>
      <c r="FM12" s="68"/>
      <c r="FN12" s="68"/>
      <c r="FO12" s="68"/>
      <c r="FP12" s="68"/>
      <c r="FQ12" s="68"/>
      <c r="FR12" s="68"/>
      <c r="FS12" s="68"/>
      <c r="FT12" s="68"/>
      <c r="FU12" s="68"/>
      <c r="FV12" s="68"/>
      <c r="FW12" s="68"/>
      <c r="FX12" s="68"/>
      <c r="FY12" s="68"/>
      <c r="FZ12" s="68"/>
      <c r="GA12" s="68"/>
      <c r="GB12" s="68"/>
      <c r="GC12" s="68"/>
      <c r="GD12" s="68"/>
      <c r="GE12" s="68"/>
      <c r="GF12" s="68"/>
      <c r="GG12" s="68"/>
      <c r="GH12" s="68"/>
      <c r="GI12" s="68"/>
      <c r="GJ12" s="68"/>
      <c r="GK12" s="68"/>
      <c r="GL12" s="68"/>
      <c r="GM12" s="68"/>
      <c r="GN12" s="68"/>
      <c r="GO12" s="68"/>
      <c r="GP12" s="68"/>
      <c r="GQ12" s="68"/>
      <c r="GR12" s="68"/>
      <c r="GS12" s="68"/>
      <c r="GT12" s="68"/>
      <c r="GU12" s="68"/>
      <c r="GV12" s="68"/>
      <c r="GW12" s="68"/>
      <c r="GX12" s="68"/>
      <c r="GY12" s="68"/>
      <c r="GZ12" s="68"/>
      <c r="HA12" s="68"/>
      <c r="HB12" s="68"/>
      <c r="HC12" s="68"/>
      <c r="HD12" s="68"/>
      <c r="HE12" s="68"/>
      <c r="HF12" s="68"/>
      <c r="HG12" s="68"/>
      <c r="HH12" s="68"/>
      <c r="HI12" s="68"/>
      <c r="HJ12" s="68"/>
      <c r="HK12" s="68"/>
      <c r="HL12" s="68"/>
      <c r="HM12" s="68"/>
      <c r="HN12" s="68"/>
      <c r="HO12" s="68"/>
      <c r="HP12" s="68"/>
      <c r="HQ12" s="68"/>
      <c r="HR12" s="68"/>
      <c r="HS12" s="68"/>
      <c r="HT12" s="68"/>
      <c r="HU12" s="68"/>
      <c r="HV12" s="68"/>
      <c r="HW12" s="68"/>
      <c r="HX12" s="68"/>
      <c r="HY12" s="68"/>
      <c r="HZ12" s="68"/>
      <c r="IA12" s="68"/>
      <c r="IB12" s="68"/>
      <c r="IC12" s="68"/>
      <c r="ID12" s="68"/>
      <c r="IE12" s="68"/>
      <c r="IF12" s="68"/>
      <c r="IG12" s="68"/>
      <c r="IH12" s="68"/>
      <c r="II12" s="68"/>
      <c r="IJ12" s="68"/>
      <c r="IK12" s="68"/>
      <c r="IL12" s="68"/>
      <c r="IM12" s="68"/>
      <c r="IN12" s="68"/>
      <c r="IO12" s="68"/>
      <c r="IP12" s="68"/>
      <c r="IQ12" s="68"/>
      <c r="IR12" s="68"/>
      <c r="IS12" s="68"/>
      <c r="IT12" s="68"/>
      <c r="IU12" s="68"/>
      <c r="IV12" s="68"/>
      <c r="IW12" s="68"/>
    </row>
    <row r="13" spans="1:257" ht="14.45" customHeight="1">
      <c r="A13" s="23" t="s">
        <v>1524</v>
      </c>
      <c r="B13" s="24"/>
      <c r="C13" s="109"/>
      <c r="D13" s="113">
        <v>104299</v>
      </c>
      <c r="E13" s="113">
        <v>104299</v>
      </c>
      <c r="F13" s="130"/>
      <c r="G13" s="24"/>
    </row>
    <row r="14" spans="1:257" s="124" customFormat="1" ht="14.45" customHeight="1">
      <c r="A14" s="23"/>
      <c r="B14" s="24"/>
      <c r="C14" s="109"/>
      <c r="D14" s="113"/>
      <c r="E14" s="24"/>
      <c r="F14" s="24"/>
      <c r="G14" s="24"/>
      <c r="H14" s="68"/>
      <c r="I14" s="68"/>
      <c r="J14" s="68"/>
      <c r="K14" s="68"/>
      <c r="L14" s="68"/>
      <c r="M14" s="68"/>
      <c r="N14" s="68"/>
      <c r="O14" s="68"/>
      <c r="P14" s="68"/>
      <c r="Q14" s="68"/>
      <c r="R14" s="68"/>
      <c r="S14" s="68"/>
      <c r="T14" s="68"/>
      <c r="U14" s="68"/>
      <c r="V14" s="68"/>
      <c r="W14" s="68"/>
      <c r="X14" s="68"/>
      <c r="Y14" s="68"/>
      <c r="Z14" s="68"/>
      <c r="AA14" s="68"/>
      <c r="AB14" s="68"/>
      <c r="AC14" s="68"/>
      <c r="AD14" s="68"/>
      <c r="AE14" s="68"/>
      <c r="AF14" s="68"/>
      <c r="AG14" s="68"/>
      <c r="AH14" s="68"/>
      <c r="AI14" s="68"/>
      <c r="AJ14" s="68"/>
      <c r="AK14" s="68"/>
      <c r="AL14" s="68"/>
      <c r="AM14" s="68"/>
      <c r="AN14" s="68"/>
      <c r="AO14" s="68"/>
      <c r="AP14" s="68"/>
      <c r="AQ14" s="68"/>
      <c r="AR14" s="68"/>
      <c r="AS14" s="68"/>
      <c r="AT14" s="68"/>
      <c r="AU14" s="68"/>
      <c r="AV14" s="68"/>
      <c r="AW14" s="68"/>
      <c r="AX14" s="68"/>
      <c r="AY14" s="68"/>
      <c r="AZ14" s="68"/>
      <c r="BA14" s="68"/>
      <c r="BB14" s="68"/>
      <c r="BC14" s="68"/>
      <c r="BD14" s="68"/>
      <c r="BE14" s="68"/>
      <c r="BF14" s="68"/>
      <c r="BG14" s="68"/>
      <c r="BH14" s="68"/>
      <c r="BI14" s="68"/>
      <c r="BJ14" s="68"/>
      <c r="BK14" s="68"/>
      <c r="BL14" s="68"/>
      <c r="BM14" s="68"/>
      <c r="BN14" s="68"/>
      <c r="BO14" s="68"/>
      <c r="BP14" s="68"/>
      <c r="BQ14" s="68"/>
      <c r="BR14" s="68"/>
      <c r="BS14" s="68"/>
      <c r="BT14" s="68"/>
      <c r="BU14" s="68"/>
      <c r="BV14" s="68"/>
      <c r="BW14" s="68"/>
      <c r="BX14" s="68"/>
      <c r="BY14" s="68"/>
      <c r="BZ14" s="68"/>
      <c r="CA14" s="68"/>
      <c r="CB14" s="68"/>
      <c r="CC14" s="68"/>
      <c r="CD14" s="68"/>
      <c r="CE14" s="68"/>
      <c r="CF14" s="68"/>
      <c r="CG14" s="68"/>
      <c r="CH14" s="68"/>
      <c r="CI14" s="68"/>
      <c r="CJ14" s="68"/>
      <c r="CK14" s="68"/>
      <c r="CL14" s="68"/>
      <c r="CM14" s="68"/>
      <c r="CN14" s="68"/>
      <c r="CO14" s="68"/>
      <c r="CP14" s="68"/>
      <c r="CQ14" s="68"/>
      <c r="CR14" s="68"/>
      <c r="CS14" s="68"/>
      <c r="CT14" s="68"/>
      <c r="CU14" s="68"/>
      <c r="CV14" s="68"/>
      <c r="CW14" s="68"/>
      <c r="CX14" s="68"/>
      <c r="CY14" s="68"/>
      <c r="CZ14" s="68"/>
      <c r="DA14" s="68"/>
      <c r="DB14" s="68"/>
      <c r="DC14" s="68"/>
      <c r="DD14" s="68"/>
      <c r="DE14" s="68"/>
      <c r="DF14" s="68"/>
      <c r="DG14" s="68"/>
      <c r="DH14" s="68"/>
      <c r="DI14" s="68"/>
      <c r="DJ14" s="68"/>
      <c r="DK14" s="68"/>
      <c r="DL14" s="68"/>
      <c r="DM14" s="68"/>
      <c r="DN14" s="68"/>
      <c r="DO14" s="68"/>
      <c r="DP14" s="68"/>
      <c r="DQ14" s="68"/>
      <c r="DR14" s="68"/>
      <c r="DS14" s="68"/>
      <c r="DT14" s="68"/>
      <c r="DU14" s="68"/>
      <c r="DV14" s="68"/>
      <c r="DW14" s="68"/>
      <c r="DX14" s="68"/>
      <c r="DY14" s="68"/>
      <c r="DZ14" s="68"/>
      <c r="EA14" s="68"/>
      <c r="EB14" s="68"/>
      <c r="EC14" s="68"/>
      <c r="ED14" s="68"/>
      <c r="EE14" s="68"/>
      <c r="EF14" s="68"/>
      <c r="EG14" s="68"/>
      <c r="EH14" s="68"/>
      <c r="EI14" s="68"/>
      <c r="EJ14" s="68"/>
      <c r="EK14" s="68"/>
      <c r="EL14" s="68"/>
      <c r="EM14" s="68"/>
      <c r="EN14" s="68"/>
      <c r="EO14" s="68"/>
      <c r="EP14" s="68"/>
      <c r="EQ14" s="68"/>
      <c r="ER14" s="68"/>
      <c r="ES14" s="68"/>
      <c r="ET14" s="68"/>
      <c r="EU14" s="68"/>
      <c r="EV14" s="68"/>
      <c r="EW14" s="68"/>
      <c r="EX14" s="68"/>
      <c r="EY14" s="68"/>
      <c r="EZ14" s="68"/>
      <c r="FA14" s="68"/>
      <c r="FB14" s="68"/>
      <c r="FC14" s="68"/>
      <c r="FD14" s="68"/>
      <c r="FE14" s="68"/>
      <c r="FF14" s="68"/>
      <c r="FG14" s="68"/>
      <c r="FH14" s="68"/>
      <c r="FI14" s="68"/>
      <c r="FJ14" s="68"/>
      <c r="FK14" s="68"/>
      <c r="FL14" s="68"/>
      <c r="FM14" s="68"/>
      <c r="FN14" s="68"/>
      <c r="FO14" s="68"/>
      <c r="FP14" s="68"/>
      <c r="FQ14" s="68"/>
      <c r="FR14" s="68"/>
      <c r="FS14" s="68"/>
      <c r="FT14" s="68"/>
      <c r="FU14" s="68"/>
      <c r="FV14" s="68"/>
      <c r="FW14" s="68"/>
      <c r="FX14" s="68"/>
      <c r="FY14" s="68"/>
      <c r="FZ14" s="68"/>
      <c r="GA14" s="68"/>
      <c r="GB14" s="68"/>
      <c r="GC14" s="68"/>
      <c r="GD14" s="68"/>
      <c r="GE14" s="68"/>
      <c r="GF14" s="68"/>
      <c r="GG14" s="68"/>
      <c r="GH14" s="68"/>
      <c r="GI14" s="68"/>
      <c r="GJ14" s="68"/>
      <c r="GK14" s="68"/>
      <c r="GL14" s="68"/>
      <c r="GM14" s="68"/>
      <c r="GN14" s="68"/>
      <c r="GO14" s="68"/>
      <c r="GP14" s="68"/>
      <c r="GQ14" s="68"/>
      <c r="GR14" s="68"/>
      <c r="GS14" s="68"/>
      <c r="GT14" s="68"/>
      <c r="GU14" s="68"/>
      <c r="GV14" s="68"/>
      <c r="GW14" s="68"/>
      <c r="GX14" s="68"/>
      <c r="GY14" s="68"/>
      <c r="GZ14" s="68"/>
      <c r="HA14" s="68"/>
      <c r="HB14" s="68"/>
      <c r="HC14" s="68"/>
      <c r="HD14" s="68"/>
      <c r="HE14" s="68"/>
      <c r="HF14" s="68"/>
      <c r="HG14" s="68"/>
      <c r="HH14" s="68"/>
      <c r="HI14" s="68"/>
      <c r="HJ14" s="68"/>
      <c r="HK14" s="68"/>
      <c r="HL14" s="68"/>
      <c r="HM14" s="68"/>
      <c r="HN14" s="68"/>
      <c r="HO14" s="68"/>
      <c r="HP14" s="68"/>
      <c r="HQ14" s="68"/>
      <c r="HR14" s="68"/>
      <c r="HS14" s="68"/>
      <c r="HT14" s="68"/>
      <c r="HU14" s="68"/>
      <c r="HV14" s="68"/>
      <c r="HW14" s="68"/>
      <c r="HX14" s="68"/>
      <c r="HY14" s="68"/>
      <c r="HZ14" s="68"/>
      <c r="IA14" s="68"/>
      <c r="IB14" s="68"/>
      <c r="IC14" s="68"/>
      <c r="ID14" s="68"/>
      <c r="IE14" s="68"/>
      <c r="IF14" s="68"/>
      <c r="IG14" s="68"/>
      <c r="IH14" s="68"/>
      <c r="II14" s="68"/>
      <c r="IJ14" s="68"/>
      <c r="IK14" s="68"/>
      <c r="IL14" s="68"/>
      <c r="IM14" s="68"/>
      <c r="IN14" s="68"/>
      <c r="IO14" s="68"/>
      <c r="IP14" s="68"/>
      <c r="IQ14" s="68"/>
      <c r="IR14" s="68"/>
      <c r="IS14" s="68"/>
      <c r="IT14" s="68"/>
      <c r="IU14" s="68"/>
      <c r="IV14" s="68"/>
      <c r="IW14" s="68"/>
    </row>
    <row r="15" spans="1:257" ht="14.45" customHeight="1">
      <c r="A15" s="79" t="s">
        <v>1491</v>
      </c>
      <c r="B15" s="24"/>
      <c r="C15" s="109"/>
      <c r="D15" s="113">
        <v>3867000</v>
      </c>
      <c r="E15" s="31">
        <v>3567994</v>
      </c>
      <c r="F15" s="31"/>
      <c r="G15" s="24"/>
    </row>
    <row r="16" spans="1:257" ht="15" customHeight="1">
      <c r="A16" s="23"/>
      <c r="B16" s="24"/>
      <c r="C16" s="109"/>
      <c r="D16" s="113"/>
      <c r="E16" s="24"/>
      <c r="F16" s="24"/>
      <c r="G16" s="24"/>
    </row>
    <row r="17" spans="1:257" ht="18" customHeight="1">
      <c r="A17" s="79" t="s">
        <v>1492</v>
      </c>
      <c r="B17" s="24"/>
      <c r="C17" s="109"/>
      <c r="D17" s="113">
        <v>1200000</v>
      </c>
      <c r="E17" s="31">
        <v>709028</v>
      </c>
      <c r="F17" s="31"/>
      <c r="G17" s="24"/>
    </row>
    <row r="18" spans="1:257" ht="14.45" customHeight="1">
      <c r="A18" s="23"/>
      <c r="B18" s="24"/>
      <c r="C18" s="109"/>
      <c r="D18" s="113"/>
      <c r="E18" s="24"/>
      <c r="F18" s="24"/>
      <c r="G18" s="24"/>
    </row>
    <row r="19" spans="1:257" ht="14.45" customHeight="1">
      <c r="A19" s="91" t="s">
        <v>1493</v>
      </c>
      <c r="B19" s="24"/>
      <c r="C19" s="109"/>
      <c r="D19" s="112">
        <v>1765000</v>
      </c>
      <c r="E19" s="32">
        <v>1765000</v>
      </c>
      <c r="F19" s="32"/>
      <c r="G19" s="24"/>
    </row>
    <row r="20" spans="1:257" s="69" customFormat="1" ht="14.45" customHeight="1">
      <c r="A20" s="91"/>
      <c r="B20" s="24"/>
      <c r="C20" s="109"/>
      <c r="D20" s="112"/>
      <c r="E20" s="24"/>
      <c r="F20" s="24"/>
      <c r="G20" s="24"/>
      <c r="H20" s="68"/>
      <c r="I20" s="68"/>
      <c r="J20" s="68"/>
      <c r="K20" s="68"/>
      <c r="L20" s="68"/>
      <c r="M20" s="68"/>
      <c r="N20" s="68"/>
      <c r="O20" s="68"/>
      <c r="P20" s="68"/>
      <c r="Q20" s="68"/>
      <c r="R20" s="68"/>
      <c r="S20" s="68"/>
      <c r="T20" s="68"/>
      <c r="U20" s="68"/>
      <c r="V20" s="68"/>
      <c r="W20" s="68"/>
      <c r="X20" s="68"/>
      <c r="Y20" s="68"/>
      <c r="Z20" s="68"/>
      <c r="AA20" s="68"/>
      <c r="AB20" s="68"/>
      <c r="AC20" s="68"/>
      <c r="AD20" s="68"/>
      <c r="AE20" s="68"/>
      <c r="AF20" s="68"/>
      <c r="AG20" s="68"/>
      <c r="AH20" s="68"/>
      <c r="AI20" s="68"/>
      <c r="AJ20" s="68"/>
      <c r="AK20" s="68"/>
      <c r="AL20" s="68"/>
      <c r="AM20" s="68"/>
      <c r="AN20" s="68"/>
      <c r="AO20" s="68"/>
      <c r="AP20" s="68"/>
      <c r="AQ20" s="68"/>
      <c r="AR20" s="68"/>
      <c r="AS20" s="68"/>
      <c r="AT20" s="68"/>
      <c r="AU20" s="68"/>
      <c r="AV20" s="68"/>
      <c r="AW20" s="68"/>
      <c r="AX20" s="68"/>
      <c r="AY20" s="68"/>
      <c r="AZ20" s="68"/>
      <c r="BA20" s="68"/>
      <c r="BB20" s="68"/>
      <c r="BC20" s="68"/>
      <c r="BD20" s="68"/>
      <c r="BE20" s="68"/>
      <c r="BF20" s="68"/>
      <c r="BG20" s="68"/>
      <c r="BH20" s="68"/>
      <c r="BI20" s="68"/>
      <c r="BJ20" s="68"/>
      <c r="BK20" s="68"/>
      <c r="BL20" s="68"/>
      <c r="BM20" s="68"/>
      <c r="BN20" s="68"/>
      <c r="BO20" s="68"/>
      <c r="BP20" s="68"/>
      <c r="BQ20" s="68"/>
      <c r="BR20" s="68"/>
      <c r="BS20" s="68"/>
      <c r="BT20" s="68"/>
      <c r="BU20" s="68"/>
      <c r="BV20" s="68"/>
      <c r="BW20" s="68"/>
      <c r="BX20" s="68"/>
      <c r="BY20" s="68"/>
      <c r="BZ20" s="68"/>
      <c r="CA20" s="68"/>
      <c r="CB20" s="68"/>
      <c r="CC20" s="68"/>
      <c r="CD20" s="68"/>
      <c r="CE20" s="68"/>
      <c r="CF20" s="68"/>
      <c r="CG20" s="68"/>
      <c r="CH20" s="68"/>
      <c r="CI20" s="68"/>
      <c r="CJ20" s="68"/>
      <c r="CK20" s="68"/>
      <c r="CL20" s="68"/>
      <c r="CM20" s="68"/>
      <c r="CN20" s="68"/>
      <c r="CO20" s="68"/>
      <c r="CP20" s="68"/>
      <c r="CQ20" s="68"/>
      <c r="CR20" s="68"/>
      <c r="CS20" s="68"/>
      <c r="CT20" s="68"/>
      <c r="CU20" s="68"/>
      <c r="CV20" s="68"/>
      <c r="CW20" s="68"/>
      <c r="CX20" s="68"/>
      <c r="CY20" s="68"/>
      <c r="CZ20" s="68"/>
      <c r="DA20" s="68"/>
      <c r="DB20" s="68"/>
      <c r="DC20" s="68"/>
      <c r="DD20" s="68"/>
      <c r="DE20" s="68"/>
      <c r="DF20" s="68"/>
      <c r="DG20" s="68"/>
      <c r="DH20" s="68"/>
      <c r="DI20" s="68"/>
      <c r="DJ20" s="68"/>
      <c r="DK20" s="68"/>
      <c r="DL20" s="68"/>
      <c r="DM20" s="68"/>
      <c r="DN20" s="68"/>
      <c r="DO20" s="68"/>
      <c r="DP20" s="68"/>
      <c r="DQ20" s="68"/>
      <c r="DR20" s="68"/>
      <c r="DS20" s="68"/>
      <c r="DT20" s="68"/>
      <c r="DU20" s="68"/>
      <c r="DV20" s="68"/>
      <c r="DW20" s="68"/>
      <c r="DX20" s="68"/>
      <c r="DY20" s="68"/>
      <c r="DZ20" s="68"/>
      <c r="EA20" s="68"/>
      <c r="EB20" s="68"/>
      <c r="EC20" s="68"/>
      <c r="ED20" s="68"/>
      <c r="EE20" s="68"/>
      <c r="EF20" s="68"/>
      <c r="EG20" s="68"/>
      <c r="EH20" s="68"/>
      <c r="EI20" s="68"/>
      <c r="EJ20" s="68"/>
      <c r="EK20" s="68"/>
      <c r="EL20" s="68"/>
      <c r="EM20" s="68"/>
      <c r="EN20" s="68"/>
      <c r="EO20" s="68"/>
      <c r="EP20" s="68"/>
      <c r="EQ20" s="68"/>
      <c r="ER20" s="68"/>
      <c r="ES20" s="68"/>
      <c r="ET20" s="68"/>
      <c r="EU20" s="68"/>
      <c r="EV20" s="68"/>
      <c r="EW20" s="68"/>
      <c r="EX20" s="68"/>
      <c r="EY20" s="68"/>
      <c r="EZ20" s="68"/>
      <c r="FA20" s="68"/>
      <c r="FB20" s="68"/>
      <c r="FC20" s="68"/>
      <c r="FD20" s="68"/>
      <c r="FE20" s="68"/>
      <c r="FF20" s="68"/>
      <c r="FG20" s="68"/>
      <c r="FH20" s="68"/>
      <c r="FI20" s="68"/>
      <c r="FJ20" s="68"/>
      <c r="FK20" s="68"/>
      <c r="FL20" s="68"/>
      <c r="FM20" s="68"/>
      <c r="FN20" s="68"/>
      <c r="FO20" s="68"/>
      <c r="FP20" s="68"/>
      <c r="FQ20" s="68"/>
      <c r="FR20" s="68"/>
      <c r="FS20" s="68"/>
      <c r="FT20" s="68"/>
      <c r="FU20" s="68"/>
      <c r="FV20" s="68"/>
      <c r="FW20" s="68"/>
      <c r="FX20" s="68"/>
      <c r="FY20" s="68"/>
      <c r="FZ20" s="68"/>
      <c r="GA20" s="68"/>
      <c r="GB20" s="68"/>
      <c r="GC20" s="68"/>
      <c r="GD20" s="68"/>
      <c r="GE20" s="68"/>
      <c r="GF20" s="68"/>
      <c r="GG20" s="68"/>
      <c r="GH20" s="68"/>
      <c r="GI20" s="68"/>
      <c r="GJ20" s="68"/>
      <c r="GK20" s="68"/>
      <c r="GL20" s="68"/>
      <c r="GM20" s="68"/>
      <c r="GN20" s="68"/>
      <c r="GO20" s="68"/>
      <c r="GP20" s="68"/>
      <c r="GQ20" s="68"/>
      <c r="GR20" s="68"/>
      <c r="GS20" s="68"/>
      <c r="GT20" s="68"/>
      <c r="GU20" s="68"/>
      <c r="GV20" s="68"/>
      <c r="GW20" s="68"/>
      <c r="GX20" s="68"/>
      <c r="GY20" s="68"/>
      <c r="GZ20" s="68"/>
      <c r="HA20" s="68"/>
      <c r="HB20" s="68"/>
      <c r="HC20" s="68"/>
      <c r="HD20" s="68"/>
      <c r="HE20" s="68"/>
      <c r="HF20" s="68"/>
      <c r="HG20" s="68"/>
      <c r="HH20" s="68"/>
      <c r="HI20" s="68"/>
      <c r="HJ20" s="68"/>
      <c r="HK20" s="68"/>
      <c r="HL20" s="68"/>
      <c r="HM20" s="68"/>
      <c r="HN20" s="68"/>
      <c r="HO20" s="68"/>
      <c r="HP20" s="68"/>
      <c r="HQ20" s="68"/>
      <c r="HR20" s="68"/>
      <c r="HS20" s="68"/>
      <c r="HT20" s="68"/>
      <c r="HU20" s="68"/>
      <c r="HV20" s="68"/>
      <c r="HW20" s="68"/>
      <c r="HX20" s="68"/>
      <c r="HY20" s="68"/>
      <c r="HZ20" s="68"/>
      <c r="IA20" s="68"/>
      <c r="IB20" s="68"/>
      <c r="IC20" s="68"/>
      <c r="ID20" s="68"/>
      <c r="IE20" s="68"/>
      <c r="IF20" s="68"/>
      <c r="IG20" s="68"/>
      <c r="IH20" s="68"/>
      <c r="II20" s="68"/>
      <c r="IJ20" s="68"/>
      <c r="IK20" s="68"/>
      <c r="IL20" s="68"/>
      <c r="IM20" s="68"/>
      <c r="IN20" s="68"/>
      <c r="IO20" s="68"/>
      <c r="IP20" s="68"/>
      <c r="IQ20" s="68"/>
      <c r="IR20" s="68"/>
      <c r="IS20" s="68"/>
      <c r="IT20" s="68"/>
      <c r="IU20" s="68"/>
      <c r="IV20" s="68"/>
      <c r="IW20" s="68"/>
    </row>
    <row r="21" spans="1:257" s="124" customFormat="1" ht="14.45" customHeight="1">
      <c r="A21" s="91" t="s">
        <v>1523</v>
      </c>
      <c r="B21" s="24"/>
      <c r="C21" s="109"/>
      <c r="D21" s="112">
        <v>262846</v>
      </c>
      <c r="E21" s="112">
        <v>262846</v>
      </c>
      <c r="F21" s="129"/>
      <c r="G21" s="24"/>
      <c r="H21" s="68"/>
      <c r="I21" s="68"/>
      <c r="J21" s="68"/>
      <c r="K21" s="68"/>
      <c r="L21" s="68"/>
      <c r="M21" s="68"/>
      <c r="N21" s="68"/>
      <c r="O21" s="68"/>
      <c r="P21" s="68"/>
      <c r="Q21" s="68"/>
      <c r="R21" s="68"/>
      <c r="S21" s="68"/>
      <c r="T21" s="68"/>
      <c r="U21" s="68"/>
      <c r="V21" s="68"/>
      <c r="W21" s="68"/>
      <c r="X21" s="68"/>
      <c r="Y21" s="68"/>
      <c r="Z21" s="68"/>
      <c r="AA21" s="68"/>
      <c r="AB21" s="68"/>
      <c r="AC21" s="68"/>
      <c r="AD21" s="68"/>
      <c r="AE21" s="68"/>
      <c r="AF21" s="68"/>
      <c r="AG21" s="68"/>
      <c r="AH21" s="68"/>
      <c r="AI21" s="68"/>
      <c r="AJ21" s="68"/>
      <c r="AK21" s="68"/>
      <c r="AL21" s="68"/>
      <c r="AM21" s="68"/>
      <c r="AN21" s="68"/>
      <c r="AO21" s="68"/>
      <c r="AP21" s="68"/>
      <c r="AQ21" s="68"/>
      <c r="AR21" s="68"/>
      <c r="AS21" s="68"/>
      <c r="AT21" s="68"/>
      <c r="AU21" s="68"/>
      <c r="AV21" s="68"/>
      <c r="AW21" s="68"/>
      <c r="AX21" s="68"/>
      <c r="AY21" s="68"/>
      <c r="AZ21" s="68"/>
      <c r="BA21" s="68"/>
      <c r="BB21" s="68"/>
      <c r="BC21" s="68"/>
      <c r="BD21" s="68"/>
      <c r="BE21" s="68"/>
      <c r="BF21" s="68"/>
      <c r="BG21" s="68"/>
      <c r="BH21" s="68"/>
      <c r="BI21" s="68"/>
      <c r="BJ21" s="68"/>
      <c r="BK21" s="68"/>
      <c r="BL21" s="68"/>
      <c r="BM21" s="68"/>
      <c r="BN21" s="68"/>
      <c r="BO21" s="68"/>
      <c r="BP21" s="68"/>
      <c r="BQ21" s="68"/>
      <c r="BR21" s="68"/>
      <c r="BS21" s="68"/>
      <c r="BT21" s="68"/>
      <c r="BU21" s="68"/>
      <c r="BV21" s="68"/>
      <c r="BW21" s="68"/>
      <c r="BX21" s="68"/>
      <c r="BY21" s="68"/>
      <c r="BZ21" s="68"/>
      <c r="CA21" s="68"/>
      <c r="CB21" s="68"/>
      <c r="CC21" s="68"/>
      <c r="CD21" s="68"/>
      <c r="CE21" s="68"/>
      <c r="CF21" s="68"/>
      <c r="CG21" s="68"/>
      <c r="CH21" s="68"/>
      <c r="CI21" s="68"/>
      <c r="CJ21" s="68"/>
      <c r="CK21" s="68"/>
      <c r="CL21" s="68"/>
      <c r="CM21" s="68"/>
      <c r="CN21" s="68"/>
      <c r="CO21" s="68"/>
      <c r="CP21" s="68"/>
      <c r="CQ21" s="68"/>
      <c r="CR21" s="68"/>
      <c r="CS21" s="68"/>
      <c r="CT21" s="68"/>
      <c r="CU21" s="68"/>
      <c r="CV21" s="68"/>
      <c r="CW21" s="68"/>
      <c r="CX21" s="68"/>
      <c r="CY21" s="68"/>
      <c r="CZ21" s="68"/>
      <c r="DA21" s="68"/>
      <c r="DB21" s="68"/>
      <c r="DC21" s="68"/>
      <c r="DD21" s="68"/>
      <c r="DE21" s="68"/>
      <c r="DF21" s="68"/>
      <c r="DG21" s="68"/>
      <c r="DH21" s="68"/>
      <c r="DI21" s="68"/>
      <c r="DJ21" s="68"/>
      <c r="DK21" s="68"/>
      <c r="DL21" s="68"/>
      <c r="DM21" s="68"/>
      <c r="DN21" s="68"/>
      <c r="DO21" s="68"/>
      <c r="DP21" s="68"/>
      <c r="DQ21" s="68"/>
      <c r="DR21" s="68"/>
      <c r="DS21" s="68"/>
      <c r="DT21" s="68"/>
      <c r="DU21" s="68"/>
      <c r="DV21" s="68"/>
      <c r="DW21" s="68"/>
      <c r="DX21" s="68"/>
      <c r="DY21" s="68"/>
      <c r="DZ21" s="68"/>
      <c r="EA21" s="68"/>
      <c r="EB21" s="68"/>
      <c r="EC21" s="68"/>
      <c r="ED21" s="68"/>
      <c r="EE21" s="68"/>
      <c r="EF21" s="68"/>
      <c r="EG21" s="68"/>
      <c r="EH21" s="68"/>
      <c r="EI21" s="68"/>
      <c r="EJ21" s="68"/>
      <c r="EK21" s="68"/>
      <c r="EL21" s="68"/>
      <c r="EM21" s="68"/>
      <c r="EN21" s="68"/>
      <c r="EO21" s="68"/>
      <c r="EP21" s="68"/>
      <c r="EQ21" s="68"/>
      <c r="ER21" s="68"/>
      <c r="ES21" s="68"/>
      <c r="ET21" s="68"/>
      <c r="EU21" s="68"/>
      <c r="EV21" s="68"/>
      <c r="EW21" s="68"/>
      <c r="EX21" s="68"/>
      <c r="EY21" s="68"/>
      <c r="EZ21" s="68"/>
      <c r="FA21" s="68"/>
      <c r="FB21" s="68"/>
      <c r="FC21" s="68"/>
      <c r="FD21" s="68"/>
      <c r="FE21" s="68"/>
      <c r="FF21" s="68"/>
      <c r="FG21" s="68"/>
      <c r="FH21" s="68"/>
      <c r="FI21" s="68"/>
      <c r="FJ21" s="68"/>
      <c r="FK21" s="68"/>
      <c r="FL21" s="68"/>
      <c r="FM21" s="68"/>
      <c r="FN21" s="68"/>
      <c r="FO21" s="68"/>
      <c r="FP21" s="68"/>
      <c r="FQ21" s="68"/>
      <c r="FR21" s="68"/>
      <c r="FS21" s="68"/>
      <c r="FT21" s="68"/>
      <c r="FU21" s="68"/>
      <c r="FV21" s="68"/>
      <c r="FW21" s="68"/>
      <c r="FX21" s="68"/>
      <c r="FY21" s="68"/>
      <c r="FZ21" s="68"/>
      <c r="GA21" s="68"/>
      <c r="GB21" s="68"/>
      <c r="GC21" s="68"/>
      <c r="GD21" s="68"/>
      <c r="GE21" s="68"/>
      <c r="GF21" s="68"/>
      <c r="GG21" s="68"/>
      <c r="GH21" s="68"/>
      <c r="GI21" s="68"/>
      <c r="GJ21" s="68"/>
      <c r="GK21" s="68"/>
      <c r="GL21" s="68"/>
      <c r="GM21" s="68"/>
      <c r="GN21" s="68"/>
      <c r="GO21" s="68"/>
      <c r="GP21" s="68"/>
      <c r="GQ21" s="68"/>
      <c r="GR21" s="68"/>
      <c r="GS21" s="68"/>
      <c r="GT21" s="68"/>
      <c r="GU21" s="68"/>
      <c r="GV21" s="68"/>
      <c r="GW21" s="68"/>
      <c r="GX21" s="68"/>
      <c r="GY21" s="68"/>
      <c r="GZ21" s="68"/>
      <c r="HA21" s="68"/>
      <c r="HB21" s="68"/>
      <c r="HC21" s="68"/>
      <c r="HD21" s="68"/>
      <c r="HE21" s="68"/>
      <c r="HF21" s="68"/>
      <c r="HG21" s="68"/>
      <c r="HH21" s="68"/>
      <c r="HI21" s="68"/>
      <c r="HJ21" s="68"/>
      <c r="HK21" s="68"/>
      <c r="HL21" s="68"/>
      <c r="HM21" s="68"/>
      <c r="HN21" s="68"/>
      <c r="HO21" s="68"/>
      <c r="HP21" s="68"/>
      <c r="HQ21" s="68"/>
      <c r="HR21" s="68"/>
      <c r="HS21" s="68"/>
      <c r="HT21" s="68"/>
      <c r="HU21" s="68"/>
      <c r="HV21" s="68"/>
      <c r="HW21" s="68"/>
      <c r="HX21" s="68"/>
      <c r="HY21" s="68"/>
      <c r="HZ21" s="68"/>
      <c r="IA21" s="68"/>
      <c r="IB21" s="68"/>
      <c r="IC21" s="68"/>
      <c r="ID21" s="68"/>
      <c r="IE21" s="68"/>
      <c r="IF21" s="68"/>
      <c r="IG21" s="68"/>
      <c r="IH21" s="68"/>
      <c r="II21" s="68"/>
      <c r="IJ21" s="68"/>
      <c r="IK21" s="68"/>
      <c r="IL21" s="68"/>
      <c r="IM21" s="68"/>
      <c r="IN21" s="68"/>
      <c r="IO21" s="68"/>
      <c r="IP21" s="68"/>
      <c r="IQ21" s="68"/>
      <c r="IR21" s="68"/>
      <c r="IS21" s="68"/>
      <c r="IT21" s="68"/>
      <c r="IU21" s="68"/>
      <c r="IV21" s="68"/>
      <c r="IW21" s="68"/>
    </row>
    <row r="22" spans="1:257" s="69" customFormat="1" ht="14.45" customHeight="1">
      <c r="A22" s="91"/>
      <c r="B22" s="24"/>
      <c r="C22" s="109"/>
      <c r="D22" s="112"/>
      <c r="E22" s="24"/>
      <c r="F22" s="24"/>
      <c r="G22" s="24"/>
      <c r="H22" s="68"/>
      <c r="I22" s="68"/>
      <c r="J22" s="68"/>
      <c r="K22" s="68"/>
      <c r="L22" s="68"/>
      <c r="M22" s="68"/>
      <c r="N22" s="68"/>
      <c r="O22" s="68"/>
      <c r="P22" s="68"/>
      <c r="Q22" s="68"/>
      <c r="R22" s="68"/>
      <c r="S22" s="68"/>
      <c r="T22" s="68"/>
      <c r="U22" s="68"/>
      <c r="V22" s="68"/>
      <c r="W22" s="68"/>
      <c r="X22" s="68"/>
      <c r="Y22" s="68"/>
      <c r="Z22" s="68"/>
      <c r="AA22" s="68"/>
      <c r="AB22" s="68"/>
      <c r="AC22" s="68"/>
      <c r="AD22" s="68"/>
      <c r="AE22" s="68"/>
      <c r="AF22" s="68"/>
      <c r="AG22" s="68"/>
      <c r="AH22" s="68"/>
      <c r="AI22" s="68"/>
      <c r="AJ22" s="68"/>
      <c r="AK22" s="68"/>
      <c r="AL22" s="68"/>
      <c r="AM22" s="68"/>
      <c r="AN22" s="68"/>
      <c r="AO22" s="68"/>
      <c r="AP22" s="68"/>
      <c r="AQ22" s="68"/>
      <c r="AR22" s="68"/>
      <c r="AS22" s="68"/>
      <c r="AT22" s="68"/>
      <c r="AU22" s="68"/>
      <c r="AV22" s="68"/>
      <c r="AW22" s="68"/>
      <c r="AX22" s="68"/>
      <c r="AY22" s="68"/>
      <c r="AZ22" s="68"/>
      <c r="BA22" s="68"/>
      <c r="BB22" s="68"/>
      <c r="BC22" s="68"/>
      <c r="BD22" s="68"/>
      <c r="BE22" s="68"/>
      <c r="BF22" s="68"/>
      <c r="BG22" s="68"/>
      <c r="BH22" s="68"/>
      <c r="BI22" s="68"/>
      <c r="BJ22" s="68"/>
      <c r="BK22" s="68"/>
      <c r="BL22" s="68"/>
      <c r="BM22" s="68"/>
      <c r="BN22" s="68"/>
      <c r="BO22" s="68"/>
      <c r="BP22" s="68"/>
      <c r="BQ22" s="68"/>
      <c r="BR22" s="68"/>
      <c r="BS22" s="68"/>
      <c r="BT22" s="68"/>
      <c r="BU22" s="68"/>
      <c r="BV22" s="68"/>
      <c r="BW22" s="68"/>
      <c r="BX22" s="68"/>
      <c r="BY22" s="68"/>
      <c r="BZ22" s="68"/>
      <c r="CA22" s="68"/>
      <c r="CB22" s="68"/>
      <c r="CC22" s="68"/>
      <c r="CD22" s="68"/>
      <c r="CE22" s="68"/>
      <c r="CF22" s="68"/>
      <c r="CG22" s="68"/>
      <c r="CH22" s="68"/>
      <c r="CI22" s="68"/>
      <c r="CJ22" s="68"/>
      <c r="CK22" s="68"/>
      <c r="CL22" s="68"/>
      <c r="CM22" s="68"/>
      <c r="CN22" s="68"/>
      <c r="CO22" s="68"/>
      <c r="CP22" s="68"/>
      <c r="CQ22" s="68"/>
      <c r="CR22" s="68"/>
      <c r="CS22" s="68"/>
      <c r="CT22" s="68"/>
      <c r="CU22" s="68"/>
      <c r="CV22" s="68"/>
      <c r="CW22" s="68"/>
      <c r="CX22" s="68"/>
      <c r="CY22" s="68"/>
      <c r="CZ22" s="68"/>
      <c r="DA22" s="68"/>
      <c r="DB22" s="68"/>
      <c r="DC22" s="68"/>
      <c r="DD22" s="68"/>
      <c r="DE22" s="68"/>
      <c r="DF22" s="68"/>
      <c r="DG22" s="68"/>
      <c r="DH22" s="68"/>
      <c r="DI22" s="68"/>
      <c r="DJ22" s="68"/>
      <c r="DK22" s="68"/>
      <c r="DL22" s="68"/>
      <c r="DM22" s="68"/>
      <c r="DN22" s="68"/>
      <c r="DO22" s="68"/>
      <c r="DP22" s="68"/>
      <c r="DQ22" s="68"/>
      <c r="DR22" s="68"/>
      <c r="DS22" s="68"/>
      <c r="DT22" s="68"/>
      <c r="DU22" s="68"/>
      <c r="DV22" s="68"/>
      <c r="DW22" s="68"/>
      <c r="DX22" s="68"/>
      <c r="DY22" s="68"/>
      <c r="DZ22" s="68"/>
      <c r="EA22" s="68"/>
      <c r="EB22" s="68"/>
      <c r="EC22" s="68"/>
      <c r="ED22" s="68"/>
      <c r="EE22" s="68"/>
      <c r="EF22" s="68"/>
      <c r="EG22" s="68"/>
      <c r="EH22" s="68"/>
      <c r="EI22" s="68"/>
      <c r="EJ22" s="68"/>
      <c r="EK22" s="68"/>
      <c r="EL22" s="68"/>
      <c r="EM22" s="68"/>
      <c r="EN22" s="68"/>
      <c r="EO22" s="68"/>
      <c r="EP22" s="68"/>
      <c r="EQ22" s="68"/>
      <c r="ER22" s="68"/>
      <c r="ES22" s="68"/>
      <c r="ET22" s="68"/>
      <c r="EU22" s="68"/>
      <c r="EV22" s="68"/>
      <c r="EW22" s="68"/>
      <c r="EX22" s="68"/>
      <c r="EY22" s="68"/>
      <c r="EZ22" s="68"/>
      <c r="FA22" s="68"/>
      <c r="FB22" s="68"/>
      <c r="FC22" s="68"/>
      <c r="FD22" s="68"/>
      <c r="FE22" s="68"/>
      <c r="FF22" s="68"/>
      <c r="FG22" s="68"/>
      <c r="FH22" s="68"/>
      <c r="FI22" s="68"/>
      <c r="FJ22" s="68"/>
      <c r="FK22" s="68"/>
      <c r="FL22" s="68"/>
      <c r="FM22" s="68"/>
      <c r="FN22" s="68"/>
      <c r="FO22" s="68"/>
      <c r="FP22" s="68"/>
      <c r="FQ22" s="68"/>
      <c r="FR22" s="68"/>
      <c r="FS22" s="68"/>
      <c r="FT22" s="68"/>
      <c r="FU22" s="68"/>
      <c r="FV22" s="68"/>
      <c r="FW22" s="68"/>
      <c r="FX22" s="68"/>
      <c r="FY22" s="68"/>
      <c r="FZ22" s="68"/>
      <c r="GA22" s="68"/>
      <c r="GB22" s="68"/>
      <c r="GC22" s="68"/>
      <c r="GD22" s="68"/>
      <c r="GE22" s="68"/>
      <c r="GF22" s="68"/>
      <c r="GG22" s="68"/>
      <c r="GH22" s="68"/>
      <c r="GI22" s="68"/>
      <c r="GJ22" s="68"/>
      <c r="GK22" s="68"/>
      <c r="GL22" s="68"/>
      <c r="GM22" s="68"/>
      <c r="GN22" s="68"/>
      <c r="GO22" s="68"/>
      <c r="GP22" s="68"/>
      <c r="GQ22" s="68"/>
      <c r="GR22" s="68"/>
      <c r="GS22" s="68"/>
      <c r="GT22" s="68"/>
      <c r="GU22" s="68"/>
      <c r="GV22" s="68"/>
      <c r="GW22" s="68"/>
      <c r="GX22" s="68"/>
      <c r="GY22" s="68"/>
      <c r="GZ22" s="68"/>
      <c r="HA22" s="68"/>
      <c r="HB22" s="68"/>
      <c r="HC22" s="68"/>
      <c r="HD22" s="68"/>
      <c r="HE22" s="68"/>
      <c r="HF22" s="68"/>
      <c r="HG22" s="68"/>
      <c r="HH22" s="68"/>
      <c r="HI22" s="68"/>
      <c r="HJ22" s="68"/>
      <c r="HK22" s="68"/>
      <c r="HL22" s="68"/>
      <c r="HM22" s="68"/>
      <c r="HN22" s="68"/>
      <c r="HO22" s="68"/>
      <c r="HP22" s="68"/>
      <c r="HQ22" s="68"/>
      <c r="HR22" s="68"/>
      <c r="HS22" s="68"/>
      <c r="HT22" s="68"/>
      <c r="HU22" s="68"/>
      <c r="HV22" s="68"/>
      <c r="HW22" s="68"/>
      <c r="HX22" s="68"/>
      <c r="HY22" s="68"/>
      <c r="HZ22" s="68"/>
      <c r="IA22" s="68"/>
      <c r="IB22" s="68"/>
      <c r="IC22" s="68"/>
      <c r="ID22" s="68"/>
      <c r="IE22" s="68"/>
      <c r="IF22" s="68"/>
      <c r="IG22" s="68"/>
      <c r="IH22" s="68"/>
      <c r="II22" s="68"/>
      <c r="IJ22" s="68"/>
      <c r="IK22" s="68"/>
      <c r="IL22" s="68"/>
      <c r="IM22" s="68"/>
      <c r="IN22" s="68"/>
      <c r="IO22" s="68"/>
      <c r="IP22" s="68"/>
      <c r="IQ22" s="68"/>
      <c r="IR22" s="68"/>
      <c r="IS22" s="68"/>
      <c r="IT22" s="68"/>
      <c r="IU22" s="68"/>
      <c r="IV22" s="68"/>
      <c r="IW22" s="68"/>
    </row>
    <row r="23" spans="1:257" ht="14.45" customHeight="1">
      <c r="A23" s="27" t="s">
        <v>1405</v>
      </c>
      <c r="B23" s="24"/>
      <c r="C23" s="109"/>
      <c r="D23" s="114">
        <f>SUM(D4:D22)</f>
        <v>10356495</v>
      </c>
      <c r="E23" s="33">
        <f>SUM(E4:E22)</f>
        <v>9566517</v>
      </c>
      <c r="F23" s="33"/>
      <c r="G23" s="24"/>
    </row>
    <row r="24" spans="1:257" ht="14.45" customHeight="1">
      <c r="A24" s="34"/>
      <c r="B24" s="24"/>
      <c r="C24" s="109"/>
      <c r="D24" s="115"/>
      <c r="E24" s="24"/>
      <c r="F24" s="24"/>
      <c r="G24" s="24"/>
    </row>
    <row r="25" spans="1:257" ht="14.45" customHeight="1">
      <c r="A25" s="34"/>
      <c r="B25" s="24"/>
      <c r="C25" s="109"/>
      <c r="D25" s="115" t="s">
        <v>1525</v>
      </c>
      <c r="E25" s="128">
        <f>D23-E23</f>
        <v>789978</v>
      </c>
      <c r="F25" s="128"/>
      <c r="G25" s="24"/>
    </row>
    <row r="26" spans="1:257" ht="14.45" customHeight="1">
      <c r="A26" s="23"/>
      <c r="B26" s="24"/>
      <c r="C26" s="109"/>
      <c r="D26" s="116"/>
      <c r="E26" s="24"/>
      <c r="F26" s="24"/>
      <c r="G26" s="24"/>
    </row>
    <row r="27" spans="1:257" ht="14.45" customHeight="1">
      <c r="A27" s="145" t="s">
        <v>1406</v>
      </c>
      <c r="B27" s="146"/>
      <c r="C27" s="146"/>
      <c r="D27" s="151"/>
      <c r="E27" s="146"/>
      <c r="F27" s="146"/>
      <c r="G27" s="146"/>
    </row>
    <row r="28" spans="1:257" ht="14.45" customHeight="1">
      <c r="A28" s="23"/>
      <c r="B28" s="24"/>
      <c r="C28" s="109"/>
      <c r="D28" s="116"/>
      <c r="E28" s="24"/>
      <c r="F28" s="24"/>
      <c r="G28" s="24"/>
    </row>
    <row r="29" spans="1:257" ht="27.95" customHeight="1">
      <c r="A29" s="148" t="s">
        <v>1407</v>
      </c>
      <c r="B29" s="149"/>
      <c r="C29" s="149"/>
      <c r="D29" s="149"/>
      <c r="E29" s="149"/>
      <c r="F29" s="149"/>
      <c r="G29" s="149"/>
    </row>
    <row r="30" spans="1:257" ht="15" customHeight="1">
      <c r="A30" s="79" t="s">
        <v>1461</v>
      </c>
      <c r="B30" s="5"/>
      <c r="C30" s="110"/>
      <c r="D30" s="113">
        <v>0</v>
      </c>
      <c r="E30" s="5"/>
      <c r="F30" s="126"/>
      <c r="G30" s="5"/>
    </row>
    <row r="31" spans="1:257" ht="15" customHeight="1">
      <c r="A31" s="152" t="s">
        <v>1408</v>
      </c>
      <c r="B31" s="153"/>
      <c r="C31" s="110"/>
      <c r="D31" s="114">
        <f>SUM(D30:D30)</f>
        <v>0</v>
      </c>
      <c r="E31" s="5"/>
      <c r="F31" s="126"/>
      <c r="G31" s="5"/>
    </row>
    <row r="32" spans="1:257" ht="15" customHeight="1">
      <c r="A32" s="118"/>
      <c r="B32" s="118"/>
      <c r="C32" s="118"/>
      <c r="D32" s="118"/>
      <c r="E32" s="118"/>
      <c r="F32" s="118"/>
      <c r="G32" s="118"/>
    </row>
    <row r="33" spans="1:257" ht="15" customHeight="1">
      <c r="A33" s="147" t="s">
        <v>1494</v>
      </c>
      <c r="B33" s="147"/>
      <c r="C33" s="147"/>
      <c r="D33" s="147"/>
      <c r="E33" s="147"/>
      <c r="F33" s="147"/>
      <c r="G33" s="147"/>
    </row>
    <row r="34" spans="1:257" ht="15" customHeight="1">
      <c r="A34" s="118"/>
      <c r="B34" s="118"/>
      <c r="C34" s="118"/>
      <c r="D34" s="118"/>
      <c r="E34" s="118"/>
      <c r="F34" s="118"/>
      <c r="G34" s="118"/>
    </row>
    <row r="35" spans="1:257" s="107" customFormat="1" ht="81" customHeight="1">
      <c r="A35" s="118"/>
      <c r="B35" s="118"/>
      <c r="C35" s="120" t="s">
        <v>1496</v>
      </c>
      <c r="D35" s="121" t="s">
        <v>1497</v>
      </c>
      <c r="E35" s="131" t="s">
        <v>1526</v>
      </c>
      <c r="F35" s="121" t="s">
        <v>1498</v>
      </c>
      <c r="G35" s="119" t="s">
        <v>1499</v>
      </c>
      <c r="H35" s="68"/>
      <c r="I35" s="68"/>
      <c r="J35" s="68"/>
      <c r="K35" s="68"/>
      <c r="L35" s="68"/>
      <c r="M35" s="68"/>
      <c r="N35" s="68"/>
      <c r="O35" s="68"/>
      <c r="P35" s="68"/>
      <c r="Q35" s="68"/>
      <c r="R35" s="68"/>
      <c r="S35" s="68"/>
      <c r="T35" s="68"/>
      <c r="U35" s="68"/>
      <c r="V35" s="68"/>
      <c r="W35" s="68"/>
      <c r="X35" s="68"/>
      <c r="Y35" s="68"/>
      <c r="Z35" s="68"/>
      <c r="AA35" s="68"/>
      <c r="AB35" s="68"/>
      <c r="AC35" s="68"/>
      <c r="AD35" s="68"/>
      <c r="AE35" s="68"/>
      <c r="AF35" s="68"/>
      <c r="AG35" s="68"/>
      <c r="AH35" s="68"/>
      <c r="AI35" s="68"/>
      <c r="AJ35" s="68"/>
      <c r="AK35" s="68"/>
      <c r="AL35" s="68"/>
      <c r="AM35" s="68"/>
      <c r="AN35" s="68"/>
      <c r="AO35" s="68"/>
      <c r="AP35" s="68"/>
      <c r="AQ35" s="68"/>
      <c r="AR35" s="68"/>
      <c r="AS35" s="68"/>
      <c r="AT35" s="68"/>
      <c r="AU35" s="68"/>
      <c r="AV35" s="68"/>
      <c r="AW35" s="68"/>
      <c r="AX35" s="68"/>
      <c r="AY35" s="68"/>
      <c r="AZ35" s="68"/>
      <c r="BA35" s="68"/>
      <c r="BB35" s="68"/>
      <c r="BC35" s="68"/>
      <c r="BD35" s="68"/>
      <c r="BE35" s="68"/>
      <c r="BF35" s="68"/>
      <c r="BG35" s="68"/>
      <c r="BH35" s="68"/>
      <c r="BI35" s="68"/>
      <c r="BJ35" s="68"/>
      <c r="BK35" s="68"/>
      <c r="BL35" s="68"/>
      <c r="BM35" s="68"/>
      <c r="BN35" s="68"/>
      <c r="BO35" s="68"/>
      <c r="BP35" s="68"/>
      <c r="BQ35" s="68"/>
      <c r="BR35" s="68"/>
      <c r="BS35" s="68"/>
      <c r="BT35" s="68"/>
      <c r="BU35" s="68"/>
      <c r="BV35" s="68"/>
      <c r="BW35" s="68"/>
      <c r="BX35" s="68"/>
      <c r="BY35" s="68"/>
      <c r="BZ35" s="68"/>
      <c r="CA35" s="68"/>
      <c r="CB35" s="68"/>
      <c r="CC35" s="68"/>
      <c r="CD35" s="68"/>
      <c r="CE35" s="68"/>
      <c r="CF35" s="68"/>
      <c r="CG35" s="68"/>
      <c r="CH35" s="68"/>
      <c r="CI35" s="68"/>
      <c r="CJ35" s="68"/>
      <c r="CK35" s="68"/>
      <c r="CL35" s="68"/>
      <c r="CM35" s="68"/>
      <c r="CN35" s="68"/>
      <c r="CO35" s="68"/>
      <c r="CP35" s="68"/>
      <c r="CQ35" s="68"/>
      <c r="CR35" s="68"/>
      <c r="CS35" s="68"/>
      <c r="CT35" s="68"/>
      <c r="CU35" s="68"/>
      <c r="CV35" s="68"/>
      <c r="CW35" s="68"/>
      <c r="CX35" s="68"/>
      <c r="CY35" s="68"/>
      <c r="CZ35" s="68"/>
      <c r="DA35" s="68"/>
      <c r="DB35" s="68"/>
      <c r="DC35" s="68"/>
      <c r="DD35" s="68"/>
      <c r="DE35" s="68"/>
      <c r="DF35" s="68"/>
      <c r="DG35" s="68"/>
      <c r="DH35" s="68"/>
      <c r="DI35" s="68"/>
      <c r="DJ35" s="68"/>
      <c r="DK35" s="68"/>
      <c r="DL35" s="68"/>
      <c r="DM35" s="68"/>
      <c r="DN35" s="68"/>
      <c r="DO35" s="68"/>
      <c r="DP35" s="68"/>
      <c r="DQ35" s="68"/>
      <c r="DR35" s="68"/>
      <c r="DS35" s="68"/>
      <c r="DT35" s="68"/>
      <c r="DU35" s="68"/>
      <c r="DV35" s="68"/>
      <c r="DW35" s="68"/>
      <c r="DX35" s="68"/>
      <c r="DY35" s="68"/>
      <c r="DZ35" s="68"/>
      <c r="EA35" s="68"/>
      <c r="EB35" s="68"/>
      <c r="EC35" s="68"/>
      <c r="ED35" s="68"/>
      <c r="EE35" s="68"/>
      <c r="EF35" s="68"/>
      <c r="EG35" s="68"/>
      <c r="EH35" s="68"/>
      <c r="EI35" s="68"/>
      <c r="EJ35" s="68"/>
      <c r="EK35" s="68"/>
      <c r="EL35" s="68"/>
      <c r="EM35" s="68"/>
      <c r="EN35" s="68"/>
      <c r="EO35" s="68"/>
      <c r="EP35" s="68"/>
      <c r="EQ35" s="68"/>
      <c r="ER35" s="68"/>
      <c r="ES35" s="68"/>
      <c r="ET35" s="68"/>
      <c r="EU35" s="68"/>
      <c r="EV35" s="68"/>
      <c r="EW35" s="68"/>
      <c r="EX35" s="68"/>
      <c r="EY35" s="68"/>
      <c r="EZ35" s="68"/>
      <c r="FA35" s="68"/>
      <c r="FB35" s="68"/>
      <c r="FC35" s="68"/>
      <c r="FD35" s="68"/>
      <c r="FE35" s="68"/>
      <c r="FF35" s="68"/>
      <c r="FG35" s="68"/>
      <c r="FH35" s="68"/>
      <c r="FI35" s="68"/>
      <c r="FJ35" s="68"/>
      <c r="FK35" s="68"/>
      <c r="FL35" s="68"/>
      <c r="FM35" s="68"/>
      <c r="FN35" s="68"/>
      <c r="FO35" s="68"/>
      <c r="FP35" s="68"/>
      <c r="FQ35" s="68"/>
      <c r="FR35" s="68"/>
      <c r="FS35" s="68"/>
      <c r="FT35" s="68"/>
      <c r="FU35" s="68"/>
      <c r="FV35" s="68"/>
      <c r="FW35" s="68"/>
      <c r="FX35" s="68"/>
      <c r="FY35" s="68"/>
      <c r="FZ35" s="68"/>
      <c r="GA35" s="68"/>
      <c r="GB35" s="68"/>
      <c r="GC35" s="68"/>
      <c r="GD35" s="68"/>
      <c r="GE35" s="68"/>
      <c r="GF35" s="68"/>
      <c r="GG35" s="68"/>
      <c r="GH35" s="68"/>
      <c r="GI35" s="68"/>
      <c r="GJ35" s="68"/>
      <c r="GK35" s="68"/>
      <c r="GL35" s="68"/>
      <c r="GM35" s="68"/>
      <c r="GN35" s="68"/>
      <c r="GO35" s="68"/>
      <c r="GP35" s="68"/>
      <c r="GQ35" s="68"/>
      <c r="GR35" s="68"/>
      <c r="GS35" s="68"/>
      <c r="GT35" s="68"/>
      <c r="GU35" s="68"/>
      <c r="GV35" s="68"/>
      <c r="GW35" s="68"/>
      <c r="GX35" s="68"/>
      <c r="GY35" s="68"/>
      <c r="GZ35" s="68"/>
      <c r="HA35" s="68"/>
      <c r="HB35" s="68"/>
      <c r="HC35" s="68"/>
      <c r="HD35" s="68"/>
      <c r="HE35" s="68"/>
      <c r="HF35" s="68"/>
      <c r="HG35" s="68"/>
      <c r="HH35" s="68"/>
      <c r="HI35" s="68"/>
      <c r="HJ35" s="68"/>
      <c r="HK35" s="68"/>
      <c r="HL35" s="68"/>
      <c r="HM35" s="68"/>
      <c r="HN35" s="68"/>
      <c r="HO35" s="68"/>
      <c r="HP35" s="68"/>
      <c r="HQ35" s="68"/>
      <c r="HR35" s="68"/>
      <c r="HS35" s="68"/>
      <c r="HT35" s="68"/>
      <c r="HU35" s="68"/>
      <c r="HV35" s="68"/>
      <c r="HW35" s="68"/>
      <c r="HX35" s="68"/>
      <c r="HY35" s="68"/>
      <c r="HZ35" s="68"/>
      <c r="IA35" s="68"/>
      <c r="IB35" s="68"/>
      <c r="IC35" s="68"/>
      <c r="ID35" s="68"/>
      <c r="IE35" s="68"/>
      <c r="IF35" s="68"/>
      <c r="IG35" s="68"/>
      <c r="IH35" s="68"/>
      <c r="II35" s="68"/>
      <c r="IJ35" s="68"/>
      <c r="IK35" s="68"/>
      <c r="IL35" s="68"/>
      <c r="IM35" s="68"/>
      <c r="IN35" s="68"/>
      <c r="IO35" s="68"/>
      <c r="IP35" s="68"/>
      <c r="IQ35" s="68"/>
      <c r="IR35" s="68"/>
      <c r="IS35" s="68"/>
      <c r="IT35" s="68"/>
      <c r="IU35" s="68"/>
      <c r="IV35" s="68"/>
      <c r="IW35" s="68"/>
    </row>
    <row r="36" spans="1:257" s="107" customFormat="1" ht="15" customHeight="1">
      <c r="A36" s="118"/>
      <c r="B36" s="118"/>
      <c r="C36" s="118"/>
      <c r="D36" s="118"/>
      <c r="E36" s="126"/>
      <c r="F36" s="118"/>
      <c r="G36" s="118"/>
      <c r="H36" s="68"/>
      <c r="I36" s="68"/>
      <c r="J36" s="68"/>
      <c r="K36" s="68"/>
      <c r="L36" s="68"/>
      <c r="M36" s="68"/>
      <c r="N36" s="68"/>
      <c r="O36" s="68"/>
      <c r="P36" s="68"/>
      <c r="Q36" s="68"/>
      <c r="R36" s="68"/>
      <c r="S36" s="68"/>
      <c r="T36" s="68"/>
      <c r="U36" s="68"/>
      <c r="V36" s="68"/>
      <c r="W36" s="68"/>
      <c r="X36" s="68"/>
      <c r="Y36" s="68"/>
      <c r="Z36" s="68"/>
      <c r="AA36" s="68"/>
      <c r="AB36" s="68"/>
      <c r="AC36" s="68"/>
      <c r="AD36" s="68"/>
      <c r="AE36" s="68"/>
      <c r="AF36" s="68"/>
      <c r="AG36" s="68"/>
      <c r="AH36" s="68"/>
      <c r="AI36" s="68"/>
      <c r="AJ36" s="68"/>
      <c r="AK36" s="68"/>
      <c r="AL36" s="68"/>
      <c r="AM36" s="68"/>
      <c r="AN36" s="68"/>
      <c r="AO36" s="68"/>
      <c r="AP36" s="68"/>
      <c r="AQ36" s="68"/>
      <c r="AR36" s="68"/>
      <c r="AS36" s="68"/>
      <c r="AT36" s="68"/>
      <c r="AU36" s="68"/>
      <c r="AV36" s="68"/>
      <c r="AW36" s="68"/>
      <c r="AX36" s="68"/>
      <c r="AY36" s="68"/>
      <c r="AZ36" s="68"/>
      <c r="BA36" s="68"/>
      <c r="BB36" s="68"/>
      <c r="BC36" s="68"/>
      <c r="BD36" s="68"/>
      <c r="BE36" s="68"/>
      <c r="BF36" s="68"/>
      <c r="BG36" s="68"/>
      <c r="BH36" s="68"/>
      <c r="BI36" s="68"/>
      <c r="BJ36" s="68"/>
      <c r="BK36" s="68"/>
      <c r="BL36" s="68"/>
      <c r="BM36" s="68"/>
      <c r="BN36" s="68"/>
      <c r="BO36" s="68"/>
      <c r="BP36" s="68"/>
      <c r="BQ36" s="68"/>
      <c r="BR36" s="68"/>
      <c r="BS36" s="68"/>
      <c r="BT36" s="68"/>
      <c r="BU36" s="68"/>
      <c r="BV36" s="68"/>
      <c r="BW36" s="68"/>
      <c r="BX36" s="68"/>
      <c r="BY36" s="68"/>
      <c r="BZ36" s="68"/>
      <c r="CA36" s="68"/>
      <c r="CB36" s="68"/>
      <c r="CC36" s="68"/>
      <c r="CD36" s="68"/>
      <c r="CE36" s="68"/>
      <c r="CF36" s="68"/>
      <c r="CG36" s="68"/>
      <c r="CH36" s="68"/>
      <c r="CI36" s="68"/>
      <c r="CJ36" s="68"/>
      <c r="CK36" s="68"/>
      <c r="CL36" s="68"/>
      <c r="CM36" s="68"/>
      <c r="CN36" s="68"/>
      <c r="CO36" s="68"/>
      <c r="CP36" s="68"/>
      <c r="CQ36" s="68"/>
      <c r="CR36" s="68"/>
      <c r="CS36" s="68"/>
      <c r="CT36" s="68"/>
      <c r="CU36" s="68"/>
      <c r="CV36" s="68"/>
      <c r="CW36" s="68"/>
      <c r="CX36" s="68"/>
      <c r="CY36" s="68"/>
      <c r="CZ36" s="68"/>
      <c r="DA36" s="68"/>
      <c r="DB36" s="68"/>
      <c r="DC36" s="68"/>
      <c r="DD36" s="68"/>
      <c r="DE36" s="68"/>
      <c r="DF36" s="68"/>
      <c r="DG36" s="68"/>
      <c r="DH36" s="68"/>
      <c r="DI36" s="68"/>
      <c r="DJ36" s="68"/>
      <c r="DK36" s="68"/>
      <c r="DL36" s="68"/>
      <c r="DM36" s="68"/>
      <c r="DN36" s="68"/>
      <c r="DO36" s="68"/>
      <c r="DP36" s="68"/>
      <c r="DQ36" s="68"/>
      <c r="DR36" s="68"/>
      <c r="DS36" s="68"/>
      <c r="DT36" s="68"/>
      <c r="DU36" s="68"/>
      <c r="DV36" s="68"/>
      <c r="DW36" s="68"/>
      <c r="DX36" s="68"/>
      <c r="DY36" s="68"/>
      <c r="DZ36" s="68"/>
      <c r="EA36" s="68"/>
      <c r="EB36" s="68"/>
      <c r="EC36" s="68"/>
      <c r="ED36" s="68"/>
      <c r="EE36" s="68"/>
      <c r="EF36" s="68"/>
      <c r="EG36" s="68"/>
      <c r="EH36" s="68"/>
      <c r="EI36" s="68"/>
      <c r="EJ36" s="68"/>
      <c r="EK36" s="68"/>
      <c r="EL36" s="68"/>
      <c r="EM36" s="68"/>
      <c r="EN36" s="68"/>
      <c r="EO36" s="68"/>
      <c r="EP36" s="68"/>
      <c r="EQ36" s="68"/>
      <c r="ER36" s="68"/>
      <c r="ES36" s="68"/>
      <c r="ET36" s="68"/>
      <c r="EU36" s="68"/>
      <c r="EV36" s="68"/>
      <c r="EW36" s="68"/>
      <c r="EX36" s="68"/>
      <c r="EY36" s="68"/>
      <c r="EZ36" s="68"/>
      <c r="FA36" s="68"/>
      <c r="FB36" s="68"/>
      <c r="FC36" s="68"/>
      <c r="FD36" s="68"/>
      <c r="FE36" s="68"/>
      <c r="FF36" s="68"/>
      <c r="FG36" s="68"/>
      <c r="FH36" s="68"/>
      <c r="FI36" s="68"/>
      <c r="FJ36" s="68"/>
      <c r="FK36" s="68"/>
      <c r="FL36" s="68"/>
      <c r="FM36" s="68"/>
      <c r="FN36" s="68"/>
      <c r="FO36" s="68"/>
      <c r="FP36" s="68"/>
      <c r="FQ36" s="68"/>
      <c r="FR36" s="68"/>
      <c r="FS36" s="68"/>
      <c r="FT36" s="68"/>
      <c r="FU36" s="68"/>
      <c r="FV36" s="68"/>
      <c r="FW36" s="68"/>
      <c r="FX36" s="68"/>
      <c r="FY36" s="68"/>
      <c r="FZ36" s="68"/>
      <c r="GA36" s="68"/>
      <c r="GB36" s="68"/>
      <c r="GC36" s="68"/>
      <c r="GD36" s="68"/>
      <c r="GE36" s="68"/>
      <c r="GF36" s="68"/>
      <c r="GG36" s="68"/>
      <c r="GH36" s="68"/>
      <c r="GI36" s="68"/>
      <c r="GJ36" s="68"/>
      <c r="GK36" s="68"/>
      <c r="GL36" s="68"/>
      <c r="GM36" s="68"/>
      <c r="GN36" s="68"/>
      <c r="GO36" s="68"/>
      <c r="GP36" s="68"/>
      <c r="GQ36" s="68"/>
      <c r="GR36" s="68"/>
      <c r="GS36" s="68"/>
      <c r="GT36" s="68"/>
      <c r="GU36" s="68"/>
      <c r="GV36" s="68"/>
      <c r="GW36" s="68"/>
      <c r="GX36" s="68"/>
      <c r="GY36" s="68"/>
      <c r="GZ36" s="68"/>
      <c r="HA36" s="68"/>
      <c r="HB36" s="68"/>
      <c r="HC36" s="68"/>
      <c r="HD36" s="68"/>
      <c r="HE36" s="68"/>
      <c r="HF36" s="68"/>
      <c r="HG36" s="68"/>
      <c r="HH36" s="68"/>
      <c r="HI36" s="68"/>
      <c r="HJ36" s="68"/>
      <c r="HK36" s="68"/>
      <c r="HL36" s="68"/>
      <c r="HM36" s="68"/>
      <c r="HN36" s="68"/>
      <c r="HO36" s="68"/>
      <c r="HP36" s="68"/>
      <c r="HQ36" s="68"/>
      <c r="HR36" s="68"/>
      <c r="HS36" s="68"/>
      <c r="HT36" s="68"/>
      <c r="HU36" s="68"/>
      <c r="HV36" s="68"/>
      <c r="HW36" s="68"/>
      <c r="HX36" s="68"/>
      <c r="HY36" s="68"/>
      <c r="HZ36" s="68"/>
      <c r="IA36" s="68"/>
      <c r="IB36" s="68"/>
      <c r="IC36" s="68"/>
      <c r="ID36" s="68"/>
      <c r="IE36" s="68"/>
      <c r="IF36" s="68"/>
      <c r="IG36" s="68"/>
      <c r="IH36" s="68"/>
      <c r="II36" s="68"/>
      <c r="IJ36" s="68"/>
      <c r="IK36" s="68"/>
      <c r="IL36" s="68"/>
      <c r="IM36" s="68"/>
      <c r="IN36" s="68"/>
      <c r="IO36" s="68"/>
      <c r="IP36" s="68"/>
      <c r="IQ36" s="68"/>
      <c r="IR36" s="68"/>
      <c r="IS36" s="68"/>
      <c r="IT36" s="68"/>
      <c r="IU36" s="68"/>
      <c r="IV36" s="68"/>
      <c r="IW36" s="68"/>
    </row>
    <row r="37" spans="1:257" ht="15" customHeight="1">
      <c r="A37" s="119" t="s">
        <v>1495</v>
      </c>
      <c r="B37" s="118"/>
      <c r="C37" s="132">
        <v>13694207</v>
      </c>
      <c r="D37" s="132">
        <v>0</v>
      </c>
      <c r="E37" s="132">
        <v>2500000</v>
      </c>
      <c r="F37" s="132">
        <v>1046520</v>
      </c>
      <c r="G37" s="132">
        <f>SUM(C37:F37)</f>
        <v>17240727</v>
      </c>
    </row>
    <row r="38" spans="1:257" ht="15" customHeight="1">
      <c r="A38" s="118"/>
      <c r="B38" s="118"/>
      <c r="C38" s="132"/>
      <c r="D38" s="132"/>
      <c r="E38" s="132"/>
      <c r="F38" s="132"/>
      <c r="G38" s="132"/>
    </row>
    <row r="39" spans="1:257" ht="15" customHeight="1">
      <c r="A39" s="119" t="s">
        <v>1500</v>
      </c>
      <c r="B39" s="118"/>
      <c r="C39" s="132">
        <v>0</v>
      </c>
      <c r="D39" s="132">
        <v>0</v>
      </c>
      <c r="E39" s="132">
        <v>0</v>
      </c>
      <c r="F39" s="132">
        <v>-980400</v>
      </c>
      <c r="G39" s="132">
        <f>SUM(C39:F39)</f>
        <v>-980400</v>
      </c>
    </row>
    <row r="40" spans="1:257" ht="15" customHeight="1">
      <c r="A40" s="118"/>
      <c r="B40" s="118"/>
      <c r="C40" s="132"/>
      <c r="D40" s="132"/>
      <c r="E40" s="132"/>
      <c r="F40" s="132"/>
      <c r="G40" s="132"/>
    </row>
    <row r="41" spans="1:257" ht="15" customHeight="1">
      <c r="A41" s="119" t="s">
        <v>1501</v>
      </c>
      <c r="B41" s="118"/>
      <c r="C41" s="132">
        <v>0</v>
      </c>
      <c r="D41" s="132">
        <v>0</v>
      </c>
      <c r="E41" s="132">
        <v>0</v>
      </c>
      <c r="F41" s="132">
        <v>7980</v>
      </c>
      <c r="G41" s="132">
        <f>SUM(C41:F41)</f>
        <v>7980</v>
      </c>
    </row>
    <row r="42" spans="1:257" ht="15" customHeight="1">
      <c r="A42" s="118"/>
      <c r="B42" s="118"/>
      <c r="C42" s="132"/>
      <c r="D42" s="132"/>
      <c r="E42" s="132"/>
      <c r="F42" s="132"/>
      <c r="G42" s="132"/>
    </row>
    <row r="43" spans="1:257" ht="15" customHeight="1">
      <c r="A43" s="119" t="s">
        <v>1502</v>
      </c>
      <c r="B43" s="118"/>
      <c r="C43" s="132">
        <v>13694207</v>
      </c>
      <c r="D43" s="132">
        <v>0</v>
      </c>
      <c r="E43" s="132">
        <v>2500000</v>
      </c>
      <c r="F43" s="132">
        <v>74100</v>
      </c>
      <c r="G43" s="132">
        <f>SUM(C43:F43)</f>
        <v>16268307</v>
      </c>
    </row>
    <row r="44" spans="1:257" ht="15" customHeight="1">
      <c r="A44" s="118"/>
      <c r="B44" s="118"/>
      <c r="C44" s="132"/>
      <c r="D44" s="132"/>
      <c r="E44" s="132"/>
      <c r="F44" s="132"/>
      <c r="G44" s="132"/>
    </row>
    <row r="45" spans="1:257" ht="15" customHeight="1">
      <c r="A45" s="119" t="s">
        <v>1503</v>
      </c>
      <c r="B45" s="118"/>
      <c r="C45" s="132">
        <f>C43-(C41+C39+C37)</f>
        <v>0</v>
      </c>
      <c r="D45" s="132">
        <f t="shared" ref="D45:F45" si="0">D43-(D41+D39+D37)</f>
        <v>0</v>
      </c>
      <c r="E45" s="132">
        <f t="shared" si="0"/>
        <v>0</v>
      </c>
      <c r="F45" s="132">
        <f t="shared" si="0"/>
        <v>0</v>
      </c>
      <c r="G45" s="132">
        <f t="shared" ref="G45" si="1">SUM(C45:F45)</f>
        <v>0</v>
      </c>
    </row>
    <row r="46" spans="1:257" ht="15" customHeight="1">
      <c r="A46" s="118"/>
      <c r="B46" s="118"/>
      <c r="C46" s="132"/>
      <c r="D46" s="132"/>
      <c r="E46" s="132"/>
      <c r="F46" s="132"/>
      <c r="G46" s="132"/>
    </row>
    <row r="47" spans="1:257" ht="30.75" customHeight="1">
      <c r="A47" s="122" t="s">
        <v>1504</v>
      </c>
      <c r="B47" s="118"/>
      <c r="C47" s="132">
        <v>64283166</v>
      </c>
      <c r="D47" s="132">
        <v>3013881</v>
      </c>
      <c r="E47" s="132">
        <v>3685697</v>
      </c>
      <c r="F47" s="132">
        <v>58679</v>
      </c>
      <c r="G47" s="132">
        <f>SUM(C47:F47)</f>
        <v>71041423</v>
      </c>
    </row>
    <row r="48" spans="1:257" ht="15" customHeight="1">
      <c r="A48" s="118"/>
      <c r="B48" s="118"/>
      <c r="C48" s="132"/>
      <c r="D48" s="132"/>
      <c r="E48" s="132"/>
      <c r="F48" s="132"/>
      <c r="G48" s="132"/>
    </row>
    <row r="49" spans="1:7" ht="27" customHeight="1">
      <c r="A49" s="122" t="s">
        <v>1505</v>
      </c>
      <c r="B49" s="118"/>
      <c r="C49" s="132">
        <v>13694207</v>
      </c>
      <c r="D49" s="132">
        <v>0</v>
      </c>
      <c r="E49" s="132">
        <v>2500000</v>
      </c>
      <c r="F49" s="132">
        <v>58679</v>
      </c>
      <c r="G49" s="132">
        <f>SUM(C49:F49)</f>
        <v>16252886</v>
      </c>
    </row>
    <row r="50" spans="1:7" ht="15" customHeight="1">
      <c r="A50" s="118"/>
      <c r="B50" s="118"/>
      <c r="C50" s="132"/>
      <c r="D50" s="132"/>
      <c r="E50" s="132"/>
      <c r="F50" s="132"/>
      <c r="G50" s="132"/>
    </row>
    <row r="51" spans="1:7" ht="15" customHeight="1">
      <c r="A51" s="119" t="s">
        <v>1506</v>
      </c>
      <c r="B51" s="118"/>
      <c r="C51" s="132">
        <v>0</v>
      </c>
      <c r="D51" s="132">
        <v>0</v>
      </c>
      <c r="E51" s="132"/>
      <c r="F51" s="132">
        <v>0</v>
      </c>
      <c r="G51" s="132">
        <f>SUM(C51:F51)</f>
        <v>0</v>
      </c>
    </row>
    <row r="52" spans="1:7" ht="15" customHeight="1">
      <c r="A52" s="118"/>
      <c r="B52" s="118"/>
      <c r="C52" s="132"/>
      <c r="D52" s="132"/>
      <c r="E52" s="132"/>
      <c r="F52" s="132"/>
      <c r="G52" s="132"/>
    </row>
    <row r="53" spans="1:7" ht="30.75" customHeight="1">
      <c r="A53" s="122" t="s">
        <v>1507</v>
      </c>
      <c r="B53" s="118"/>
      <c r="C53" s="132">
        <v>0</v>
      </c>
      <c r="D53" s="132">
        <v>0</v>
      </c>
      <c r="E53" s="132"/>
      <c r="F53" s="132">
        <v>15421</v>
      </c>
      <c r="G53" s="132">
        <f>SUM(C53:F53)</f>
        <v>15421</v>
      </c>
    </row>
    <row r="54" spans="1:7" ht="15" customHeight="1">
      <c r="A54" s="118"/>
      <c r="B54" s="118"/>
      <c r="C54" s="118"/>
      <c r="D54" s="118"/>
      <c r="E54" s="118"/>
      <c r="F54" s="118"/>
      <c r="G54" s="118"/>
    </row>
    <row r="55" spans="1:7" ht="15" customHeight="1">
      <c r="A55" s="118"/>
      <c r="B55" s="118"/>
      <c r="C55" s="118"/>
      <c r="D55" s="118"/>
      <c r="E55" s="118"/>
      <c r="F55" s="118"/>
      <c r="G55" s="118"/>
    </row>
    <row r="56" spans="1:7" ht="15" customHeight="1">
      <c r="A56" s="118"/>
      <c r="B56" s="118"/>
      <c r="C56" s="118"/>
      <c r="D56" s="118"/>
      <c r="E56" s="118"/>
      <c r="F56" s="118"/>
      <c r="G56" s="118"/>
    </row>
    <row r="57" spans="1:7" ht="15" customHeight="1">
      <c r="A57" s="118"/>
      <c r="B57" s="118"/>
      <c r="C57" s="118"/>
      <c r="D57" s="118"/>
      <c r="E57" s="118"/>
      <c r="F57" s="118"/>
      <c r="G57" s="118"/>
    </row>
    <row r="58" spans="1:7" ht="15" customHeight="1">
      <c r="A58" s="118"/>
      <c r="B58" s="118"/>
      <c r="C58" s="118"/>
      <c r="D58" s="118"/>
      <c r="E58" s="118"/>
      <c r="F58" s="118"/>
      <c r="G58" s="118"/>
    </row>
    <row r="59" spans="1:7" ht="15" customHeight="1">
      <c r="A59" s="118"/>
      <c r="B59" s="118"/>
      <c r="C59" s="118"/>
      <c r="D59" s="118"/>
      <c r="E59" s="118"/>
      <c r="F59" s="118"/>
      <c r="G59" s="118"/>
    </row>
    <row r="60" spans="1:7" ht="15" customHeight="1">
      <c r="A60" s="118"/>
      <c r="B60" s="118"/>
      <c r="C60" s="118"/>
      <c r="D60" s="118"/>
      <c r="E60" s="118"/>
      <c r="F60" s="118"/>
      <c r="G60" s="118"/>
    </row>
    <row r="61" spans="1:7" ht="15" customHeight="1">
      <c r="A61" s="118"/>
      <c r="B61" s="118"/>
      <c r="C61" s="118"/>
      <c r="D61" s="118"/>
      <c r="E61" s="118"/>
      <c r="F61" s="118"/>
      <c r="G61" s="118"/>
    </row>
    <row r="62" spans="1:7" ht="15" customHeight="1">
      <c r="A62" s="118"/>
      <c r="B62" s="118"/>
      <c r="C62" s="118"/>
      <c r="D62" s="118"/>
      <c r="E62" s="118"/>
      <c r="F62" s="118"/>
      <c r="G62" s="118"/>
    </row>
    <row r="63" spans="1:7" ht="15" customHeight="1">
      <c r="A63" s="118"/>
      <c r="B63" s="118"/>
      <c r="C63" s="118"/>
      <c r="D63" s="118"/>
      <c r="E63" s="118"/>
      <c r="F63" s="118"/>
      <c r="G63" s="118"/>
    </row>
    <row r="64" spans="1:7" ht="15" customHeight="1">
      <c r="A64" s="118"/>
      <c r="B64" s="118"/>
      <c r="C64" s="118"/>
      <c r="D64" s="118"/>
      <c r="E64" s="118"/>
      <c r="F64" s="118"/>
      <c r="G64" s="118"/>
    </row>
    <row r="65" spans="1:7" ht="15" customHeight="1">
      <c r="A65" s="118"/>
      <c r="B65" s="118"/>
      <c r="C65" s="118"/>
      <c r="D65" s="118"/>
      <c r="E65" s="118"/>
      <c r="F65" s="118"/>
      <c r="G65" s="118"/>
    </row>
    <row r="66" spans="1:7" ht="15" customHeight="1">
      <c r="A66" s="118"/>
      <c r="B66" s="118"/>
      <c r="C66" s="118"/>
      <c r="D66" s="118"/>
      <c r="E66" s="118"/>
      <c r="F66" s="118"/>
      <c r="G66" s="118"/>
    </row>
    <row r="67" spans="1:7" ht="15" customHeight="1">
      <c r="A67" s="118"/>
      <c r="B67" s="118"/>
      <c r="C67" s="118"/>
      <c r="D67" s="118"/>
      <c r="E67" s="118"/>
      <c r="F67" s="118"/>
      <c r="G67" s="118"/>
    </row>
    <row r="68" spans="1:7" ht="15" customHeight="1">
      <c r="A68" s="118"/>
      <c r="B68" s="118"/>
      <c r="C68" s="118"/>
      <c r="D68" s="118"/>
      <c r="E68" s="118"/>
      <c r="F68" s="118"/>
      <c r="G68" s="118"/>
    </row>
    <row r="69" spans="1:7" ht="15" customHeight="1">
      <c r="A69" s="118"/>
      <c r="B69" s="118"/>
      <c r="C69" s="118"/>
      <c r="D69" s="118"/>
      <c r="E69" s="118"/>
      <c r="F69" s="118"/>
      <c r="G69" s="118"/>
    </row>
    <row r="70" spans="1:7" ht="15" customHeight="1">
      <c r="A70" s="118"/>
      <c r="B70" s="118"/>
      <c r="C70" s="118"/>
      <c r="D70" s="118"/>
      <c r="E70" s="118"/>
      <c r="F70" s="118"/>
      <c r="G70" s="118"/>
    </row>
    <row r="71" spans="1:7" ht="15" customHeight="1">
      <c r="A71" s="118"/>
      <c r="B71" s="118"/>
      <c r="C71" s="118"/>
      <c r="D71" s="118"/>
      <c r="E71" s="118"/>
      <c r="F71" s="118"/>
      <c r="G71" s="118"/>
    </row>
    <row r="72" spans="1:7" ht="15" customHeight="1">
      <c r="A72" s="118"/>
      <c r="B72" s="118"/>
      <c r="C72" s="118"/>
      <c r="D72" s="118"/>
      <c r="E72" s="118"/>
      <c r="F72" s="118"/>
      <c r="G72" s="118"/>
    </row>
    <row r="73" spans="1:7" ht="15" customHeight="1">
      <c r="A73" s="118"/>
      <c r="B73" s="118"/>
      <c r="C73" s="118"/>
      <c r="D73" s="118"/>
      <c r="E73" s="118"/>
      <c r="F73" s="118"/>
      <c r="G73" s="118"/>
    </row>
    <row r="74" spans="1:7" ht="15" customHeight="1">
      <c r="A74" s="118"/>
      <c r="B74" s="118"/>
      <c r="C74" s="118"/>
      <c r="D74" s="118"/>
      <c r="E74" s="118"/>
      <c r="F74" s="118"/>
      <c r="G74" s="118"/>
    </row>
    <row r="75" spans="1:7" ht="15" customHeight="1">
      <c r="A75" s="118"/>
      <c r="B75" s="118"/>
      <c r="C75" s="118"/>
      <c r="D75" s="118"/>
      <c r="E75" s="118"/>
      <c r="F75" s="118"/>
      <c r="G75" s="118"/>
    </row>
    <row r="76" spans="1:7" ht="15" customHeight="1">
      <c r="A76" s="118"/>
      <c r="B76" s="118"/>
      <c r="C76" s="118"/>
      <c r="D76" s="118"/>
      <c r="E76" s="118"/>
      <c r="F76" s="118"/>
      <c r="G76" s="118"/>
    </row>
    <row r="77" spans="1:7" ht="15" customHeight="1">
      <c r="A77" s="118"/>
      <c r="B77" s="118"/>
      <c r="C77" s="118"/>
      <c r="D77" s="118"/>
      <c r="E77" s="118"/>
      <c r="F77" s="118"/>
      <c r="G77" s="118"/>
    </row>
    <row r="78" spans="1:7" ht="15" customHeight="1">
      <c r="A78" s="118"/>
      <c r="B78" s="118"/>
      <c r="C78" s="118"/>
      <c r="D78" s="118"/>
      <c r="E78" s="118"/>
      <c r="F78" s="118"/>
      <c r="G78" s="118"/>
    </row>
    <row r="79" spans="1:7" ht="15" customHeight="1">
      <c r="A79" s="118"/>
      <c r="B79" s="118"/>
      <c r="C79" s="118"/>
      <c r="D79" s="118"/>
      <c r="E79" s="118"/>
      <c r="F79" s="118"/>
      <c r="G79" s="118"/>
    </row>
    <row r="80" spans="1:7" ht="15" customHeight="1">
      <c r="A80" s="118"/>
      <c r="B80" s="118"/>
      <c r="C80" s="118"/>
      <c r="D80" s="118"/>
      <c r="E80" s="118"/>
      <c r="F80" s="118"/>
      <c r="G80" s="118"/>
    </row>
    <row r="81" spans="1:7" ht="15" customHeight="1">
      <c r="A81" s="118"/>
      <c r="B81" s="118"/>
      <c r="C81" s="118"/>
      <c r="D81" s="118"/>
      <c r="E81" s="118"/>
      <c r="F81" s="118"/>
      <c r="G81" s="118"/>
    </row>
    <row r="82" spans="1:7" ht="15" customHeight="1">
      <c r="A82" s="118"/>
      <c r="B82" s="118"/>
      <c r="C82" s="118"/>
      <c r="D82" s="118"/>
      <c r="E82" s="118"/>
      <c r="F82" s="118"/>
      <c r="G82" s="118"/>
    </row>
    <row r="83" spans="1:7" ht="15" customHeight="1">
      <c r="A83" s="118"/>
      <c r="B83" s="118"/>
      <c r="C83" s="118"/>
      <c r="D83" s="118"/>
      <c r="E83" s="118"/>
      <c r="F83" s="118"/>
      <c r="G83" s="118"/>
    </row>
    <row r="84" spans="1:7" ht="15" customHeight="1">
      <c r="A84" s="118"/>
      <c r="B84" s="118"/>
      <c r="C84" s="118"/>
      <c r="D84" s="118"/>
      <c r="E84" s="118"/>
      <c r="F84" s="118"/>
      <c r="G84" s="118"/>
    </row>
    <row r="85" spans="1:7" ht="15" customHeight="1">
      <c r="A85" s="118"/>
      <c r="B85" s="118"/>
      <c r="C85" s="118"/>
      <c r="D85" s="118"/>
      <c r="E85" s="118"/>
      <c r="F85" s="118"/>
      <c r="G85" s="118"/>
    </row>
    <row r="86" spans="1:7" ht="15" customHeight="1">
      <c r="A86" s="118"/>
      <c r="B86" s="118"/>
      <c r="C86" s="118"/>
      <c r="D86" s="118"/>
      <c r="E86" s="118"/>
      <c r="F86" s="118"/>
      <c r="G86" s="118"/>
    </row>
    <row r="87" spans="1:7" ht="15" customHeight="1">
      <c r="A87" s="118"/>
      <c r="B87" s="118"/>
      <c r="C87" s="118"/>
      <c r="D87" s="118"/>
      <c r="E87" s="118"/>
      <c r="F87" s="118"/>
      <c r="G87" s="118"/>
    </row>
    <row r="88" spans="1:7" ht="15" customHeight="1">
      <c r="A88" s="118"/>
      <c r="B88" s="118"/>
      <c r="C88" s="118"/>
      <c r="D88" s="118"/>
      <c r="E88" s="118"/>
      <c r="F88" s="118"/>
      <c r="G88" s="118"/>
    </row>
    <row r="89" spans="1:7" ht="15" customHeight="1">
      <c r="A89" s="118"/>
      <c r="B89" s="118"/>
      <c r="C89" s="118"/>
      <c r="D89" s="118"/>
      <c r="E89" s="118"/>
      <c r="F89" s="118"/>
      <c r="G89" s="118"/>
    </row>
    <row r="90" spans="1:7" ht="15" customHeight="1">
      <c r="A90" s="118"/>
      <c r="B90" s="118"/>
      <c r="C90" s="118"/>
      <c r="D90" s="118"/>
      <c r="E90" s="118"/>
      <c r="F90" s="118"/>
      <c r="G90" s="118"/>
    </row>
    <row r="91" spans="1:7" ht="15" customHeight="1">
      <c r="A91" s="118"/>
      <c r="B91" s="118"/>
      <c r="C91" s="118"/>
      <c r="D91" s="118"/>
      <c r="E91" s="118"/>
      <c r="F91" s="118"/>
      <c r="G91" s="118"/>
    </row>
    <row r="92" spans="1:7" ht="15" customHeight="1">
      <c r="A92" s="118"/>
      <c r="B92" s="118"/>
      <c r="C92" s="118"/>
      <c r="D92" s="118"/>
      <c r="E92" s="118"/>
      <c r="F92" s="118"/>
      <c r="G92" s="118"/>
    </row>
    <row r="93" spans="1:7" ht="15" customHeight="1">
      <c r="A93" s="118"/>
      <c r="B93" s="118"/>
      <c r="C93" s="118"/>
      <c r="D93" s="118"/>
      <c r="E93" s="118"/>
      <c r="F93" s="118"/>
      <c r="G93" s="118"/>
    </row>
    <row r="94" spans="1:7" ht="15" customHeight="1">
      <c r="A94" s="118"/>
      <c r="B94" s="118"/>
      <c r="C94" s="118"/>
      <c r="D94" s="118"/>
      <c r="E94" s="118"/>
      <c r="F94" s="118"/>
      <c r="G94" s="118"/>
    </row>
    <row r="95" spans="1:7" ht="15" customHeight="1">
      <c r="A95" s="118"/>
      <c r="B95" s="118"/>
      <c r="C95" s="118"/>
      <c r="D95" s="118"/>
      <c r="E95" s="118"/>
      <c r="F95" s="118"/>
      <c r="G95" s="118"/>
    </row>
    <row r="96" spans="1:7" ht="15" customHeight="1">
      <c r="A96" s="118"/>
      <c r="B96" s="118"/>
      <c r="C96" s="118"/>
      <c r="D96" s="118"/>
      <c r="E96" s="118"/>
      <c r="F96" s="118"/>
      <c r="G96" s="118"/>
    </row>
    <row r="97" spans="1:7" ht="15" customHeight="1">
      <c r="A97" s="118"/>
      <c r="B97" s="118"/>
      <c r="C97" s="118"/>
      <c r="D97" s="118"/>
      <c r="E97" s="118"/>
      <c r="F97" s="118"/>
      <c r="G97" s="118"/>
    </row>
    <row r="98" spans="1:7" ht="15" customHeight="1">
      <c r="A98" s="118"/>
      <c r="B98" s="118"/>
      <c r="C98" s="118"/>
      <c r="D98" s="118"/>
      <c r="E98" s="118"/>
      <c r="F98" s="118"/>
      <c r="G98" s="118"/>
    </row>
    <row r="99" spans="1:7" ht="15" customHeight="1">
      <c r="A99" s="118"/>
      <c r="B99" s="118"/>
      <c r="C99" s="118"/>
      <c r="D99" s="118"/>
      <c r="E99" s="118"/>
      <c r="F99" s="118"/>
      <c r="G99" s="118"/>
    </row>
    <row r="100" spans="1:7" ht="15" customHeight="1">
      <c r="A100" s="118"/>
      <c r="B100" s="118"/>
      <c r="C100" s="118"/>
      <c r="D100" s="118"/>
      <c r="E100" s="118"/>
      <c r="F100" s="118"/>
      <c r="G100" s="118"/>
    </row>
    <row r="101" spans="1:7" ht="15" customHeight="1">
      <c r="A101" s="118"/>
      <c r="B101" s="118"/>
      <c r="C101" s="118"/>
      <c r="D101" s="118"/>
      <c r="E101" s="118"/>
      <c r="F101" s="118"/>
      <c r="G101" s="118"/>
    </row>
    <row r="102" spans="1:7" ht="15" customHeight="1">
      <c r="A102" s="118"/>
      <c r="B102" s="118"/>
      <c r="C102" s="118"/>
      <c r="D102" s="118"/>
      <c r="E102" s="118"/>
      <c r="F102" s="118"/>
      <c r="G102" s="118"/>
    </row>
    <row r="103" spans="1:7" ht="15" customHeight="1">
      <c r="A103" s="118"/>
      <c r="B103" s="118"/>
      <c r="C103" s="118"/>
      <c r="D103" s="118"/>
      <c r="E103" s="118"/>
      <c r="F103" s="118"/>
      <c r="G103" s="118"/>
    </row>
    <row r="104" spans="1:7" ht="15" customHeight="1">
      <c r="A104" s="118"/>
      <c r="B104" s="118"/>
      <c r="C104" s="118"/>
      <c r="D104" s="118"/>
      <c r="E104" s="118"/>
      <c r="F104" s="118"/>
      <c r="G104" s="118"/>
    </row>
    <row r="105" spans="1:7" ht="15" customHeight="1">
      <c r="A105" s="118"/>
      <c r="B105" s="118"/>
      <c r="C105" s="118"/>
      <c r="D105" s="118"/>
      <c r="E105" s="118"/>
      <c r="F105" s="118"/>
      <c r="G105" s="118"/>
    </row>
    <row r="106" spans="1:7" ht="15" customHeight="1">
      <c r="A106" s="118"/>
      <c r="B106" s="118"/>
      <c r="C106" s="118"/>
      <c r="D106" s="118"/>
      <c r="E106" s="118"/>
      <c r="F106" s="118"/>
      <c r="G106" s="118"/>
    </row>
    <row r="107" spans="1:7" ht="15" customHeight="1">
      <c r="A107" s="118"/>
      <c r="B107" s="118"/>
      <c r="C107" s="118"/>
      <c r="D107" s="118"/>
      <c r="E107" s="118"/>
      <c r="F107" s="118"/>
      <c r="G107" s="118"/>
    </row>
    <row r="108" spans="1:7" ht="15" customHeight="1">
      <c r="A108" s="118"/>
      <c r="B108" s="118"/>
      <c r="C108" s="118"/>
      <c r="D108" s="118"/>
      <c r="E108" s="118"/>
      <c r="F108" s="118"/>
      <c r="G108" s="118"/>
    </row>
    <row r="109" spans="1:7" ht="15" customHeight="1">
      <c r="A109" s="118"/>
      <c r="B109" s="118"/>
      <c r="C109" s="118"/>
      <c r="D109" s="118"/>
      <c r="E109" s="118"/>
      <c r="F109" s="118"/>
      <c r="G109" s="118"/>
    </row>
    <row r="110" spans="1:7" ht="15" customHeight="1">
      <c r="A110" s="118"/>
      <c r="B110" s="118"/>
      <c r="C110" s="118"/>
      <c r="D110" s="118"/>
      <c r="E110" s="118"/>
      <c r="F110" s="118"/>
      <c r="G110" s="118"/>
    </row>
    <row r="111" spans="1:7" ht="15" customHeight="1">
      <c r="A111" s="118"/>
      <c r="B111" s="118"/>
      <c r="C111" s="118"/>
      <c r="D111" s="118"/>
      <c r="E111" s="118"/>
      <c r="F111" s="118"/>
      <c r="G111" s="118"/>
    </row>
    <row r="112" spans="1:7" ht="15" customHeight="1">
      <c r="A112" s="118"/>
      <c r="B112" s="118"/>
      <c r="C112" s="118"/>
      <c r="D112" s="118"/>
      <c r="E112" s="118"/>
      <c r="F112" s="118"/>
      <c r="G112" s="118"/>
    </row>
    <row r="113" spans="1:7" ht="15" customHeight="1">
      <c r="A113" s="118"/>
      <c r="B113" s="118"/>
      <c r="C113" s="118"/>
      <c r="D113" s="118"/>
      <c r="E113" s="118"/>
      <c r="F113" s="118"/>
      <c r="G113" s="118"/>
    </row>
    <row r="114" spans="1:7" ht="15" customHeight="1">
      <c r="A114" s="118"/>
      <c r="B114" s="118"/>
      <c r="C114" s="118"/>
      <c r="D114" s="118"/>
      <c r="E114" s="118"/>
      <c r="F114" s="118"/>
      <c r="G114" s="118"/>
    </row>
    <row r="115" spans="1:7" ht="15" customHeight="1">
      <c r="A115" s="118"/>
      <c r="B115" s="118"/>
      <c r="C115" s="118"/>
      <c r="D115" s="118"/>
      <c r="E115" s="118"/>
      <c r="F115" s="118"/>
      <c r="G115" s="118"/>
    </row>
    <row r="116" spans="1:7" ht="15" customHeight="1">
      <c r="A116" s="118"/>
      <c r="B116" s="118"/>
      <c r="C116" s="118"/>
      <c r="D116" s="118"/>
      <c r="E116" s="118"/>
      <c r="F116" s="118"/>
      <c r="G116" s="118"/>
    </row>
    <row r="117" spans="1:7" ht="15" customHeight="1">
      <c r="A117" s="118"/>
      <c r="B117" s="118"/>
      <c r="C117" s="118"/>
      <c r="D117" s="118"/>
      <c r="E117" s="118"/>
      <c r="F117" s="118"/>
      <c r="G117" s="118"/>
    </row>
    <row r="118" spans="1:7" ht="15" customHeight="1">
      <c r="A118" s="118"/>
      <c r="B118" s="118"/>
      <c r="C118" s="118"/>
      <c r="D118" s="118"/>
      <c r="E118" s="118"/>
      <c r="F118" s="118"/>
      <c r="G118" s="118"/>
    </row>
    <row r="119" spans="1:7" ht="15" customHeight="1">
      <c r="A119" s="118"/>
      <c r="B119" s="118"/>
      <c r="C119" s="118"/>
      <c r="D119" s="118"/>
      <c r="E119" s="118"/>
      <c r="F119" s="118"/>
      <c r="G119" s="118"/>
    </row>
    <row r="120" spans="1:7" ht="15" customHeight="1">
      <c r="A120" s="118"/>
      <c r="B120" s="118"/>
      <c r="C120" s="118"/>
      <c r="D120" s="118"/>
      <c r="E120" s="118"/>
      <c r="F120" s="118"/>
      <c r="G120" s="118"/>
    </row>
    <row r="121" spans="1:7" ht="15" customHeight="1">
      <c r="A121" s="118"/>
      <c r="B121" s="118"/>
      <c r="C121" s="118"/>
      <c r="D121" s="118"/>
      <c r="E121" s="118"/>
      <c r="F121" s="118"/>
      <c r="G121" s="118"/>
    </row>
    <row r="122" spans="1:7" ht="15" customHeight="1">
      <c r="A122" s="118"/>
      <c r="B122" s="118"/>
      <c r="C122" s="118"/>
      <c r="D122" s="118"/>
      <c r="E122" s="118"/>
      <c r="F122" s="118"/>
      <c r="G122" s="118"/>
    </row>
    <row r="123" spans="1:7" ht="15" customHeight="1">
      <c r="A123" s="118"/>
      <c r="B123" s="118"/>
      <c r="C123" s="118"/>
      <c r="D123" s="118"/>
      <c r="E123" s="118"/>
      <c r="F123" s="118"/>
      <c r="G123" s="118"/>
    </row>
    <row r="124" spans="1:7" ht="15" customHeight="1">
      <c r="A124" s="118"/>
      <c r="B124" s="118"/>
      <c r="C124" s="118"/>
      <c r="D124" s="118"/>
      <c r="E124" s="118"/>
      <c r="F124" s="118"/>
      <c r="G124" s="118"/>
    </row>
    <row r="125" spans="1:7" ht="15" customHeight="1">
      <c r="A125" s="118"/>
      <c r="B125" s="118"/>
      <c r="C125" s="118"/>
      <c r="D125" s="118"/>
      <c r="E125" s="118"/>
      <c r="F125" s="118"/>
      <c r="G125" s="118"/>
    </row>
    <row r="126" spans="1:7" ht="15" customHeight="1">
      <c r="A126" s="118"/>
      <c r="B126" s="118"/>
      <c r="C126" s="118"/>
      <c r="D126" s="118"/>
      <c r="E126" s="118"/>
      <c r="F126" s="118"/>
      <c r="G126" s="118"/>
    </row>
    <row r="127" spans="1:7" ht="15" customHeight="1">
      <c r="A127" s="118"/>
      <c r="B127" s="118"/>
      <c r="C127" s="118"/>
      <c r="D127" s="118"/>
      <c r="E127" s="118"/>
      <c r="F127" s="118"/>
      <c r="G127" s="118"/>
    </row>
    <row r="128" spans="1:7" ht="15" customHeight="1">
      <c r="A128" s="118"/>
      <c r="B128" s="118"/>
      <c r="C128" s="118"/>
      <c r="D128" s="118"/>
      <c r="E128" s="118"/>
      <c r="F128" s="118"/>
      <c r="G128" s="118"/>
    </row>
    <row r="129" spans="1:7" ht="15" customHeight="1">
      <c r="A129" s="118"/>
      <c r="B129" s="118"/>
      <c r="C129" s="118"/>
      <c r="D129" s="118"/>
      <c r="E129" s="118"/>
      <c r="F129" s="118"/>
      <c r="G129" s="118"/>
    </row>
    <row r="130" spans="1:7" ht="15" customHeight="1">
      <c r="A130" s="118"/>
      <c r="B130" s="118"/>
      <c r="C130" s="118"/>
      <c r="D130" s="118"/>
      <c r="E130" s="118"/>
      <c r="F130" s="118"/>
      <c r="G130" s="118"/>
    </row>
    <row r="131" spans="1:7" ht="15" customHeight="1">
      <c r="A131" s="118"/>
      <c r="B131" s="118"/>
      <c r="C131" s="118"/>
      <c r="D131" s="118"/>
      <c r="E131" s="118"/>
      <c r="F131" s="118"/>
      <c r="G131" s="118"/>
    </row>
    <row r="132" spans="1:7" ht="15" customHeight="1">
      <c r="A132" s="118"/>
      <c r="B132" s="118"/>
      <c r="C132" s="118"/>
      <c r="D132" s="118"/>
      <c r="E132" s="118"/>
      <c r="F132" s="118"/>
      <c r="G132" s="118"/>
    </row>
    <row r="133" spans="1:7" ht="15" customHeight="1">
      <c r="A133" s="118"/>
      <c r="B133" s="118"/>
      <c r="C133" s="118"/>
      <c r="D133" s="118"/>
      <c r="E133" s="118"/>
      <c r="F133" s="118"/>
      <c r="G133" s="118"/>
    </row>
    <row r="134" spans="1:7" ht="15" customHeight="1">
      <c r="A134" s="118"/>
      <c r="B134" s="118"/>
      <c r="C134" s="118"/>
      <c r="D134" s="118"/>
      <c r="E134" s="118"/>
      <c r="F134" s="118"/>
      <c r="G134" s="118"/>
    </row>
    <row r="135" spans="1:7" ht="15" customHeight="1">
      <c r="A135" s="118"/>
      <c r="B135" s="118"/>
      <c r="C135" s="118"/>
      <c r="D135" s="118"/>
      <c r="E135" s="118"/>
      <c r="F135" s="118"/>
      <c r="G135" s="118"/>
    </row>
    <row r="136" spans="1:7" ht="15" customHeight="1">
      <c r="A136" s="118"/>
      <c r="B136" s="118"/>
      <c r="C136" s="118"/>
      <c r="D136" s="118"/>
      <c r="E136" s="118"/>
      <c r="F136" s="118"/>
      <c r="G136" s="118"/>
    </row>
    <row r="137" spans="1:7" ht="15" customHeight="1">
      <c r="A137" s="118"/>
      <c r="B137" s="118"/>
      <c r="C137" s="118"/>
      <c r="D137" s="118"/>
      <c r="E137" s="118"/>
      <c r="F137" s="118"/>
      <c r="G137" s="118"/>
    </row>
    <row r="138" spans="1:7" ht="15" customHeight="1">
      <c r="A138" s="118"/>
      <c r="B138" s="118"/>
      <c r="C138" s="118"/>
      <c r="D138" s="118"/>
      <c r="E138" s="118"/>
      <c r="F138" s="118"/>
      <c r="G138" s="118"/>
    </row>
    <row r="139" spans="1:7" ht="15" customHeight="1">
      <c r="A139" s="118"/>
      <c r="B139" s="118"/>
      <c r="C139" s="118"/>
      <c r="D139" s="118"/>
      <c r="E139" s="118"/>
      <c r="F139" s="118"/>
      <c r="G139" s="118"/>
    </row>
    <row r="140" spans="1:7" ht="15" customHeight="1">
      <c r="A140" s="118"/>
      <c r="B140" s="118"/>
      <c r="C140" s="118"/>
      <c r="D140" s="118"/>
      <c r="E140" s="118"/>
      <c r="F140" s="118"/>
      <c r="G140" s="118"/>
    </row>
    <row r="141" spans="1:7" ht="15" customHeight="1">
      <c r="A141" s="118"/>
      <c r="B141" s="118"/>
      <c r="C141" s="118"/>
      <c r="D141" s="118"/>
      <c r="E141" s="118"/>
      <c r="F141" s="118"/>
      <c r="G141" s="118"/>
    </row>
    <row r="142" spans="1:7" ht="15" customHeight="1">
      <c r="A142" s="118"/>
      <c r="B142" s="118"/>
      <c r="C142" s="118"/>
      <c r="D142" s="118"/>
      <c r="E142" s="118"/>
      <c r="F142" s="118"/>
      <c r="G142" s="118"/>
    </row>
    <row r="143" spans="1:7" ht="15" customHeight="1">
      <c r="A143" s="118"/>
      <c r="B143" s="118"/>
      <c r="C143" s="118"/>
      <c r="D143" s="118"/>
      <c r="E143" s="118"/>
      <c r="F143" s="118"/>
      <c r="G143" s="118"/>
    </row>
    <row r="144" spans="1:7" ht="15" customHeight="1">
      <c r="A144" s="118"/>
      <c r="B144" s="118"/>
      <c r="C144" s="118"/>
      <c r="D144" s="118"/>
      <c r="E144" s="118"/>
      <c r="F144" s="118"/>
      <c r="G144" s="118"/>
    </row>
    <row r="145" spans="1:7" ht="15" customHeight="1">
      <c r="A145" s="118"/>
      <c r="B145" s="118"/>
      <c r="C145" s="118"/>
      <c r="D145" s="118"/>
      <c r="E145" s="118"/>
      <c r="F145" s="118"/>
      <c r="G145" s="118"/>
    </row>
    <row r="146" spans="1:7" ht="15" customHeight="1">
      <c r="A146" s="118"/>
      <c r="B146" s="118"/>
      <c r="C146" s="118"/>
      <c r="D146" s="118"/>
      <c r="E146" s="118"/>
      <c r="F146" s="118"/>
      <c r="G146" s="118"/>
    </row>
    <row r="147" spans="1:7" ht="15" customHeight="1">
      <c r="A147" s="118"/>
      <c r="B147" s="118"/>
      <c r="C147" s="118"/>
      <c r="D147" s="118"/>
      <c r="E147" s="118"/>
      <c r="F147" s="118"/>
      <c r="G147" s="118"/>
    </row>
    <row r="148" spans="1:7" ht="15" customHeight="1">
      <c r="A148" s="118"/>
      <c r="B148" s="118"/>
      <c r="C148" s="118"/>
      <c r="D148" s="118"/>
      <c r="E148" s="118"/>
      <c r="F148" s="118"/>
      <c r="G148" s="118"/>
    </row>
    <row r="149" spans="1:7" ht="15" customHeight="1">
      <c r="A149" s="118"/>
      <c r="B149" s="118"/>
      <c r="C149" s="118"/>
      <c r="D149" s="118"/>
      <c r="E149" s="118"/>
      <c r="F149" s="118"/>
      <c r="G149" s="118"/>
    </row>
    <row r="150" spans="1:7" ht="15" customHeight="1">
      <c r="A150" s="118"/>
      <c r="B150" s="118"/>
      <c r="C150" s="118"/>
      <c r="D150" s="118"/>
      <c r="E150" s="118"/>
      <c r="F150" s="118"/>
      <c r="G150" s="118"/>
    </row>
    <row r="151" spans="1:7" ht="15" customHeight="1">
      <c r="A151" s="118"/>
      <c r="B151" s="118"/>
      <c r="C151" s="118"/>
      <c r="D151" s="118"/>
      <c r="E151" s="118"/>
      <c r="F151" s="118"/>
      <c r="G151" s="118"/>
    </row>
    <row r="152" spans="1:7" ht="15" customHeight="1">
      <c r="A152" s="118"/>
      <c r="B152" s="118"/>
      <c r="C152" s="118"/>
      <c r="D152" s="118"/>
      <c r="E152" s="118"/>
      <c r="F152" s="118"/>
      <c r="G152" s="118"/>
    </row>
    <row r="153" spans="1:7" ht="15" customHeight="1">
      <c r="A153" s="118"/>
      <c r="B153" s="118"/>
      <c r="C153" s="118"/>
      <c r="D153" s="118"/>
      <c r="E153" s="118"/>
      <c r="F153" s="118"/>
      <c r="G153" s="118"/>
    </row>
    <row r="154" spans="1:7" ht="15" customHeight="1">
      <c r="A154" s="118"/>
      <c r="B154" s="118"/>
      <c r="C154" s="118"/>
      <c r="D154" s="118"/>
      <c r="E154" s="118"/>
      <c r="F154" s="118"/>
      <c r="G154" s="118"/>
    </row>
    <row r="155" spans="1:7" ht="15" customHeight="1">
      <c r="A155" s="118"/>
      <c r="B155" s="118"/>
      <c r="C155" s="118"/>
      <c r="D155" s="118"/>
      <c r="E155" s="118"/>
      <c r="F155" s="118"/>
      <c r="G155" s="118"/>
    </row>
    <row r="156" spans="1:7" ht="15" customHeight="1">
      <c r="A156" s="118"/>
      <c r="B156" s="118"/>
      <c r="C156" s="118"/>
      <c r="D156" s="118"/>
      <c r="E156" s="118"/>
      <c r="F156" s="118"/>
      <c r="G156" s="118"/>
    </row>
    <row r="157" spans="1:7" ht="15" customHeight="1">
      <c r="A157" s="118"/>
      <c r="B157" s="118"/>
      <c r="C157" s="118"/>
      <c r="D157" s="118"/>
      <c r="E157" s="118"/>
      <c r="F157" s="118"/>
      <c r="G157" s="118"/>
    </row>
    <row r="158" spans="1:7" ht="15" customHeight="1">
      <c r="A158" s="118"/>
      <c r="B158" s="118"/>
      <c r="C158" s="118"/>
      <c r="D158" s="118"/>
      <c r="E158" s="118"/>
      <c r="F158" s="118"/>
      <c r="G158" s="118"/>
    </row>
    <row r="159" spans="1:7" ht="15" customHeight="1">
      <c r="A159" s="118"/>
      <c r="B159" s="118"/>
      <c r="C159" s="118"/>
      <c r="D159" s="118"/>
      <c r="E159" s="118"/>
      <c r="F159" s="118"/>
      <c r="G159" s="118"/>
    </row>
    <row r="160" spans="1:7" ht="15" customHeight="1">
      <c r="A160" s="118"/>
      <c r="B160" s="118"/>
      <c r="C160" s="118"/>
      <c r="D160" s="118"/>
      <c r="E160" s="118"/>
      <c r="F160" s="118"/>
      <c r="G160" s="118"/>
    </row>
    <row r="161" spans="1:7" ht="15" customHeight="1">
      <c r="A161" s="118"/>
      <c r="B161" s="118"/>
      <c r="C161" s="118"/>
      <c r="D161" s="118"/>
      <c r="E161" s="118"/>
      <c r="F161" s="118"/>
      <c r="G161" s="118"/>
    </row>
    <row r="162" spans="1:7" ht="15" customHeight="1">
      <c r="A162" s="118"/>
      <c r="B162" s="118"/>
      <c r="C162" s="118"/>
      <c r="D162" s="118"/>
      <c r="E162" s="118"/>
      <c r="F162" s="118"/>
      <c r="G162" s="118"/>
    </row>
    <row r="163" spans="1:7" ht="15" customHeight="1">
      <c r="A163" s="118"/>
      <c r="B163" s="118"/>
      <c r="C163" s="118"/>
      <c r="D163" s="118"/>
      <c r="E163" s="118"/>
      <c r="F163" s="118"/>
      <c r="G163" s="118"/>
    </row>
    <row r="164" spans="1:7" ht="15" customHeight="1">
      <c r="A164" s="118"/>
      <c r="B164" s="118"/>
      <c r="C164" s="118"/>
      <c r="D164" s="118"/>
      <c r="E164" s="118"/>
      <c r="F164" s="118"/>
      <c r="G164" s="118"/>
    </row>
    <row r="165" spans="1:7" ht="15" customHeight="1">
      <c r="A165" s="118"/>
      <c r="B165" s="118"/>
      <c r="C165" s="118"/>
      <c r="D165" s="118"/>
      <c r="E165" s="118"/>
      <c r="F165" s="118"/>
      <c r="G165" s="118"/>
    </row>
    <row r="166" spans="1:7" ht="15" customHeight="1">
      <c r="A166" s="118"/>
      <c r="B166" s="118"/>
      <c r="C166" s="118"/>
      <c r="D166" s="118"/>
      <c r="E166" s="118"/>
      <c r="F166" s="118"/>
      <c r="G166" s="118"/>
    </row>
    <row r="167" spans="1:7" ht="15" customHeight="1">
      <c r="A167" s="118"/>
      <c r="B167" s="118"/>
      <c r="C167" s="118"/>
      <c r="D167" s="118"/>
      <c r="E167" s="118"/>
      <c r="F167" s="118"/>
      <c r="G167" s="118"/>
    </row>
    <row r="168" spans="1:7" ht="15" customHeight="1">
      <c r="A168" s="118"/>
      <c r="B168" s="118"/>
      <c r="C168" s="118"/>
      <c r="D168" s="118"/>
      <c r="E168" s="118"/>
      <c r="F168" s="118"/>
      <c r="G168" s="118"/>
    </row>
    <row r="169" spans="1:7" ht="15" customHeight="1">
      <c r="A169" s="118"/>
      <c r="B169" s="118"/>
      <c r="C169" s="118"/>
      <c r="D169" s="118"/>
      <c r="E169" s="118"/>
      <c r="F169" s="118"/>
      <c r="G169" s="118"/>
    </row>
    <row r="170" spans="1:7" ht="15" customHeight="1">
      <c r="A170" s="118"/>
      <c r="B170" s="118"/>
      <c r="C170" s="118"/>
      <c r="D170" s="118"/>
      <c r="E170" s="118"/>
      <c r="F170" s="118"/>
      <c r="G170" s="118"/>
    </row>
    <row r="171" spans="1:7" ht="15" customHeight="1">
      <c r="A171" s="118"/>
      <c r="B171" s="118"/>
      <c r="C171" s="118"/>
      <c r="D171" s="118"/>
      <c r="E171" s="118"/>
      <c r="F171" s="118"/>
      <c r="G171" s="118"/>
    </row>
    <row r="172" spans="1:7" ht="15" customHeight="1">
      <c r="A172" s="118"/>
      <c r="B172" s="118"/>
      <c r="C172" s="118"/>
      <c r="D172" s="118"/>
      <c r="E172" s="118"/>
      <c r="F172" s="118"/>
      <c r="G172" s="118"/>
    </row>
    <row r="173" spans="1:7" ht="15" customHeight="1">
      <c r="A173" s="118"/>
      <c r="B173" s="118"/>
      <c r="C173" s="118"/>
      <c r="D173" s="118"/>
      <c r="E173" s="118"/>
      <c r="F173" s="118"/>
      <c r="G173" s="118"/>
    </row>
    <row r="174" spans="1:7" ht="15" customHeight="1">
      <c r="A174" s="118"/>
      <c r="B174" s="118"/>
      <c r="C174" s="118"/>
      <c r="D174" s="118"/>
      <c r="E174" s="118"/>
      <c r="F174" s="118"/>
      <c r="G174" s="118"/>
    </row>
    <row r="175" spans="1:7" ht="15" customHeight="1">
      <c r="A175" s="118"/>
      <c r="B175" s="118"/>
      <c r="C175" s="118"/>
      <c r="D175" s="118"/>
      <c r="E175" s="118"/>
      <c r="F175" s="118"/>
      <c r="G175" s="118"/>
    </row>
    <row r="176" spans="1:7" ht="15" customHeight="1">
      <c r="A176" s="118"/>
      <c r="B176" s="118"/>
      <c r="C176" s="118"/>
      <c r="D176" s="118"/>
      <c r="E176" s="118"/>
      <c r="F176" s="118"/>
      <c r="G176" s="118"/>
    </row>
    <row r="177" spans="1:7" ht="15" customHeight="1">
      <c r="A177" s="118"/>
      <c r="B177" s="118"/>
      <c r="C177" s="118"/>
      <c r="D177" s="118"/>
      <c r="E177" s="118"/>
      <c r="F177" s="118"/>
      <c r="G177" s="118"/>
    </row>
    <row r="178" spans="1:7" ht="15" customHeight="1">
      <c r="A178" s="118"/>
      <c r="B178" s="118"/>
      <c r="C178" s="118"/>
      <c r="D178" s="118"/>
      <c r="E178" s="118"/>
      <c r="F178" s="118"/>
      <c r="G178" s="118"/>
    </row>
    <row r="179" spans="1:7" ht="15" customHeight="1">
      <c r="A179" s="118"/>
      <c r="B179" s="118"/>
      <c r="C179" s="118"/>
      <c r="D179" s="118"/>
      <c r="E179" s="118"/>
      <c r="F179" s="118"/>
      <c r="G179" s="118"/>
    </row>
    <row r="180" spans="1:7" ht="15" customHeight="1">
      <c r="A180" s="118"/>
      <c r="B180" s="118"/>
      <c r="C180" s="118"/>
      <c r="D180" s="118"/>
      <c r="E180" s="118"/>
      <c r="F180" s="118"/>
      <c r="G180" s="118"/>
    </row>
    <row r="181" spans="1:7" ht="15" customHeight="1">
      <c r="A181" s="118"/>
      <c r="B181" s="118"/>
      <c r="C181" s="118"/>
      <c r="D181" s="118"/>
      <c r="E181" s="118"/>
      <c r="F181" s="118"/>
      <c r="G181" s="118"/>
    </row>
    <row r="182" spans="1:7" ht="15" customHeight="1">
      <c r="A182" s="118"/>
      <c r="B182" s="118"/>
      <c r="C182" s="118"/>
      <c r="D182" s="118"/>
      <c r="E182" s="118"/>
      <c r="F182" s="118"/>
      <c r="G182" s="118"/>
    </row>
    <row r="183" spans="1:7" ht="15" customHeight="1">
      <c r="A183" s="118"/>
      <c r="B183" s="118"/>
      <c r="C183" s="118"/>
      <c r="D183" s="118"/>
      <c r="E183" s="118"/>
      <c r="F183" s="118"/>
      <c r="G183" s="118"/>
    </row>
    <row r="184" spans="1:7" ht="15" customHeight="1">
      <c r="A184" s="118"/>
      <c r="B184" s="118"/>
      <c r="C184" s="118"/>
      <c r="D184" s="118"/>
      <c r="E184" s="118"/>
      <c r="F184" s="118"/>
      <c r="G184" s="118"/>
    </row>
    <row r="185" spans="1:7" ht="15" customHeight="1">
      <c r="A185" s="118"/>
      <c r="B185" s="118"/>
      <c r="C185" s="118"/>
      <c r="D185" s="118"/>
      <c r="E185" s="118"/>
      <c r="F185" s="118"/>
      <c r="G185" s="118"/>
    </row>
    <row r="186" spans="1:7" ht="15" customHeight="1">
      <c r="A186" s="118"/>
      <c r="B186" s="118"/>
      <c r="C186" s="118"/>
      <c r="D186" s="118"/>
      <c r="E186" s="118"/>
      <c r="F186" s="118"/>
      <c r="G186" s="118"/>
    </row>
    <row r="187" spans="1:7" ht="15" customHeight="1">
      <c r="A187" s="118"/>
      <c r="B187" s="118"/>
      <c r="C187" s="118"/>
      <c r="D187" s="118"/>
      <c r="E187" s="118"/>
      <c r="F187" s="118"/>
      <c r="G187" s="118"/>
    </row>
    <row r="188" spans="1:7" ht="15" customHeight="1">
      <c r="A188" s="118"/>
      <c r="B188" s="118"/>
      <c r="C188" s="118"/>
      <c r="D188" s="118"/>
      <c r="E188" s="118"/>
      <c r="F188" s="118"/>
      <c r="G188" s="118"/>
    </row>
    <row r="189" spans="1:7" ht="15" customHeight="1">
      <c r="A189" s="118"/>
      <c r="B189" s="118"/>
      <c r="C189" s="118"/>
      <c r="D189" s="118"/>
      <c r="E189" s="118"/>
      <c r="F189" s="118"/>
      <c r="G189" s="118"/>
    </row>
    <row r="190" spans="1:7" ht="15" customHeight="1">
      <c r="A190" s="118"/>
      <c r="B190" s="118"/>
      <c r="C190" s="118"/>
      <c r="D190" s="118"/>
      <c r="E190" s="118"/>
      <c r="F190" s="118"/>
      <c r="G190" s="118"/>
    </row>
    <row r="191" spans="1:7" ht="15" customHeight="1">
      <c r="A191" s="118"/>
      <c r="B191" s="118"/>
      <c r="C191" s="118"/>
      <c r="D191" s="118"/>
      <c r="E191" s="118"/>
      <c r="F191" s="118"/>
      <c r="G191" s="118"/>
    </row>
    <row r="192" spans="1:7" ht="15" customHeight="1">
      <c r="A192" s="118"/>
      <c r="B192" s="118"/>
      <c r="C192" s="118"/>
      <c r="D192" s="118"/>
      <c r="E192" s="118"/>
      <c r="F192" s="118"/>
      <c r="G192" s="118"/>
    </row>
    <row r="193" spans="1:7" ht="15" customHeight="1">
      <c r="A193" s="118"/>
      <c r="B193" s="118"/>
      <c r="C193" s="118"/>
      <c r="D193" s="118"/>
      <c r="E193" s="118"/>
      <c r="F193" s="118"/>
      <c r="G193" s="118"/>
    </row>
    <row r="194" spans="1:7" ht="15" customHeight="1">
      <c r="A194" s="118"/>
      <c r="B194" s="118"/>
      <c r="C194" s="118"/>
      <c r="D194" s="118"/>
      <c r="E194" s="118"/>
      <c r="F194" s="118"/>
      <c r="G194" s="118"/>
    </row>
    <row r="195" spans="1:7" ht="15" customHeight="1">
      <c r="A195" s="118"/>
      <c r="B195" s="118"/>
      <c r="C195" s="118"/>
      <c r="D195" s="118"/>
      <c r="E195" s="118"/>
      <c r="F195" s="118"/>
      <c r="G195" s="118"/>
    </row>
    <row r="196" spans="1:7" ht="15" customHeight="1">
      <c r="A196" s="118"/>
      <c r="B196" s="118"/>
      <c r="C196" s="118"/>
      <c r="D196" s="118"/>
      <c r="E196" s="118"/>
      <c r="F196" s="118"/>
      <c r="G196" s="118"/>
    </row>
    <row r="197" spans="1:7" ht="15" customHeight="1">
      <c r="A197" s="118"/>
      <c r="B197" s="118"/>
      <c r="C197" s="118"/>
      <c r="D197" s="118"/>
      <c r="E197" s="118"/>
      <c r="F197" s="118"/>
      <c r="G197" s="118"/>
    </row>
    <row r="198" spans="1:7" ht="15" customHeight="1">
      <c r="A198" s="118"/>
      <c r="B198" s="118"/>
      <c r="C198" s="118"/>
      <c r="D198" s="118"/>
      <c r="E198" s="118"/>
      <c r="F198" s="118"/>
      <c r="G198" s="118"/>
    </row>
    <row r="199" spans="1:7" ht="15" customHeight="1">
      <c r="A199" s="118"/>
      <c r="B199" s="118"/>
      <c r="C199" s="118"/>
      <c r="D199" s="118"/>
      <c r="E199" s="118"/>
      <c r="F199" s="118"/>
      <c r="G199" s="118"/>
    </row>
    <row r="200" spans="1:7" ht="15" customHeight="1">
      <c r="A200" s="118"/>
      <c r="B200" s="118"/>
      <c r="C200" s="118"/>
      <c r="D200" s="118"/>
      <c r="E200" s="118"/>
      <c r="F200" s="118"/>
      <c r="G200" s="118"/>
    </row>
    <row r="201" spans="1:7" ht="15" customHeight="1">
      <c r="A201" s="118"/>
      <c r="B201" s="118"/>
      <c r="C201" s="118"/>
      <c r="D201" s="118"/>
      <c r="E201" s="118"/>
      <c r="F201" s="118"/>
      <c r="G201" s="118"/>
    </row>
    <row r="202" spans="1:7" ht="15" customHeight="1">
      <c r="A202" s="118"/>
      <c r="B202" s="118"/>
      <c r="C202" s="118"/>
      <c r="D202" s="118"/>
      <c r="E202" s="118"/>
      <c r="F202" s="118"/>
      <c r="G202" s="118"/>
    </row>
    <row r="203" spans="1:7" ht="15" customHeight="1">
      <c r="A203" s="118"/>
      <c r="B203" s="118"/>
      <c r="C203" s="118"/>
      <c r="D203" s="118"/>
      <c r="E203" s="118"/>
      <c r="F203" s="118"/>
      <c r="G203" s="118"/>
    </row>
    <row r="204" spans="1:7" ht="15" customHeight="1">
      <c r="A204" s="118"/>
      <c r="B204" s="118"/>
      <c r="C204" s="118"/>
      <c r="D204" s="118"/>
      <c r="E204" s="118"/>
      <c r="F204" s="118"/>
      <c r="G204" s="118"/>
    </row>
    <row r="205" spans="1:7" ht="15" customHeight="1">
      <c r="A205" s="118"/>
      <c r="B205" s="118"/>
      <c r="C205" s="118"/>
      <c r="D205" s="118"/>
      <c r="E205" s="118"/>
      <c r="F205" s="118"/>
      <c r="G205" s="118"/>
    </row>
    <row r="206" spans="1:7" ht="15" customHeight="1">
      <c r="A206" s="118"/>
      <c r="B206" s="118"/>
      <c r="C206" s="118"/>
      <c r="D206" s="118"/>
      <c r="E206" s="118"/>
      <c r="F206" s="118"/>
      <c r="G206" s="118"/>
    </row>
    <row r="207" spans="1:7" ht="15" customHeight="1">
      <c r="A207" s="118"/>
      <c r="B207" s="118"/>
      <c r="C207" s="118"/>
      <c r="D207" s="118"/>
      <c r="E207" s="118"/>
      <c r="F207" s="118"/>
      <c r="G207" s="118"/>
    </row>
    <row r="208" spans="1:7" ht="15" customHeight="1">
      <c r="A208" s="118"/>
      <c r="B208" s="118"/>
      <c r="C208" s="118"/>
      <c r="D208" s="118"/>
      <c r="E208" s="118"/>
      <c r="F208" s="118"/>
      <c r="G208" s="118"/>
    </row>
    <row r="209" spans="1:7" ht="15" customHeight="1">
      <c r="A209" s="118"/>
      <c r="B209" s="118"/>
      <c r="C209" s="118"/>
      <c r="D209" s="118"/>
      <c r="E209" s="118"/>
      <c r="F209" s="118"/>
      <c r="G209" s="118"/>
    </row>
    <row r="210" spans="1:7" ht="15" customHeight="1">
      <c r="A210" s="118"/>
      <c r="B210" s="118"/>
      <c r="C210" s="118"/>
      <c r="D210" s="118"/>
      <c r="E210" s="118"/>
      <c r="F210" s="118"/>
      <c r="G210" s="118"/>
    </row>
    <row r="211" spans="1:7" ht="15" customHeight="1">
      <c r="A211" s="118"/>
      <c r="B211" s="118"/>
      <c r="C211" s="118"/>
      <c r="D211" s="118"/>
      <c r="E211" s="118"/>
      <c r="F211" s="118"/>
      <c r="G211" s="118"/>
    </row>
    <row r="212" spans="1:7" ht="15" customHeight="1">
      <c r="A212" s="118"/>
      <c r="B212" s="118"/>
      <c r="C212" s="118"/>
      <c r="D212" s="118"/>
      <c r="E212" s="118"/>
      <c r="F212" s="118"/>
      <c r="G212" s="118"/>
    </row>
    <row r="213" spans="1:7" ht="15" customHeight="1">
      <c r="A213" s="118"/>
      <c r="B213" s="118"/>
      <c r="C213" s="118"/>
      <c r="D213" s="118"/>
      <c r="E213" s="118"/>
      <c r="F213" s="118"/>
      <c r="G213" s="118"/>
    </row>
    <row r="214" spans="1:7" ht="15" customHeight="1">
      <c r="A214" s="118"/>
      <c r="B214" s="118"/>
      <c r="C214" s="118"/>
      <c r="D214" s="118"/>
      <c r="E214" s="118"/>
      <c r="F214" s="118"/>
      <c r="G214" s="118"/>
    </row>
    <row r="215" spans="1:7" ht="15" customHeight="1">
      <c r="A215" s="118"/>
      <c r="B215" s="118"/>
      <c r="C215" s="118"/>
      <c r="D215" s="118"/>
      <c r="E215" s="118"/>
      <c r="F215" s="118"/>
      <c r="G215" s="118"/>
    </row>
  </sheetData>
  <mergeCells count="6">
    <mergeCell ref="A33:G33"/>
    <mergeCell ref="A29:G29"/>
    <mergeCell ref="A1:G1"/>
    <mergeCell ref="A27:G27"/>
    <mergeCell ref="A2:G2"/>
    <mergeCell ref="A31:B31"/>
  </mergeCells>
  <pageMargins left="0.74803149606299213" right="0.74803149606299213" top="0.98425196850393704" bottom="0.98425196850393704" header="0.51181102362204722" footer="0.51181102362204722"/>
  <pageSetup paperSize="9" scale="75" orientation="landscape" r:id="rId1"/>
  <headerFooter>
    <oddFooter>&amp;C&amp;"Helvetica Neue,Regular"&amp;12&amp;K000000&amp;P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>
  <dimension ref="A1:IV55"/>
  <sheetViews>
    <sheetView showGridLines="0" workbookViewId="0">
      <selection activeCell="A5" sqref="A5"/>
    </sheetView>
  </sheetViews>
  <sheetFormatPr defaultColWidth="8.85546875" defaultRowHeight="15" customHeight="1"/>
  <cols>
    <col min="1" max="1" width="60" style="35" customWidth="1"/>
    <col min="2" max="2" width="6.85546875" style="35" customWidth="1"/>
    <col min="3" max="3" width="12.85546875" style="35" customWidth="1"/>
    <col min="4" max="4" width="13" style="35" customWidth="1"/>
    <col min="5" max="256" width="8.85546875" style="35" customWidth="1"/>
  </cols>
  <sheetData>
    <row r="1" spans="1:256" ht="15" customHeight="1">
      <c r="A1" s="158" t="s">
        <v>1535</v>
      </c>
      <c r="B1" s="159"/>
      <c r="C1" s="159"/>
      <c r="D1" s="159"/>
      <c r="E1" s="5"/>
    </row>
    <row r="2" spans="1:256" ht="15" customHeight="1">
      <c r="A2" s="155" t="s">
        <v>1518</v>
      </c>
      <c r="B2" s="154"/>
      <c r="C2" s="154"/>
      <c r="D2" s="154"/>
      <c r="E2" s="5"/>
    </row>
    <row r="3" spans="1:256" ht="15" customHeight="1">
      <c r="A3" s="154" t="s">
        <v>1409</v>
      </c>
      <c r="B3" s="154"/>
      <c r="C3" s="154"/>
      <c r="D3" s="154"/>
      <c r="E3" s="5"/>
    </row>
    <row r="4" spans="1:256" ht="15" customHeight="1">
      <c r="A4" s="37"/>
      <c r="B4" s="38"/>
      <c r="C4" s="38"/>
      <c r="D4" s="38"/>
      <c r="E4" s="5"/>
    </row>
    <row r="5" spans="1:256" ht="15" customHeight="1">
      <c r="A5" s="39"/>
      <c r="B5" s="40"/>
      <c r="C5" s="41"/>
      <c r="D5" s="36" t="s">
        <v>6</v>
      </c>
      <c r="E5" s="5"/>
    </row>
    <row r="6" spans="1:256" ht="15.6" customHeight="1">
      <c r="A6" s="42"/>
      <c r="B6" s="43"/>
      <c r="C6" s="44"/>
      <c r="D6" s="44"/>
      <c r="E6" s="5"/>
    </row>
    <row r="7" spans="1:256" ht="15.6" customHeight="1">
      <c r="A7" s="165" t="s">
        <v>1410</v>
      </c>
      <c r="B7" s="165" t="s">
        <v>1411</v>
      </c>
      <c r="C7" s="156" t="s">
        <v>1412</v>
      </c>
      <c r="D7" s="163" t="s">
        <v>1413</v>
      </c>
      <c r="E7" s="6"/>
    </row>
    <row r="8" spans="1:256" ht="15.6" customHeight="1">
      <c r="A8" s="167"/>
      <c r="B8" s="166"/>
      <c r="C8" s="157"/>
      <c r="D8" s="164"/>
      <c r="E8" s="6"/>
    </row>
    <row r="9" spans="1:256" ht="15.95" customHeight="1">
      <c r="A9" s="160" t="s">
        <v>1414</v>
      </c>
      <c r="B9" s="161"/>
      <c r="C9" s="161"/>
      <c r="D9" s="162"/>
      <c r="E9" s="6"/>
    </row>
    <row r="10" spans="1:256" ht="20.100000000000001" customHeight="1" thickBot="1">
      <c r="A10" s="45" t="s">
        <v>1415</v>
      </c>
      <c r="B10" s="46">
        <v>1</v>
      </c>
      <c r="C10" s="47">
        <v>1</v>
      </c>
      <c r="D10" s="47">
        <v>708661</v>
      </c>
      <c r="E10" s="6"/>
    </row>
    <row r="11" spans="1:256" ht="20.100000000000001" customHeight="1" thickBot="1">
      <c r="A11" s="45" t="s">
        <v>1416</v>
      </c>
      <c r="B11" s="46">
        <v>2</v>
      </c>
      <c r="C11" s="47"/>
      <c r="D11" s="92">
        <f>SUM(D12:D14)</f>
        <v>199770300</v>
      </c>
      <c r="E11" s="6"/>
    </row>
    <row r="12" spans="1:256" ht="20.100000000000001" customHeight="1">
      <c r="A12" s="48" t="s">
        <v>1417</v>
      </c>
      <c r="B12" s="49">
        <v>3</v>
      </c>
      <c r="C12" s="50"/>
      <c r="D12" s="50">
        <v>175319947</v>
      </c>
      <c r="E12" s="6"/>
    </row>
    <row r="13" spans="1:256" ht="20.100000000000001" customHeight="1" thickBot="1">
      <c r="A13" s="51" t="s">
        <v>1418</v>
      </c>
      <c r="B13" s="52">
        <v>4</v>
      </c>
      <c r="C13" s="53"/>
      <c r="D13" s="53">
        <v>11028803</v>
      </c>
      <c r="E13" s="6"/>
    </row>
    <row r="14" spans="1:256" s="69" customFormat="1" ht="20.100000000000001" customHeight="1" thickBot="1">
      <c r="A14" s="95" t="s">
        <v>1419</v>
      </c>
      <c r="B14" s="98">
        <v>5</v>
      </c>
      <c r="C14" s="94"/>
      <c r="D14" s="94">
        <v>13421550</v>
      </c>
      <c r="E14" s="6"/>
      <c r="F14" s="68"/>
      <c r="G14" s="68"/>
      <c r="H14" s="68"/>
      <c r="I14" s="68"/>
      <c r="J14" s="68"/>
      <c r="K14" s="68"/>
      <c r="L14" s="68"/>
      <c r="M14" s="68"/>
      <c r="N14" s="68"/>
      <c r="O14" s="68"/>
      <c r="P14" s="68"/>
      <c r="Q14" s="68"/>
      <c r="R14" s="68"/>
      <c r="S14" s="68"/>
      <c r="T14" s="68"/>
      <c r="U14" s="68"/>
      <c r="V14" s="68"/>
      <c r="W14" s="68"/>
      <c r="X14" s="68"/>
      <c r="Y14" s="68"/>
      <c r="Z14" s="68"/>
      <c r="AA14" s="68"/>
      <c r="AB14" s="68"/>
      <c r="AC14" s="68"/>
      <c r="AD14" s="68"/>
      <c r="AE14" s="68"/>
      <c r="AF14" s="68"/>
      <c r="AG14" s="68"/>
      <c r="AH14" s="68"/>
      <c r="AI14" s="68"/>
      <c r="AJ14" s="68"/>
      <c r="AK14" s="68"/>
      <c r="AL14" s="68"/>
      <c r="AM14" s="68"/>
      <c r="AN14" s="68"/>
      <c r="AO14" s="68"/>
      <c r="AP14" s="68"/>
      <c r="AQ14" s="68"/>
      <c r="AR14" s="68"/>
      <c r="AS14" s="68"/>
      <c r="AT14" s="68"/>
      <c r="AU14" s="68"/>
      <c r="AV14" s="68"/>
      <c r="AW14" s="68"/>
      <c r="AX14" s="68"/>
      <c r="AY14" s="68"/>
      <c r="AZ14" s="68"/>
      <c r="BA14" s="68"/>
      <c r="BB14" s="68"/>
      <c r="BC14" s="68"/>
      <c r="BD14" s="68"/>
      <c r="BE14" s="68"/>
      <c r="BF14" s="68"/>
      <c r="BG14" s="68"/>
      <c r="BH14" s="68"/>
      <c r="BI14" s="68"/>
      <c r="BJ14" s="68"/>
      <c r="BK14" s="68"/>
      <c r="BL14" s="68"/>
      <c r="BM14" s="68"/>
      <c r="BN14" s="68"/>
      <c r="BO14" s="68"/>
      <c r="BP14" s="68"/>
      <c r="BQ14" s="68"/>
      <c r="BR14" s="68"/>
      <c r="BS14" s="68"/>
      <c r="BT14" s="68"/>
      <c r="BU14" s="68"/>
      <c r="BV14" s="68"/>
      <c r="BW14" s="68"/>
      <c r="BX14" s="68"/>
      <c r="BY14" s="68"/>
      <c r="BZ14" s="68"/>
      <c r="CA14" s="68"/>
      <c r="CB14" s="68"/>
      <c r="CC14" s="68"/>
      <c r="CD14" s="68"/>
      <c r="CE14" s="68"/>
      <c r="CF14" s="68"/>
      <c r="CG14" s="68"/>
      <c r="CH14" s="68"/>
      <c r="CI14" s="68"/>
      <c r="CJ14" s="68"/>
      <c r="CK14" s="68"/>
      <c r="CL14" s="68"/>
      <c r="CM14" s="68"/>
      <c r="CN14" s="68"/>
      <c r="CO14" s="68"/>
      <c r="CP14" s="68"/>
      <c r="CQ14" s="68"/>
      <c r="CR14" s="68"/>
      <c r="CS14" s="68"/>
      <c r="CT14" s="68"/>
      <c r="CU14" s="68"/>
      <c r="CV14" s="68"/>
      <c r="CW14" s="68"/>
      <c r="CX14" s="68"/>
      <c r="CY14" s="68"/>
      <c r="CZ14" s="68"/>
      <c r="DA14" s="68"/>
      <c r="DB14" s="68"/>
      <c r="DC14" s="68"/>
      <c r="DD14" s="68"/>
      <c r="DE14" s="68"/>
      <c r="DF14" s="68"/>
      <c r="DG14" s="68"/>
      <c r="DH14" s="68"/>
      <c r="DI14" s="68"/>
      <c r="DJ14" s="68"/>
      <c r="DK14" s="68"/>
      <c r="DL14" s="68"/>
      <c r="DM14" s="68"/>
      <c r="DN14" s="68"/>
      <c r="DO14" s="68"/>
      <c r="DP14" s="68"/>
      <c r="DQ14" s="68"/>
      <c r="DR14" s="68"/>
      <c r="DS14" s="68"/>
      <c r="DT14" s="68"/>
      <c r="DU14" s="68"/>
      <c r="DV14" s="68"/>
      <c r="DW14" s="68"/>
      <c r="DX14" s="68"/>
      <c r="DY14" s="68"/>
      <c r="DZ14" s="68"/>
      <c r="EA14" s="68"/>
      <c r="EB14" s="68"/>
      <c r="EC14" s="68"/>
      <c r="ED14" s="68"/>
      <c r="EE14" s="68"/>
      <c r="EF14" s="68"/>
      <c r="EG14" s="68"/>
      <c r="EH14" s="68"/>
      <c r="EI14" s="68"/>
      <c r="EJ14" s="68"/>
      <c r="EK14" s="68"/>
      <c r="EL14" s="68"/>
      <c r="EM14" s="68"/>
      <c r="EN14" s="68"/>
      <c r="EO14" s="68"/>
      <c r="EP14" s="68"/>
      <c r="EQ14" s="68"/>
      <c r="ER14" s="68"/>
      <c r="ES14" s="68"/>
      <c r="ET14" s="68"/>
      <c r="EU14" s="68"/>
      <c r="EV14" s="68"/>
      <c r="EW14" s="68"/>
      <c r="EX14" s="68"/>
      <c r="EY14" s="68"/>
      <c r="EZ14" s="68"/>
      <c r="FA14" s="68"/>
      <c r="FB14" s="68"/>
      <c r="FC14" s="68"/>
      <c r="FD14" s="68"/>
      <c r="FE14" s="68"/>
      <c r="FF14" s="68"/>
      <c r="FG14" s="68"/>
      <c r="FH14" s="68"/>
      <c r="FI14" s="68"/>
      <c r="FJ14" s="68"/>
      <c r="FK14" s="68"/>
      <c r="FL14" s="68"/>
      <c r="FM14" s="68"/>
      <c r="FN14" s="68"/>
      <c r="FO14" s="68"/>
      <c r="FP14" s="68"/>
      <c r="FQ14" s="68"/>
      <c r="FR14" s="68"/>
      <c r="FS14" s="68"/>
      <c r="FT14" s="68"/>
      <c r="FU14" s="68"/>
      <c r="FV14" s="68"/>
      <c r="FW14" s="68"/>
      <c r="FX14" s="68"/>
      <c r="FY14" s="68"/>
      <c r="FZ14" s="68"/>
      <c r="GA14" s="68"/>
      <c r="GB14" s="68"/>
      <c r="GC14" s="68"/>
      <c r="GD14" s="68"/>
      <c r="GE14" s="68"/>
      <c r="GF14" s="68"/>
      <c r="GG14" s="68"/>
      <c r="GH14" s="68"/>
      <c r="GI14" s="68"/>
      <c r="GJ14" s="68"/>
      <c r="GK14" s="68"/>
      <c r="GL14" s="68"/>
      <c r="GM14" s="68"/>
      <c r="GN14" s="68"/>
      <c r="GO14" s="68"/>
      <c r="GP14" s="68"/>
      <c r="GQ14" s="68"/>
      <c r="GR14" s="68"/>
      <c r="GS14" s="68"/>
      <c r="GT14" s="68"/>
      <c r="GU14" s="68"/>
      <c r="GV14" s="68"/>
      <c r="GW14" s="68"/>
      <c r="GX14" s="68"/>
      <c r="GY14" s="68"/>
      <c r="GZ14" s="68"/>
      <c r="HA14" s="68"/>
      <c r="HB14" s="68"/>
      <c r="HC14" s="68"/>
      <c r="HD14" s="68"/>
      <c r="HE14" s="68"/>
      <c r="HF14" s="68"/>
      <c r="HG14" s="68"/>
      <c r="HH14" s="68"/>
      <c r="HI14" s="68"/>
      <c r="HJ14" s="68"/>
      <c r="HK14" s="68"/>
      <c r="HL14" s="68"/>
      <c r="HM14" s="68"/>
      <c r="HN14" s="68"/>
      <c r="HO14" s="68"/>
      <c r="HP14" s="68"/>
      <c r="HQ14" s="68"/>
      <c r="HR14" s="68"/>
      <c r="HS14" s="68"/>
      <c r="HT14" s="68"/>
      <c r="HU14" s="68"/>
      <c r="HV14" s="68"/>
      <c r="HW14" s="68"/>
      <c r="HX14" s="68"/>
      <c r="HY14" s="68"/>
      <c r="HZ14" s="68"/>
      <c r="IA14" s="68"/>
      <c r="IB14" s="68"/>
      <c r="IC14" s="68"/>
      <c r="ID14" s="68"/>
      <c r="IE14" s="68"/>
      <c r="IF14" s="68"/>
      <c r="IG14" s="68"/>
      <c r="IH14" s="68"/>
      <c r="II14" s="68"/>
      <c r="IJ14" s="68"/>
      <c r="IK14" s="68"/>
      <c r="IL14" s="68"/>
      <c r="IM14" s="68"/>
      <c r="IN14" s="68"/>
      <c r="IO14" s="68"/>
      <c r="IP14" s="68"/>
      <c r="IQ14" s="68"/>
      <c r="IR14" s="68"/>
      <c r="IS14" s="68"/>
      <c r="IT14" s="68"/>
      <c r="IU14" s="68"/>
      <c r="IV14" s="68"/>
    </row>
    <row r="15" spans="1:256" ht="20.100000000000001" customHeight="1" thickBot="1">
      <c r="A15" s="93" t="s">
        <v>1465</v>
      </c>
      <c r="B15" s="98">
        <v>6</v>
      </c>
      <c r="C15" s="56">
        <v>0</v>
      </c>
      <c r="D15" s="56">
        <v>170387</v>
      </c>
      <c r="E15" s="6"/>
    </row>
    <row r="16" spans="1:256" ht="20.100000000000001" customHeight="1" thickBot="1">
      <c r="A16" s="45" t="s">
        <v>1420</v>
      </c>
      <c r="B16" s="96">
        <v>7</v>
      </c>
      <c r="C16" s="47">
        <v>0</v>
      </c>
      <c r="D16" s="47">
        <v>0</v>
      </c>
      <c r="E16" s="6"/>
    </row>
    <row r="17" spans="1:256" ht="20.100000000000001" customHeight="1" thickBot="1">
      <c r="A17" s="57" t="s">
        <v>1421</v>
      </c>
      <c r="B17" s="99">
        <v>8</v>
      </c>
      <c r="C17" s="58">
        <v>0</v>
      </c>
      <c r="D17" s="58">
        <v>0</v>
      </c>
      <c r="E17" s="6"/>
    </row>
    <row r="18" spans="1:256" s="69" customFormat="1" ht="20.100000000000001" customHeight="1" thickBot="1">
      <c r="A18" s="100" t="s">
        <v>1466</v>
      </c>
      <c r="B18" s="102">
        <v>9</v>
      </c>
      <c r="C18" s="58"/>
      <c r="D18" s="58"/>
      <c r="E18" s="6"/>
      <c r="F18" s="68"/>
      <c r="G18" s="68"/>
      <c r="H18" s="68"/>
      <c r="I18" s="68"/>
      <c r="J18" s="68"/>
      <c r="K18" s="68"/>
      <c r="L18" s="68"/>
      <c r="M18" s="68"/>
      <c r="N18" s="68"/>
      <c r="O18" s="68"/>
      <c r="P18" s="68"/>
      <c r="Q18" s="68"/>
      <c r="R18" s="68"/>
      <c r="S18" s="68"/>
      <c r="T18" s="68"/>
      <c r="U18" s="68"/>
      <c r="V18" s="68"/>
      <c r="W18" s="68"/>
      <c r="X18" s="68"/>
      <c r="Y18" s="68"/>
      <c r="Z18" s="68"/>
      <c r="AA18" s="68"/>
      <c r="AB18" s="68"/>
      <c r="AC18" s="68"/>
      <c r="AD18" s="68"/>
      <c r="AE18" s="68"/>
      <c r="AF18" s="68"/>
      <c r="AG18" s="68"/>
      <c r="AH18" s="68"/>
      <c r="AI18" s="68"/>
      <c r="AJ18" s="68"/>
      <c r="AK18" s="68"/>
      <c r="AL18" s="68"/>
      <c r="AM18" s="68"/>
      <c r="AN18" s="68"/>
      <c r="AO18" s="68"/>
      <c r="AP18" s="68"/>
      <c r="AQ18" s="68"/>
      <c r="AR18" s="68"/>
      <c r="AS18" s="68"/>
      <c r="AT18" s="68"/>
      <c r="AU18" s="68"/>
      <c r="AV18" s="68"/>
      <c r="AW18" s="68"/>
      <c r="AX18" s="68"/>
      <c r="AY18" s="68"/>
      <c r="AZ18" s="68"/>
      <c r="BA18" s="68"/>
      <c r="BB18" s="68"/>
      <c r="BC18" s="68"/>
      <c r="BD18" s="68"/>
      <c r="BE18" s="68"/>
      <c r="BF18" s="68"/>
      <c r="BG18" s="68"/>
      <c r="BH18" s="68"/>
      <c r="BI18" s="68"/>
      <c r="BJ18" s="68"/>
      <c r="BK18" s="68"/>
      <c r="BL18" s="68"/>
      <c r="BM18" s="68"/>
      <c r="BN18" s="68"/>
      <c r="BO18" s="68"/>
      <c r="BP18" s="68"/>
      <c r="BQ18" s="68"/>
      <c r="BR18" s="68"/>
      <c r="BS18" s="68"/>
      <c r="BT18" s="68"/>
      <c r="BU18" s="68"/>
      <c r="BV18" s="68"/>
      <c r="BW18" s="68"/>
      <c r="BX18" s="68"/>
      <c r="BY18" s="68"/>
      <c r="BZ18" s="68"/>
      <c r="CA18" s="68"/>
      <c r="CB18" s="68"/>
      <c r="CC18" s="68"/>
      <c r="CD18" s="68"/>
      <c r="CE18" s="68"/>
      <c r="CF18" s="68"/>
      <c r="CG18" s="68"/>
      <c r="CH18" s="68"/>
      <c r="CI18" s="68"/>
      <c r="CJ18" s="68"/>
      <c r="CK18" s="68"/>
      <c r="CL18" s="68"/>
      <c r="CM18" s="68"/>
      <c r="CN18" s="68"/>
      <c r="CO18" s="68"/>
      <c r="CP18" s="68"/>
      <c r="CQ18" s="68"/>
      <c r="CR18" s="68"/>
      <c r="CS18" s="68"/>
      <c r="CT18" s="68"/>
      <c r="CU18" s="68"/>
      <c r="CV18" s="68"/>
      <c r="CW18" s="68"/>
      <c r="CX18" s="68"/>
      <c r="CY18" s="68"/>
      <c r="CZ18" s="68"/>
      <c r="DA18" s="68"/>
      <c r="DB18" s="68"/>
      <c r="DC18" s="68"/>
      <c r="DD18" s="68"/>
      <c r="DE18" s="68"/>
      <c r="DF18" s="68"/>
      <c r="DG18" s="68"/>
      <c r="DH18" s="68"/>
      <c r="DI18" s="68"/>
      <c r="DJ18" s="68"/>
      <c r="DK18" s="68"/>
      <c r="DL18" s="68"/>
      <c r="DM18" s="68"/>
      <c r="DN18" s="68"/>
      <c r="DO18" s="68"/>
      <c r="DP18" s="68"/>
      <c r="DQ18" s="68"/>
      <c r="DR18" s="68"/>
      <c r="DS18" s="68"/>
      <c r="DT18" s="68"/>
      <c r="DU18" s="68"/>
      <c r="DV18" s="68"/>
      <c r="DW18" s="68"/>
      <c r="DX18" s="68"/>
      <c r="DY18" s="68"/>
      <c r="DZ18" s="68"/>
      <c r="EA18" s="68"/>
      <c r="EB18" s="68"/>
      <c r="EC18" s="68"/>
      <c r="ED18" s="68"/>
      <c r="EE18" s="68"/>
      <c r="EF18" s="68"/>
      <c r="EG18" s="68"/>
      <c r="EH18" s="68"/>
      <c r="EI18" s="68"/>
      <c r="EJ18" s="68"/>
      <c r="EK18" s="68"/>
      <c r="EL18" s="68"/>
      <c r="EM18" s="68"/>
      <c r="EN18" s="68"/>
      <c r="EO18" s="68"/>
      <c r="EP18" s="68"/>
      <c r="EQ18" s="68"/>
      <c r="ER18" s="68"/>
      <c r="ES18" s="68"/>
      <c r="ET18" s="68"/>
      <c r="EU18" s="68"/>
      <c r="EV18" s="68"/>
      <c r="EW18" s="68"/>
      <c r="EX18" s="68"/>
      <c r="EY18" s="68"/>
      <c r="EZ18" s="68"/>
      <c r="FA18" s="68"/>
      <c r="FB18" s="68"/>
      <c r="FC18" s="68"/>
      <c r="FD18" s="68"/>
      <c r="FE18" s="68"/>
      <c r="FF18" s="68"/>
      <c r="FG18" s="68"/>
      <c r="FH18" s="68"/>
      <c r="FI18" s="68"/>
      <c r="FJ18" s="68"/>
      <c r="FK18" s="68"/>
      <c r="FL18" s="68"/>
      <c r="FM18" s="68"/>
      <c r="FN18" s="68"/>
      <c r="FO18" s="68"/>
      <c r="FP18" s="68"/>
      <c r="FQ18" s="68"/>
      <c r="FR18" s="68"/>
      <c r="FS18" s="68"/>
      <c r="FT18" s="68"/>
      <c r="FU18" s="68"/>
      <c r="FV18" s="68"/>
      <c r="FW18" s="68"/>
      <c r="FX18" s="68"/>
      <c r="FY18" s="68"/>
      <c r="FZ18" s="68"/>
      <c r="GA18" s="68"/>
      <c r="GB18" s="68"/>
      <c r="GC18" s="68"/>
      <c r="GD18" s="68"/>
      <c r="GE18" s="68"/>
      <c r="GF18" s="68"/>
      <c r="GG18" s="68"/>
      <c r="GH18" s="68"/>
      <c r="GI18" s="68"/>
      <c r="GJ18" s="68"/>
      <c r="GK18" s="68"/>
      <c r="GL18" s="68"/>
      <c r="GM18" s="68"/>
      <c r="GN18" s="68"/>
      <c r="GO18" s="68"/>
      <c r="GP18" s="68"/>
      <c r="GQ18" s="68"/>
      <c r="GR18" s="68"/>
      <c r="GS18" s="68"/>
      <c r="GT18" s="68"/>
      <c r="GU18" s="68"/>
      <c r="GV18" s="68"/>
      <c r="GW18" s="68"/>
      <c r="GX18" s="68"/>
      <c r="GY18" s="68"/>
      <c r="GZ18" s="68"/>
      <c r="HA18" s="68"/>
      <c r="HB18" s="68"/>
      <c r="HC18" s="68"/>
      <c r="HD18" s="68"/>
      <c r="HE18" s="68"/>
      <c r="HF18" s="68"/>
      <c r="HG18" s="68"/>
      <c r="HH18" s="68"/>
      <c r="HI18" s="68"/>
      <c r="HJ18" s="68"/>
      <c r="HK18" s="68"/>
      <c r="HL18" s="68"/>
      <c r="HM18" s="68"/>
      <c r="HN18" s="68"/>
      <c r="HO18" s="68"/>
      <c r="HP18" s="68"/>
      <c r="HQ18" s="68"/>
      <c r="HR18" s="68"/>
      <c r="HS18" s="68"/>
      <c r="HT18" s="68"/>
      <c r="HU18" s="68"/>
      <c r="HV18" s="68"/>
      <c r="HW18" s="68"/>
      <c r="HX18" s="68"/>
      <c r="HY18" s="68"/>
      <c r="HZ18" s="68"/>
      <c r="IA18" s="68"/>
      <c r="IB18" s="68"/>
      <c r="IC18" s="68"/>
      <c r="ID18" s="68"/>
      <c r="IE18" s="68"/>
      <c r="IF18" s="68"/>
      <c r="IG18" s="68"/>
      <c r="IH18" s="68"/>
      <c r="II18" s="68"/>
      <c r="IJ18" s="68"/>
      <c r="IK18" s="68"/>
      <c r="IL18" s="68"/>
      <c r="IM18" s="68"/>
      <c r="IN18" s="68"/>
      <c r="IO18" s="68"/>
      <c r="IP18" s="68"/>
      <c r="IQ18" s="68"/>
      <c r="IR18" s="68"/>
      <c r="IS18" s="68"/>
      <c r="IT18" s="68"/>
      <c r="IU18" s="68"/>
      <c r="IV18" s="68"/>
    </row>
    <row r="19" spans="1:256" s="69" customFormat="1" ht="20.100000000000001" customHeight="1" thickBot="1">
      <c r="A19" s="101" t="s">
        <v>1467</v>
      </c>
      <c r="B19" s="52">
        <v>10</v>
      </c>
      <c r="C19" s="58"/>
      <c r="D19" s="58">
        <v>4080888</v>
      </c>
      <c r="E19" s="6"/>
      <c r="F19" s="68"/>
      <c r="G19" s="68"/>
      <c r="H19" s="68"/>
      <c r="I19" s="68"/>
      <c r="J19" s="68"/>
      <c r="K19" s="68"/>
      <c r="L19" s="68"/>
      <c r="M19" s="68"/>
      <c r="N19" s="68"/>
      <c r="O19" s="68"/>
      <c r="P19" s="68"/>
      <c r="Q19" s="68"/>
      <c r="R19" s="68"/>
      <c r="S19" s="68"/>
      <c r="T19" s="68"/>
      <c r="U19" s="68"/>
      <c r="V19" s="68"/>
      <c r="W19" s="68"/>
      <c r="X19" s="68"/>
      <c r="Y19" s="68"/>
      <c r="Z19" s="68"/>
      <c r="AA19" s="68"/>
      <c r="AB19" s="68"/>
      <c r="AC19" s="68"/>
      <c r="AD19" s="68"/>
      <c r="AE19" s="68"/>
      <c r="AF19" s="68"/>
      <c r="AG19" s="68"/>
      <c r="AH19" s="68"/>
      <c r="AI19" s="68"/>
      <c r="AJ19" s="68"/>
      <c r="AK19" s="68"/>
      <c r="AL19" s="68"/>
      <c r="AM19" s="68"/>
      <c r="AN19" s="68"/>
      <c r="AO19" s="68"/>
      <c r="AP19" s="68"/>
      <c r="AQ19" s="68"/>
      <c r="AR19" s="68"/>
      <c r="AS19" s="68"/>
      <c r="AT19" s="68"/>
      <c r="AU19" s="68"/>
      <c r="AV19" s="68"/>
      <c r="AW19" s="68"/>
      <c r="AX19" s="68"/>
      <c r="AY19" s="68"/>
      <c r="AZ19" s="68"/>
      <c r="BA19" s="68"/>
      <c r="BB19" s="68"/>
      <c r="BC19" s="68"/>
      <c r="BD19" s="68"/>
      <c r="BE19" s="68"/>
      <c r="BF19" s="68"/>
      <c r="BG19" s="68"/>
      <c r="BH19" s="68"/>
      <c r="BI19" s="68"/>
      <c r="BJ19" s="68"/>
      <c r="BK19" s="68"/>
      <c r="BL19" s="68"/>
      <c r="BM19" s="68"/>
      <c r="BN19" s="68"/>
      <c r="BO19" s="68"/>
      <c r="BP19" s="68"/>
      <c r="BQ19" s="68"/>
      <c r="BR19" s="68"/>
      <c r="BS19" s="68"/>
      <c r="BT19" s="68"/>
      <c r="BU19" s="68"/>
      <c r="BV19" s="68"/>
      <c r="BW19" s="68"/>
      <c r="BX19" s="68"/>
      <c r="BY19" s="68"/>
      <c r="BZ19" s="68"/>
      <c r="CA19" s="68"/>
      <c r="CB19" s="68"/>
      <c r="CC19" s="68"/>
      <c r="CD19" s="68"/>
      <c r="CE19" s="68"/>
      <c r="CF19" s="68"/>
      <c r="CG19" s="68"/>
      <c r="CH19" s="68"/>
      <c r="CI19" s="68"/>
      <c r="CJ19" s="68"/>
      <c r="CK19" s="68"/>
      <c r="CL19" s="68"/>
      <c r="CM19" s="68"/>
      <c r="CN19" s="68"/>
      <c r="CO19" s="68"/>
      <c r="CP19" s="68"/>
      <c r="CQ19" s="68"/>
      <c r="CR19" s="68"/>
      <c r="CS19" s="68"/>
      <c r="CT19" s="68"/>
      <c r="CU19" s="68"/>
      <c r="CV19" s="68"/>
      <c r="CW19" s="68"/>
      <c r="CX19" s="68"/>
      <c r="CY19" s="68"/>
      <c r="CZ19" s="68"/>
      <c r="DA19" s="68"/>
      <c r="DB19" s="68"/>
      <c r="DC19" s="68"/>
      <c r="DD19" s="68"/>
      <c r="DE19" s="68"/>
      <c r="DF19" s="68"/>
      <c r="DG19" s="68"/>
      <c r="DH19" s="68"/>
      <c r="DI19" s="68"/>
      <c r="DJ19" s="68"/>
      <c r="DK19" s="68"/>
      <c r="DL19" s="68"/>
      <c r="DM19" s="68"/>
      <c r="DN19" s="68"/>
      <c r="DO19" s="68"/>
      <c r="DP19" s="68"/>
      <c r="DQ19" s="68"/>
      <c r="DR19" s="68"/>
      <c r="DS19" s="68"/>
      <c r="DT19" s="68"/>
      <c r="DU19" s="68"/>
      <c r="DV19" s="68"/>
      <c r="DW19" s="68"/>
      <c r="DX19" s="68"/>
      <c r="DY19" s="68"/>
      <c r="DZ19" s="68"/>
      <c r="EA19" s="68"/>
      <c r="EB19" s="68"/>
      <c r="EC19" s="68"/>
      <c r="ED19" s="68"/>
      <c r="EE19" s="68"/>
      <c r="EF19" s="68"/>
      <c r="EG19" s="68"/>
      <c r="EH19" s="68"/>
      <c r="EI19" s="68"/>
      <c r="EJ19" s="68"/>
      <c r="EK19" s="68"/>
      <c r="EL19" s="68"/>
      <c r="EM19" s="68"/>
      <c r="EN19" s="68"/>
      <c r="EO19" s="68"/>
      <c r="EP19" s="68"/>
      <c r="EQ19" s="68"/>
      <c r="ER19" s="68"/>
      <c r="ES19" s="68"/>
      <c r="ET19" s="68"/>
      <c r="EU19" s="68"/>
      <c r="EV19" s="68"/>
      <c r="EW19" s="68"/>
      <c r="EX19" s="68"/>
      <c r="EY19" s="68"/>
      <c r="EZ19" s="68"/>
      <c r="FA19" s="68"/>
      <c r="FB19" s="68"/>
      <c r="FC19" s="68"/>
      <c r="FD19" s="68"/>
      <c r="FE19" s="68"/>
      <c r="FF19" s="68"/>
      <c r="FG19" s="68"/>
      <c r="FH19" s="68"/>
      <c r="FI19" s="68"/>
      <c r="FJ19" s="68"/>
      <c r="FK19" s="68"/>
      <c r="FL19" s="68"/>
      <c r="FM19" s="68"/>
      <c r="FN19" s="68"/>
      <c r="FO19" s="68"/>
      <c r="FP19" s="68"/>
      <c r="FQ19" s="68"/>
      <c r="FR19" s="68"/>
      <c r="FS19" s="68"/>
      <c r="FT19" s="68"/>
      <c r="FU19" s="68"/>
      <c r="FV19" s="68"/>
      <c r="FW19" s="68"/>
      <c r="FX19" s="68"/>
      <c r="FY19" s="68"/>
      <c r="FZ19" s="68"/>
      <c r="GA19" s="68"/>
      <c r="GB19" s="68"/>
      <c r="GC19" s="68"/>
      <c r="GD19" s="68"/>
      <c r="GE19" s="68"/>
      <c r="GF19" s="68"/>
      <c r="GG19" s="68"/>
      <c r="GH19" s="68"/>
      <c r="GI19" s="68"/>
      <c r="GJ19" s="68"/>
      <c r="GK19" s="68"/>
      <c r="GL19" s="68"/>
      <c r="GM19" s="68"/>
      <c r="GN19" s="68"/>
      <c r="GO19" s="68"/>
      <c r="GP19" s="68"/>
      <c r="GQ19" s="68"/>
      <c r="GR19" s="68"/>
      <c r="GS19" s="68"/>
      <c r="GT19" s="68"/>
      <c r="GU19" s="68"/>
      <c r="GV19" s="68"/>
      <c r="GW19" s="68"/>
      <c r="GX19" s="68"/>
      <c r="GY19" s="68"/>
      <c r="GZ19" s="68"/>
      <c r="HA19" s="68"/>
      <c r="HB19" s="68"/>
      <c r="HC19" s="68"/>
      <c r="HD19" s="68"/>
      <c r="HE19" s="68"/>
      <c r="HF19" s="68"/>
      <c r="HG19" s="68"/>
      <c r="HH19" s="68"/>
      <c r="HI19" s="68"/>
      <c r="HJ19" s="68"/>
      <c r="HK19" s="68"/>
      <c r="HL19" s="68"/>
      <c r="HM19" s="68"/>
      <c r="HN19" s="68"/>
      <c r="HO19" s="68"/>
      <c r="HP19" s="68"/>
      <c r="HQ19" s="68"/>
      <c r="HR19" s="68"/>
      <c r="HS19" s="68"/>
      <c r="HT19" s="68"/>
      <c r="HU19" s="68"/>
      <c r="HV19" s="68"/>
      <c r="HW19" s="68"/>
      <c r="HX19" s="68"/>
      <c r="HY19" s="68"/>
      <c r="HZ19" s="68"/>
      <c r="IA19" s="68"/>
      <c r="IB19" s="68"/>
      <c r="IC19" s="68"/>
      <c r="ID19" s="68"/>
      <c r="IE19" s="68"/>
      <c r="IF19" s="68"/>
      <c r="IG19" s="68"/>
      <c r="IH19" s="68"/>
      <c r="II19" s="68"/>
      <c r="IJ19" s="68"/>
      <c r="IK19" s="68"/>
      <c r="IL19" s="68"/>
      <c r="IM19" s="68"/>
      <c r="IN19" s="68"/>
      <c r="IO19" s="68"/>
      <c r="IP19" s="68"/>
      <c r="IQ19" s="68"/>
      <c r="IR19" s="68"/>
      <c r="IS19" s="68"/>
      <c r="IT19" s="68"/>
      <c r="IU19" s="68"/>
      <c r="IV19" s="68"/>
    </row>
    <row r="20" spans="1:256" ht="20.100000000000001" customHeight="1" thickBot="1">
      <c r="A20" s="45" t="s">
        <v>1422</v>
      </c>
      <c r="B20" s="97">
        <v>11</v>
      </c>
      <c r="C20" s="47">
        <v>0</v>
      </c>
      <c r="D20" s="47">
        <v>0</v>
      </c>
      <c r="E20" s="6"/>
    </row>
    <row r="21" spans="1:256" ht="20.100000000000001" customHeight="1" thickBot="1">
      <c r="A21" s="48" t="s">
        <v>1423</v>
      </c>
      <c r="B21" s="98">
        <v>12</v>
      </c>
      <c r="C21" s="50">
        <v>0</v>
      </c>
      <c r="D21" s="50">
        <v>0</v>
      </c>
      <c r="E21" s="6"/>
    </row>
    <row r="22" spans="1:256" ht="20.100000000000001" customHeight="1">
      <c r="A22" s="51" t="s">
        <v>1424</v>
      </c>
      <c r="B22" s="96">
        <v>13</v>
      </c>
      <c r="C22" s="53">
        <v>0</v>
      </c>
      <c r="D22" s="53">
        <v>0</v>
      </c>
      <c r="E22" s="6"/>
    </row>
    <row r="23" spans="1:256" ht="20.100000000000001" customHeight="1" thickBot="1">
      <c r="A23" s="51" t="s">
        <v>1425</v>
      </c>
      <c r="B23" s="99">
        <v>14</v>
      </c>
      <c r="C23" s="53">
        <v>0</v>
      </c>
      <c r="D23" s="53">
        <v>0</v>
      </c>
      <c r="E23" s="6"/>
    </row>
    <row r="24" spans="1:256" ht="20.100000000000001" customHeight="1">
      <c r="A24" s="51" t="s">
        <v>1426</v>
      </c>
      <c r="B24" s="49">
        <v>15</v>
      </c>
      <c r="C24" s="53">
        <v>0</v>
      </c>
      <c r="D24" s="53">
        <v>0</v>
      </c>
      <c r="E24" s="6"/>
    </row>
    <row r="25" spans="1:256" ht="20.100000000000001" customHeight="1" thickBot="1">
      <c r="A25" s="54" t="s">
        <v>1427</v>
      </c>
      <c r="B25" s="52">
        <v>16</v>
      </c>
      <c r="C25" s="56">
        <v>0</v>
      </c>
      <c r="D25" s="56">
        <v>0</v>
      </c>
      <c r="E25" s="6"/>
    </row>
    <row r="26" spans="1:256" ht="20.100000000000001" customHeight="1" thickBot="1">
      <c r="A26" s="45" t="s">
        <v>1428</v>
      </c>
      <c r="B26" s="98">
        <v>17</v>
      </c>
      <c r="C26" s="47"/>
      <c r="D26" s="47">
        <f>SUM(D12:D25)+D10</f>
        <v>204730236</v>
      </c>
      <c r="E26" s="6"/>
    </row>
    <row r="27" spans="1:256" ht="15.6" customHeight="1">
      <c r="A27" s="59"/>
      <c r="B27" s="60"/>
      <c r="C27" s="61"/>
      <c r="D27" s="61"/>
      <c r="E27" s="5"/>
    </row>
    <row r="28" spans="1:256" ht="15" customHeight="1">
      <c r="A28" s="39"/>
      <c r="B28" s="40"/>
      <c r="C28" s="41"/>
      <c r="D28" s="36" t="s">
        <v>6</v>
      </c>
      <c r="E28" s="5"/>
    </row>
    <row r="29" spans="1:256" ht="15.6" customHeight="1">
      <c r="A29" s="42"/>
      <c r="B29" s="43"/>
      <c r="C29" s="44"/>
      <c r="D29" s="44"/>
      <c r="E29" s="5"/>
    </row>
    <row r="30" spans="1:256" ht="15" customHeight="1">
      <c r="A30" s="163" t="s">
        <v>8</v>
      </c>
      <c r="B30" s="163" t="s">
        <v>1411</v>
      </c>
      <c r="C30" s="156" t="s">
        <v>1412</v>
      </c>
      <c r="D30" s="163" t="s">
        <v>1413</v>
      </c>
      <c r="E30" s="6"/>
    </row>
    <row r="31" spans="1:256" ht="15.6" customHeight="1">
      <c r="A31" s="172"/>
      <c r="B31" s="172"/>
      <c r="C31" s="157"/>
      <c r="D31" s="164"/>
      <c r="E31" s="6"/>
    </row>
    <row r="32" spans="1:256" ht="24.95" customHeight="1">
      <c r="A32" s="168" t="s">
        <v>1429</v>
      </c>
      <c r="B32" s="169"/>
      <c r="C32" s="169"/>
      <c r="D32" s="170"/>
      <c r="E32" s="6"/>
    </row>
    <row r="33" spans="1:5" ht="20.100000000000001" customHeight="1">
      <c r="A33" s="62" t="s">
        <v>1430</v>
      </c>
      <c r="B33" s="63">
        <v>1</v>
      </c>
      <c r="C33" s="50"/>
      <c r="D33" s="50"/>
      <c r="E33" s="6"/>
    </row>
    <row r="34" spans="1:5" ht="20.100000000000001" customHeight="1">
      <c r="A34" s="64" t="s">
        <v>1431</v>
      </c>
      <c r="B34" s="65">
        <v>2</v>
      </c>
      <c r="C34" s="53">
        <v>0</v>
      </c>
      <c r="D34" s="53">
        <v>0</v>
      </c>
      <c r="E34" s="6"/>
    </row>
    <row r="35" spans="1:5" ht="20.100000000000001" customHeight="1">
      <c r="A35" s="64" t="s">
        <v>1432</v>
      </c>
      <c r="B35" s="65">
        <v>3</v>
      </c>
      <c r="C35" s="53">
        <v>0</v>
      </c>
      <c r="D35" s="53">
        <v>0</v>
      </c>
      <c r="E35" s="6"/>
    </row>
    <row r="36" spans="1:5" ht="20.100000000000001" customHeight="1">
      <c r="A36" s="64" t="s">
        <v>1433</v>
      </c>
      <c r="B36" s="65">
        <v>4</v>
      </c>
      <c r="C36" s="53">
        <v>0</v>
      </c>
      <c r="D36" s="53">
        <v>0</v>
      </c>
      <c r="E36" s="6"/>
    </row>
    <row r="37" spans="1:5" ht="20.100000000000001" customHeight="1">
      <c r="A37" s="66" t="s">
        <v>1434</v>
      </c>
      <c r="B37" s="67">
        <v>5</v>
      </c>
      <c r="C37" s="56">
        <v>0</v>
      </c>
      <c r="D37" s="56">
        <v>0</v>
      </c>
      <c r="E37" s="6"/>
    </row>
    <row r="38" spans="1:5" ht="20.100000000000001" customHeight="1">
      <c r="A38" s="45" t="s">
        <v>1435</v>
      </c>
      <c r="B38" s="46">
        <v>6</v>
      </c>
      <c r="C38" s="47"/>
      <c r="D38" s="47"/>
      <c r="E38" s="6"/>
    </row>
    <row r="39" spans="1:5" ht="15.6" customHeight="1">
      <c r="A39" s="59"/>
      <c r="B39" s="60"/>
      <c r="C39" s="60"/>
      <c r="D39" s="60"/>
      <c r="E39" s="5"/>
    </row>
    <row r="40" spans="1:5" ht="15" customHeight="1">
      <c r="A40" s="39"/>
      <c r="B40" s="40"/>
      <c r="C40" s="41"/>
      <c r="D40" s="36" t="s">
        <v>6</v>
      </c>
      <c r="E40" s="5"/>
    </row>
    <row r="41" spans="1:5" ht="15.6" customHeight="1">
      <c r="A41" s="42"/>
      <c r="B41" s="43"/>
      <c r="C41" s="44"/>
      <c r="D41" s="44"/>
      <c r="E41" s="5"/>
    </row>
    <row r="42" spans="1:5" ht="15.6" customHeight="1">
      <c r="A42" s="165" t="s">
        <v>8</v>
      </c>
      <c r="B42" s="165" t="s">
        <v>1411</v>
      </c>
      <c r="C42" s="156" t="s">
        <v>1412</v>
      </c>
      <c r="D42" s="163" t="s">
        <v>1413</v>
      </c>
      <c r="E42" s="6"/>
    </row>
    <row r="43" spans="1:5" ht="15.6" customHeight="1">
      <c r="A43" s="171"/>
      <c r="B43" s="166"/>
      <c r="C43" s="157"/>
      <c r="D43" s="164"/>
      <c r="E43" s="6"/>
    </row>
    <row r="44" spans="1:5" ht="24.95" customHeight="1">
      <c r="A44" s="168" t="s">
        <v>1436</v>
      </c>
      <c r="B44" s="169"/>
      <c r="C44" s="169"/>
      <c r="D44" s="170"/>
      <c r="E44" s="6"/>
    </row>
    <row r="45" spans="1:5" ht="20.100000000000001" customHeight="1" thickBot="1">
      <c r="A45" s="45" t="s">
        <v>1437</v>
      </c>
      <c r="B45" s="46">
        <v>1</v>
      </c>
      <c r="C45" s="47">
        <v>0</v>
      </c>
      <c r="D45" s="47">
        <v>0</v>
      </c>
      <c r="E45" s="6"/>
    </row>
    <row r="46" spans="1:5" ht="20.100000000000001" customHeight="1">
      <c r="A46" s="62" t="s">
        <v>1438</v>
      </c>
      <c r="B46" s="49">
        <v>2</v>
      </c>
      <c r="C46" s="50">
        <v>0</v>
      </c>
      <c r="D46" s="128">
        <v>789978</v>
      </c>
      <c r="E46" s="6"/>
    </row>
    <row r="47" spans="1:5" ht="20.100000000000001" customHeight="1" thickBot="1">
      <c r="A47" s="66" t="s">
        <v>1439</v>
      </c>
      <c r="B47" s="55">
        <v>3</v>
      </c>
      <c r="C47" s="56">
        <v>0</v>
      </c>
      <c r="D47" s="132">
        <v>15421</v>
      </c>
      <c r="E47" s="6"/>
    </row>
    <row r="48" spans="1:5" ht="20.100000000000001" customHeight="1" thickBot="1">
      <c r="A48" s="45" t="s">
        <v>1440</v>
      </c>
      <c r="B48" s="46">
        <v>4</v>
      </c>
      <c r="C48" s="47">
        <v>0</v>
      </c>
      <c r="D48" s="47">
        <v>0</v>
      </c>
      <c r="E48" s="6"/>
    </row>
    <row r="49" spans="1:5" ht="20.100000000000001" customHeight="1">
      <c r="A49" s="45" t="s">
        <v>1441</v>
      </c>
      <c r="B49" s="46">
        <v>5</v>
      </c>
      <c r="C49" s="47"/>
      <c r="D49" s="47"/>
      <c r="E49" s="6"/>
    </row>
    <row r="50" spans="1:5" ht="20.100000000000001" customHeight="1">
      <c r="A50" s="62" t="s">
        <v>1442</v>
      </c>
      <c r="B50" s="49">
        <v>6</v>
      </c>
      <c r="C50" s="50"/>
      <c r="D50" s="50"/>
      <c r="E50" s="6"/>
    </row>
    <row r="51" spans="1:5" ht="20.100000000000001" customHeight="1">
      <c r="A51" s="64" t="s">
        <v>1443</v>
      </c>
      <c r="B51" s="52">
        <v>7</v>
      </c>
      <c r="C51" s="53">
        <v>0</v>
      </c>
      <c r="D51" s="53">
        <v>0</v>
      </c>
      <c r="E51" s="6"/>
    </row>
    <row r="52" spans="1:5" ht="20.100000000000001" customHeight="1">
      <c r="A52" s="64" t="s">
        <v>1444</v>
      </c>
      <c r="B52" s="52">
        <v>8</v>
      </c>
      <c r="C52" s="53">
        <v>0</v>
      </c>
      <c r="D52" s="53">
        <v>0</v>
      </c>
      <c r="E52" s="6"/>
    </row>
    <row r="53" spans="1:5" ht="20.100000000000001" customHeight="1">
      <c r="A53" s="64" t="s">
        <v>1445</v>
      </c>
      <c r="B53" s="52">
        <v>9</v>
      </c>
      <c r="C53" s="53">
        <v>0</v>
      </c>
      <c r="D53" s="53">
        <v>0</v>
      </c>
      <c r="E53" s="6"/>
    </row>
    <row r="54" spans="1:5" ht="20.100000000000001" customHeight="1" thickBot="1">
      <c r="A54" s="66" t="s">
        <v>1446</v>
      </c>
      <c r="B54" s="55">
        <v>10</v>
      </c>
      <c r="C54" s="56"/>
      <c r="D54" s="56">
        <v>0</v>
      </c>
      <c r="E54" s="6"/>
    </row>
    <row r="55" spans="1:5" ht="20.100000000000001" customHeight="1" thickBot="1">
      <c r="A55" s="45" t="s">
        <v>1447</v>
      </c>
      <c r="B55" s="46">
        <v>11</v>
      </c>
      <c r="C55" s="105"/>
      <c r="D55" s="106">
        <f>SUM(D46:D54)</f>
        <v>805399</v>
      </c>
      <c r="E55" s="6"/>
    </row>
  </sheetData>
  <mergeCells count="18">
    <mergeCell ref="A44:D44"/>
    <mergeCell ref="A42:A43"/>
    <mergeCell ref="D30:D31"/>
    <mergeCell ref="C30:C31"/>
    <mergeCell ref="A30:A31"/>
    <mergeCell ref="B30:B31"/>
    <mergeCell ref="A32:D32"/>
    <mergeCell ref="A3:D3"/>
    <mergeCell ref="A2:D2"/>
    <mergeCell ref="C42:C43"/>
    <mergeCell ref="A1:D1"/>
    <mergeCell ref="A9:D9"/>
    <mergeCell ref="D7:D8"/>
    <mergeCell ref="C7:C8"/>
    <mergeCell ref="B7:B8"/>
    <mergeCell ref="A7:A8"/>
    <mergeCell ref="D42:D43"/>
    <mergeCell ref="B42:B43"/>
  </mergeCells>
  <pageMargins left="0.74803149606299213" right="0.74803149606299213" top="0.98425196850393704" bottom="0.98425196850393704" header="0.51181102362204722" footer="0.51181102362204722"/>
  <pageSetup paperSize="9" scale="90" orientation="portrait" r:id="rId1"/>
  <headerFooter>
    <oddFooter>&amp;C&amp;"Helvetica Neue,Regular"&amp;12&amp;K000000&amp;P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>
  <dimension ref="A1:IP45"/>
  <sheetViews>
    <sheetView showGridLines="0" tabSelected="1" workbookViewId="0">
      <selection activeCell="H19" sqref="H19"/>
    </sheetView>
  </sheetViews>
  <sheetFormatPr defaultColWidth="8.85546875" defaultRowHeight="12.75" customHeight="1"/>
  <cols>
    <col min="1" max="1" width="15.42578125" style="103" customWidth="1"/>
    <col min="2" max="2" width="49.140625" style="103" customWidth="1"/>
    <col min="3" max="4" width="6.7109375" style="103" customWidth="1"/>
    <col min="5" max="6" width="10.7109375" style="103" customWidth="1"/>
    <col min="7" max="7" width="11.7109375" style="103" customWidth="1"/>
    <col min="8" max="8" width="9.140625" style="103" customWidth="1"/>
    <col min="9" max="250" width="8.85546875" style="103" customWidth="1"/>
    <col min="251" max="16384" width="8.85546875" style="104"/>
  </cols>
  <sheetData>
    <row r="1" spans="1:8" ht="15" customHeight="1">
      <c r="A1" s="434" t="s">
        <v>1517</v>
      </c>
      <c r="B1" s="174"/>
      <c r="C1" s="174"/>
      <c r="D1" s="174"/>
      <c r="E1" s="174"/>
      <c r="F1" s="174"/>
      <c r="G1" s="174"/>
      <c r="H1" s="177"/>
    </row>
    <row r="2" spans="1:8" ht="15" customHeight="1">
      <c r="A2" s="380" t="s">
        <v>1536</v>
      </c>
      <c r="B2" s="337"/>
      <c r="C2" s="337"/>
      <c r="D2" s="337"/>
      <c r="E2" s="337"/>
      <c r="F2" s="337"/>
      <c r="G2" s="338"/>
      <c r="H2" s="177"/>
    </row>
    <row r="3" spans="1:8" ht="15" customHeight="1">
      <c r="A3" s="175" t="s">
        <v>6</v>
      </c>
      <c r="B3" s="176"/>
      <c r="C3" s="176"/>
      <c r="D3" s="176"/>
      <c r="E3" s="176"/>
      <c r="F3" s="176"/>
      <c r="G3" s="176"/>
      <c r="H3" s="177"/>
    </row>
    <row r="4" spans="1:8" ht="15" customHeight="1">
      <c r="A4" s="177"/>
      <c r="B4" s="177"/>
      <c r="C4" s="177"/>
      <c r="D4" s="177"/>
      <c r="E4" s="177"/>
      <c r="F4" s="177"/>
      <c r="G4" s="177"/>
      <c r="H4" s="177"/>
    </row>
    <row r="5" spans="1:8" ht="15.6" customHeight="1" thickBot="1">
      <c r="A5" s="178"/>
      <c r="B5" s="178"/>
      <c r="C5" s="178"/>
      <c r="D5" s="178"/>
      <c r="E5" s="179"/>
      <c r="F5" s="179"/>
      <c r="G5" s="179"/>
      <c r="H5" s="177"/>
    </row>
    <row r="6" spans="1:8" ht="18.75" customHeight="1">
      <c r="A6" s="180" t="s">
        <v>7</v>
      </c>
      <c r="B6" s="181" t="s">
        <v>8</v>
      </c>
      <c r="C6" s="181" t="s">
        <v>9</v>
      </c>
      <c r="D6" s="182" t="s">
        <v>10</v>
      </c>
      <c r="E6" s="183" t="s">
        <v>1448</v>
      </c>
      <c r="F6" s="184"/>
      <c r="G6" s="184"/>
      <c r="H6" s="435"/>
    </row>
    <row r="7" spans="1:8" ht="18" customHeight="1">
      <c r="A7" s="185"/>
      <c r="B7" s="186"/>
      <c r="C7" s="186"/>
      <c r="D7" s="187"/>
      <c r="E7" s="188" t="s">
        <v>12</v>
      </c>
      <c r="F7" s="189"/>
      <c r="G7" s="189"/>
      <c r="H7" s="435"/>
    </row>
    <row r="8" spans="1:8" ht="15.6" customHeight="1" thickBot="1">
      <c r="A8" s="190"/>
      <c r="B8" s="191"/>
      <c r="C8" s="191"/>
      <c r="D8" s="192"/>
      <c r="E8" s="193" t="s">
        <v>1449</v>
      </c>
      <c r="F8" s="194" t="s">
        <v>1450</v>
      </c>
      <c r="G8" s="194" t="s">
        <v>1451</v>
      </c>
      <c r="H8" s="435"/>
    </row>
    <row r="9" spans="1:8" ht="18" customHeight="1" thickBot="1">
      <c r="A9" s="196" t="s">
        <v>17</v>
      </c>
      <c r="B9" s="197" t="s">
        <v>18</v>
      </c>
      <c r="C9" s="198" t="s">
        <v>19</v>
      </c>
      <c r="D9" s="199" t="s">
        <v>20</v>
      </c>
      <c r="E9" s="248">
        <v>56262913</v>
      </c>
      <c r="F9" s="436">
        <f>E9*1.02</f>
        <v>57388171.259999998</v>
      </c>
      <c r="G9" s="436">
        <f>F9*1.02</f>
        <v>58535934.685199998</v>
      </c>
      <c r="H9" s="437"/>
    </row>
    <row r="10" spans="1:8" ht="18" customHeight="1" thickBot="1">
      <c r="A10" s="201" t="s">
        <v>21</v>
      </c>
      <c r="B10" s="202" t="s">
        <v>22</v>
      </c>
      <c r="C10" s="203" t="s">
        <v>23</v>
      </c>
      <c r="D10" s="204" t="s">
        <v>24</v>
      </c>
      <c r="E10" s="205"/>
      <c r="F10" s="436"/>
      <c r="G10" s="436"/>
      <c r="H10" s="438"/>
    </row>
    <row r="11" spans="1:8" ht="18" customHeight="1" thickBot="1">
      <c r="A11" s="201" t="s">
        <v>26</v>
      </c>
      <c r="B11" s="202" t="s">
        <v>27</v>
      </c>
      <c r="C11" s="203" t="s">
        <v>28</v>
      </c>
      <c r="D11" s="204" t="s">
        <v>29</v>
      </c>
      <c r="E11" s="205">
        <v>1320000</v>
      </c>
      <c r="F11" s="436">
        <f t="shared" ref="F11:G14" si="0">E11*1.02</f>
        <v>1346400</v>
      </c>
      <c r="G11" s="436">
        <f t="shared" si="0"/>
        <v>1373328</v>
      </c>
      <c r="H11" s="438"/>
    </row>
    <row r="12" spans="1:8" ht="18" customHeight="1" thickBot="1">
      <c r="A12" s="201" t="s">
        <v>30</v>
      </c>
      <c r="B12" s="202" t="s">
        <v>31</v>
      </c>
      <c r="C12" s="203" t="s">
        <v>32</v>
      </c>
      <c r="D12" s="204" t="s">
        <v>33</v>
      </c>
      <c r="E12" s="205">
        <v>1801360</v>
      </c>
      <c r="F12" s="436">
        <f t="shared" si="0"/>
        <v>1837387.2</v>
      </c>
      <c r="G12" s="436">
        <f t="shared" si="0"/>
        <v>1874134.9439999999</v>
      </c>
      <c r="H12" s="435"/>
    </row>
    <row r="13" spans="1:8" ht="18" customHeight="1" thickBot="1">
      <c r="A13" s="201" t="s">
        <v>34</v>
      </c>
      <c r="B13" s="202" t="s">
        <v>35</v>
      </c>
      <c r="C13" s="203" t="s">
        <v>36</v>
      </c>
      <c r="D13" s="204" t="s">
        <v>37</v>
      </c>
      <c r="E13" s="205"/>
      <c r="F13" s="436"/>
      <c r="G13" s="436"/>
      <c r="H13" s="435"/>
    </row>
    <row r="14" spans="1:8" ht="18" customHeight="1" thickBot="1">
      <c r="A14" s="201" t="s">
        <v>38</v>
      </c>
      <c r="B14" s="202" t="s">
        <v>39</v>
      </c>
      <c r="C14" s="203" t="s">
        <v>40</v>
      </c>
      <c r="D14" s="204" t="s">
        <v>41</v>
      </c>
      <c r="E14" s="205">
        <v>200000</v>
      </c>
      <c r="F14" s="436">
        <f t="shared" si="0"/>
        <v>204000</v>
      </c>
      <c r="G14" s="436">
        <f t="shared" si="0"/>
        <v>208080</v>
      </c>
      <c r="H14" s="435"/>
    </row>
    <row r="15" spans="1:8" ht="18" customHeight="1" thickBot="1">
      <c r="A15" s="206" t="s">
        <v>42</v>
      </c>
      <c r="B15" s="207" t="s">
        <v>43</v>
      </c>
      <c r="C15" s="208" t="s">
        <v>44</v>
      </c>
      <c r="D15" s="209" t="s">
        <v>45</v>
      </c>
      <c r="E15" s="210"/>
      <c r="F15" s="436"/>
      <c r="G15" s="436"/>
      <c r="H15" s="435"/>
    </row>
    <row r="16" spans="1:8" ht="21" customHeight="1" thickBot="1">
      <c r="A16" s="211" t="s">
        <v>46</v>
      </c>
      <c r="B16" s="212" t="s">
        <v>47</v>
      </c>
      <c r="C16" s="83"/>
      <c r="D16" s="213"/>
      <c r="E16" s="214">
        <f t="shared" ref="E16:G16" si="1">SUM(E9:E15)</f>
        <v>59584273</v>
      </c>
      <c r="F16" s="215">
        <f t="shared" si="1"/>
        <v>60775958.460000001</v>
      </c>
      <c r="G16" s="215">
        <f t="shared" si="1"/>
        <v>61991477.629199997</v>
      </c>
      <c r="H16" s="435"/>
    </row>
    <row r="17" spans="1:8" ht="18" customHeight="1" thickBot="1">
      <c r="A17" s="196" t="s">
        <v>48</v>
      </c>
      <c r="B17" s="216" t="s">
        <v>49</v>
      </c>
      <c r="C17" s="198" t="s">
        <v>50</v>
      </c>
      <c r="D17" s="204" t="s">
        <v>1452</v>
      </c>
      <c r="E17" s="439"/>
      <c r="F17" s="440"/>
      <c r="G17" s="440"/>
      <c r="H17" s="435"/>
    </row>
    <row r="18" spans="1:8" ht="18" customHeight="1">
      <c r="A18" s="201" t="s">
        <v>52</v>
      </c>
      <c r="B18" s="218" t="s">
        <v>53</v>
      </c>
      <c r="C18" s="203" t="s">
        <v>54</v>
      </c>
      <c r="D18" s="204" t="s">
        <v>1452</v>
      </c>
      <c r="E18" s="220">
        <v>5700000</v>
      </c>
      <c r="F18" s="436">
        <f t="shared" ref="F18:G18" si="2">E18*1.02</f>
        <v>5814000</v>
      </c>
      <c r="G18" s="436">
        <f t="shared" si="2"/>
        <v>5930280</v>
      </c>
      <c r="H18" s="435"/>
    </row>
    <row r="19" spans="1:8" ht="18" customHeight="1">
      <c r="A19" s="201" t="s">
        <v>55</v>
      </c>
      <c r="B19" s="218" t="s">
        <v>56</v>
      </c>
      <c r="C19" s="203" t="s">
        <v>54</v>
      </c>
      <c r="D19" s="204" t="s">
        <v>51</v>
      </c>
      <c r="E19" s="220"/>
      <c r="F19" s="221"/>
      <c r="G19" s="221"/>
      <c r="H19" s="435"/>
    </row>
    <row r="20" spans="1:8" ht="18" customHeight="1">
      <c r="A20" s="201" t="s">
        <v>57</v>
      </c>
      <c r="B20" s="218" t="s">
        <v>61</v>
      </c>
      <c r="C20" s="203" t="s">
        <v>62</v>
      </c>
      <c r="D20" s="204" t="s">
        <v>51</v>
      </c>
      <c r="E20" s="222"/>
      <c r="F20" s="223"/>
      <c r="G20" s="223"/>
      <c r="H20" s="435"/>
    </row>
    <row r="21" spans="1:8" ht="18" customHeight="1" thickBot="1">
      <c r="A21" s="206" t="s">
        <v>60</v>
      </c>
      <c r="B21" s="224" t="s">
        <v>64</v>
      </c>
      <c r="C21" s="208" t="s">
        <v>62</v>
      </c>
      <c r="D21" s="209" t="s">
        <v>1452</v>
      </c>
      <c r="E21" s="225"/>
      <c r="F21" s="226"/>
      <c r="G21" s="226"/>
      <c r="H21" s="435"/>
    </row>
    <row r="22" spans="1:8" ht="21" customHeight="1" thickBot="1">
      <c r="A22" s="211" t="s">
        <v>60</v>
      </c>
      <c r="B22" s="227" t="s">
        <v>66</v>
      </c>
      <c r="C22" s="228"/>
      <c r="D22" s="229"/>
      <c r="E22" s="230">
        <f t="shared" ref="E22:G22" si="3">SUM(E16:E21)</f>
        <v>65284273</v>
      </c>
      <c r="F22" s="231">
        <f t="shared" si="3"/>
        <v>66589958.460000001</v>
      </c>
      <c r="G22" s="231">
        <f t="shared" si="3"/>
        <v>67921757.629199997</v>
      </c>
      <c r="H22" s="435"/>
    </row>
    <row r="23" spans="1:8" ht="15.6" customHeight="1">
      <c r="A23" s="441"/>
      <c r="B23" s="245"/>
      <c r="C23" s="245"/>
      <c r="D23" s="245"/>
      <c r="E23" s="442"/>
      <c r="F23" s="442"/>
      <c r="G23" s="442"/>
      <c r="H23" s="177"/>
    </row>
    <row r="24" spans="1:8" ht="15.6" customHeight="1" thickBot="1">
      <c r="A24" s="178"/>
      <c r="B24" s="178"/>
      <c r="C24" s="178"/>
      <c r="D24" s="178"/>
      <c r="E24" s="179"/>
      <c r="F24" s="179"/>
      <c r="G24" s="179"/>
      <c r="H24" s="177"/>
    </row>
    <row r="25" spans="1:8" ht="18.75" customHeight="1">
      <c r="A25" s="180" t="s">
        <v>7</v>
      </c>
      <c r="B25" s="181" t="s">
        <v>8</v>
      </c>
      <c r="C25" s="181" t="s">
        <v>9</v>
      </c>
      <c r="D25" s="182" t="s">
        <v>10</v>
      </c>
      <c r="E25" s="183" t="s">
        <v>1453</v>
      </c>
      <c r="F25" s="184"/>
      <c r="G25" s="184"/>
      <c r="H25" s="443"/>
    </row>
    <row r="26" spans="1:8" ht="18" customHeight="1">
      <c r="A26" s="185"/>
      <c r="B26" s="186"/>
      <c r="C26" s="186"/>
      <c r="D26" s="186"/>
      <c r="E26" s="246" t="s">
        <v>12</v>
      </c>
      <c r="F26" s="247"/>
      <c r="G26" s="247"/>
      <c r="H26" s="435"/>
    </row>
    <row r="27" spans="1:8" ht="15.6" customHeight="1" thickBot="1">
      <c r="A27" s="190"/>
      <c r="B27" s="191"/>
      <c r="C27" s="191"/>
      <c r="D27" s="192"/>
      <c r="E27" s="193" t="s">
        <v>1449</v>
      </c>
      <c r="F27" s="194" t="s">
        <v>1450</v>
      </c>
      <c r="G27" s="194" t="s">
        <v>1451</v>
      </c>
      <c r="H27" s="435"/>
    </row>
    <row r="28" spans="1:8" ht="18" customHeight="1" thickBot="1">
      <c r="A28" s="196" t="s">
        <v>17</v>
      </c>
      <c r="B28" s="197" t="s">
        <v>70</v>
      </c>
      <c r="C28" s="198" t="s">
        <v>71</v>
      </c>
      <c r="D28" s="199" t="s">
        <v>72</v>
      </c>
      <c r="E28" s="248">
        <v>32090000</v>
      </c>
      <c r="F28" s="436">
        <f t="shared" ref="F28:G34" si="4">E28*1.02</f>
        <v>32731800</v>
      </c>
      <c r="G28" s="436">
        <f t="shared" si="4"/>
        <v>33386436</v>
      </c>
      <c r="H28" s="435"/>
    </row>
    <row r="29" spans="1:8" ht="18" customHeight="1" thickBot="1">
      <c r="A29" s="201" t="s">
        <v>21</v>
      </c>
      <c r="B29" s="202" t="s">
        <v>73</v>
      </c>
      <c r="C29" s="203" t="s">
        <v>74</v>
      </c>
      <c r="D29" s="204" t="s">
        <v>75</v>
      </c>
      <c r="E29" s="205">
        <v>4500000</v>
      </c>
      <c r="F29" s="436">
        <f t="shared" si="4"/>
        <v>4590000</v>
      </c>
      <c r="G29" s="436">
        <f t="shared" ref="G29" si="5">F29*1.02</f>
        <v>4681800</v>
      </c>
      <c r="H29" s="435"/>
    </row>
    <row r="30" spans="1:8" ht="18" customHeight="1" thickBot="1">
      <c r="A30" s="201" t="s">
        <v>26</v>
      </c>
      <c r="B30" s="202" t="s">
        <v>76</v>
      </c>
      <c r="C30" s="203" t="s">
        <v>77</v>
      </c>
      <c r="D30" s="204" t="s">
        <v>78</v>
      </c>
      <c r="E30" s="205">
        <v>15910000</v>
      </c>
      <c r="F30" s="436">
        <f t="shared" si="4"/>
        <v>16228200</v>
      </c>
      <c r="G30" s="436">
        <f t="shared" ref="G30" si="6">F30*1.02</f>
        <v>16552764</v>
      </c>
      <c r="H30" s="435"/>
    </row>
    <row r="31" spans="1:8" ht="18" customHeight="1" thickBot="1">
      <c r="A31" s="201" t="s">
        <v>30</v>
      </c>
      <c r="B31" s="202" t="s">
        <v>79</v>
      </c>
      <c r="C31" s="203" t="s">
        <v>80</v>
      </c>
      <c r="D31" s="204" t="s">
        <v>81</v>
      </c>
      <c r="E31" s="205">
        <v>3221000</v>
      </c>
      <c r="F31" s="436">
        <f t="shared" si="4"/>
        <v>3285420</v>
      </c>
      <c r="G31" s="436">
        <f t="shared" ref="G31" si="7">F31*1.02</f>
        <v>3351128.4</v>
      </c>
      <c r="H31" s="435"/>
    </row>
    <row r="32" spans="1:8" ht="18" customHeight="1" thickBot="1">
      <c r="A32" s="201" t="s">
        <v>34</v>
      </c>
      <c r="B32" s="202" t="s">
        <v>82</v>
      </c>
      <c r="C32" s="203" t="s">
        <v>83</v>
      </c>
      <c r="D32" s="204" t="s">
        <v>84</v>
      </c>
      <c r="E32" s="205">
        <v>3544357</v>
      </c>
      <c r="F32" s="436">
        <f t="shared" si="4"/>
        <v>3615244.14</v>
      </c>
      <c r="G32" s="436">
        <f t="shared" ref="G32" si="8">F32*1.02</f>
        <v>3687549.0228000004</v>
      </c>
      <c r="H32" s="435"/>
    </row>
    <row r="33" spans="1:8" ht="18" customHeight="1" thickBot="1">
      <c r="A33" s="201" t="s">
        <v>38</v>
      </c>
      <c r="B33" s="202" t="s">
        <v>85</v>
      </c>
      <c r="C33" s="203" t="s">
        <v>86</v>
      </c>
      <c r="D33" s="204" t="s">
        <v>87</v>
      </c>
      <c r="E33" s="205">
        <v>1270000</v>
      </c>
      <c r="F33" s="436">
        <f t="shared" si="4"/>
        <v>1295400</v>
      </c>
      <c r="G33" s="436">
        <f t="shared" ref="G33" si="9">F33*1.02</f>
        <v>1321308</v>
      </c>
      <c r="H33" s="435"/>
    </row>
    <row r="34" spans="1:8" ht="18" customHeight="1">
      <c r="A34" s="201" t="s">
        <v>42</v>
      </c>
      <c r="B34" s="202" t="s">
        <v>88</v>
      </c>
      <c r="C34" s="203" t="s">
        <v>89</v>
      </c>
      <c r="D34" s="204" t="s">
        <v>90</v>
      </c>
      <c r="E34" s="205">
        <v>3700000</v>
      </c>
      <c r="F34" s="436">
        <f t="shared" si="4"/>
        <v>3774000</v>
      </c>
      <c r="G34" s="436">
        <f t="shared" ref="G34" si="10">F34*1.02</f>
        <v>3849480</v>
      </c>
      <c r="H34" s="435"/>
    </row>
    <row r="35" spans="1:8" ht="18" customHeight="1" thickBot="1">
      <c r="A35" s="206" t="s">
        <v>46</v>
      </c>
      <c r="B35" s="207" t="s">
        <v>91</v>
      </c>
      <c r="C35" s="208" t="s">
        <v>92</v>
      </c>
      <c r="D35" s="209" t="s">
        <v>93</v>
      </c>
      <c r="E35" s="210"/>
      <c r="F35" s="444"/>
      <c r="G35" s="444"/>
      <c r="H35" s="435"/>
    </row>
    <row r="36" spans="1:8" ht="21" customHeight="1" thickBot="1">
      <c r="A36" s="196" t="s">
        <v>46</v>
      </c>
      <c r="B36" s="292" t="s">
        <v>94</v>
      </c>
      <c r="C36" s="293"/>
      <c r="D36" s="213"/>
      <c r="E36" s="445">
        <f t="shared" ref="E36:G36" si="11">SUM(E28:E35)</f>
        <v>64235357</v>
      </c>
      <c r="F36" s="446">
        <f t="shared" si="11"/>
        <v>65520064.140000001</v>
      </c>
      <c r="G36" s="446">
        <f t="shared" si="11"/>
        <v>66830465.422799997</v>
      </c>
      <c r="H36" s="435"/>
    </row>
    <row r="37" spans="1:8" ht="18" customHeight="1">
      <c r="A37" s="201" t="s">
        <v>52</v>
      </c>
      <c r="B37" s="218" t="s">
        <v>61</v>
      </c>
      <c r="C37" s="203" t="s">
        <v>96</v>
      </c>
      <c r="D37" s="204" t="s">
        <v>97</v>
      </c>
      <c r="E37" s="220">
        <v>1048916</v>
      </c>
      <c r="F37" s="436">
        <f t="shared" ref="F37:G37" si="12">E37*1.02</f>
        <v>1069894.32</v>
      </c>
      <c r="G37" s="436">
        <f t="shared" si="12"/>
        <v>1091292.2064</v>
      </c>
      <c r="H37" s="443"/>
    </row>
    <row r="38" spans="1:8" ht="18" customHeight="1" thickBot="1">
      <c r="A38" s="206" t="s">
        <v>55</v>
      </c>
      <c r="B38" s="224" t="s">
        <v>64</v>
      </c>
      <c r="C38" s="250"/>
      <c r="D38" s="251"/>
      <c r="E38" s="225"/>
      <c r="F38" s="226"/>
      <c r="G38" s="226"/>
      <c r="H38" s="443"/>
    </row>
    <row r="39" spans="1:8" ht="21" customHeight="1" thickBot="1">
      <c r="A39" s="211" t="s">
        <v>57</v>
      </c>
      <c r="B39" s="227" t="s">
        <v>98</v>
      </c>
      <c r="C39" s="228"/>
      <c r="D39" s="252"/>
      <c r="E39" s="230">
        <f>SUM(E36:E38)</f>
        <v>65284273</v>
      </c>
      <c r="F39" s="231">
        <f>SUM(F36:F38)</f>
        <v>66589958.460000001</v>
      </c>
      <c r="G39" s="231">
        <f>SUM(G36:G38)</f>
        <v>67921757.629199997</v>
      </c>
      <c r="H39" s="435"/>
    </row>
    <row r="40" spans="1:8" ht="15.6" customHeight="1">
      <c r="A40" s="245"/>
      <c r="B40" s="245"/>
      <c r="C40" s="245"/>
      <c r="D40" s="245"/>
      <c r="E40" s="245"/>
      <c r="F40" s="245"/>
      <c r="G40" s="245"/>
      <c r="H40" s="177"/>
    </row>
    <row r="41" spans="1:8" ht="15" customHeight="1">
      <c r="A41" s="177"/>
      <c r="B41" s="177"/>
      <c r="C41" s="177"/>
      <c r="D41" s="177"/>
      <c r="E41" s="177"/>
      <c r="F41" s="177"/>
      <c r="G41" s="177"/>
      <c r="H41" s="177"/>
    </row>
    <row r="42" spans="1:8" ht="15" customHeight="1">
      <c r="A42" s="177"/>
      <c r="B42" s="177"/>
      <c r="C42" s="177"/>
      <c r="D42" s="177"/>
      <c r="E42" s="177"/>
      <c r="F42" s="177"/>
      <c r="G42" s="177"/>
      <c r="H42" s="177"/>
    </row>
    <row r="43" spans="1:8" ht="15" customHeight="1">
      <c r="A43" s="177"/>
      <c r="B43" s="177"/>
      <c r="C43" s="177"/>
      <c r="D43" s="177"/>
      <c r="E43" s="177"/>
      <c r="F43" s="177"/>
      <c r="G43" s="177"/>
      <c r="H43" s="177"/>
    </row>
    <row r="44" spans="1:8" ht="15" customHeight="1">
      <c r="A44" s="177"/>
      <c r="B44" s="177"/>
      <c r="C44" s="177"/>
      <c r="D44" s="177"/>
      <c r="E44" s="177"/>
      <c r="F44" s="177"/>
      <c r="G44" s="177"/>
      <c r="H44" s="177"/>
    </row>
    <row r="45" spans="1:8" ht="12" customHeight="1">
      <c r="A45" s="177"/>
      <c r="B45" s="177"/>
      <c r="C45" s="177"/>
      <c r="D45" s="177"/>
      <c r="E45" s="177"/>
      <c r="F45" s="177"/>
      <c r="G45" s="177"/>
      <c r="H45" s="177"/>
    </row>
  </sheetData>
  <mergeCells count="15">
    <mergeCell ref="E7:G7"/>
    <mergeCell ref="B6:B8"/>
    <mergeCell ref="A2:G2"/>
    <mergeCell ref="C25:C27"/>
    <mergeCell ref="A1:G1"/>
    <mergeCell ref="A3:G3"/>
    <mergeCell ref="A6:A8"/>
    <mergeCell ref="B25:B27"/>
    <mergeCell ref="E25:G25"/>
    <mergeCell ref="D6:D8"/>
    <mergeCell ref="C6:C8"/>
    <mergeCell ref="D25:D27"/>
    <mergeCell ref="E6:G6"/>
    <mergeCell ref="A25:A27"/>
    <mergeCell ref="E26:G26"/>
  </mergeCells>
  <pageMargins left="0.59055118110236227" right="0.59055118110236227" top="0.39370078740157483" bottom="0.39370078740157483" header="0.19685039370078741" footer="0.19685039370078741"/>
  <pageSetup paperSize="9" scale="73" orientation="portrait" r:id="rId1"/>
  <headerFooter>
    <oddFooter>&amp;L&amp;"Times New Roman,Regular"&amp;10&amp;K0000002017 zárszámadás mellékletei.xls&amp;R&amp;"Helvetica Neue,Regular"&amp;12&amp;K000000&amp;P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>
  <dimension ref="A1:IT57"/>
  <sheetViews>
    <sheetView showGridLines="0" workbookViewId="0">
      <selection activeCell="B5" sqref="B5:B7"/>
    </sheetView>
  </sheetViews>
  <sheetFormatPr defaultColWidth="8.85546875" defaultRowHeight="12.75" customHeight="1"/>
  <cols>
    <col min="1" max="1" width="5.7109375" style="103" customWidth="1"/>
    <col min="2" max="2" width="43.140625" style="103" customWidth="1"/>
    <col min="3" max="4" width="6.7109375" style="103" customWidth="1"/>
    <col min="5" max="5" width="11.140625" style="103" customWidth="1"/>
    <col min="6" max="6" width="11.28515625" style="103" customWidth="1"/>
    <col min="7" max="7" width="11.140625" style="103" customWidth="1"/>
    <col min="8" max="8" width="10.140625" style="103" customWidth="1"/>
    <col min="9" max="254" width="8.85546875" style="103" customWidth="1"/>
    <col min="255" max="16384" width="8.85546875" style="104"/>
  </cols>
  <sheetData>
    <row r="1" spans="1:8" ht="15" customHeight="1">
      <c r="A1" s="173" t="s">
        <v>1514</v>
      </c>
      <c r="B1" s="174"/>
      <c r="C1" s="174"/>
      <c r="D1" s="174"/>
      <c r="E1" s="174"/>
      <c r="F1" s="174"/>
      <c r="G1" s="174"/>
      <c r="H1" s="174"/>
    </row>
    <row r="2" spans="1:8" ht="15" customHeight="1">
      <c r="A2" s="175" t="s">
        <v>6</v>
      </c>
      <c r="B2" s="176"/>
      <c r="C2" s="176"/>
      <c r="D2" s="176"/>
      <c r="E2" s="176"/>
      <c r="F2" s="176"/>
      <c r="G2" s="176"/>
      <c r="H2" s="176"/>
    </row>
    <row r="3" spans="1:8" ht="15" customHeight="1">
      <c r="A3" s="177"/>
      <c r="B3" s="177"/>
      <c r="C3" s="177"/>
      <c r="D3" s="177"/>
      <c r="E3" s="177"/>
      <c r="F3" s="177"/>
      <c r="G3" s="177"/>
      <c r="H3" s="177"/>
    </row>
    <row r="4" spans="1:8" ht="15.6" customHeight="1" thickBot="1">
      <c r="A4" s="178"/>
      <c r="B4" s="178"/>
      <c r="C4" s="178"/>
      <c r="D4" s="178"/>
      <c r="E4" s="179"/>
      <c r="F4" s="179"/>
      <c r="G4" s="179"/>
      <c r="H4" s="179"/>
    </row>
    <row r="5" spans="1:8" ht="18.75" customHeight="1">
      <c r="A5" s="180" t="s">
        <v>7</v>
      </c>
      <c r="B5" s="181" t="s">
        <v>8</v>
      </c>
      <c r="C5" s="181" t="s">
        <v>9</v>
      </c>
      <c r="D5" s="182" t="s">
        <v>10</v>
      </c>
      <c r="E5" s="183" t="s">
        <v>11</v>
      </c>
      <c r="F5" s="184"/>
      <c r="G5" s="184"/>
      <c r="H5" s="184"/>
    </row>
    <row r="6" spans="1:8" ht="18" customHeight="1">
      <c r="A6" s="185"/>
      <c r="B6" s="186"/>
      <c r="C6" s="186"/>
      <c r="D6" s="187"/>
      <c r="E6" s="188" t="s">
        <v>12</v>
      </c>
      <c r="F6" s="189"/>
      <c r="G6" s="189"/>
      <c r="H6" s="189"/>
    </row>
    <row r="7" spans="1:8" ht="25.15" customHeight="1" thickBot="1">
      <c r="A7" s="190"/>
      <c r="B7" s="191"/>
      <c r="C7" s="191"/>
      <c r="D7" s="192"/>
      <c r="E7" s="193" t="s">
        <v>13</v>
      </c>
      <c r="F7" s="194" t="s">
        <v>14</v>
      </c>
      <c r="G7" s="194" t="s">
        <v>15</v>
      </c>
      <c r="H7" s="195" t="s">
        <v>16</v>
      </c>
    </row>
    <row r="8" spans="1:8" ht="18" customHeight="1" thickBot="1">
      <c r="A8" s="196" t="s">
        <v>17</v>
      </c>
      <c r="B8" s="197" t="s">
        <v>18</v>
      </c>
      <c r="C8" s="198" t="s">
        <v>19</v>
      </c>
      <c r="D8" s="199" t="s">
        <v>20</v>
      </c>
      <c r="E8" s="77">
        <f>'2. Bevételek'!D21</f>
        <v>64211537</v>
      </c>
      <c r="F8" s="77">
        <f>'2. Bevételek'!E21</f>
        <v>74718648</v>
      </c>
      <c r="G8" s="77">
        <f>'2. Bevételek'!F21</f>
        <v>74718648</v>
      </c>
      <c r="H8" s="200">
        <f t="shared" ref="H8:H10" si="0">G8/F8</f>
        <v>1</v>
      </c>
    </row>
    <row r="9" spans="1:8" ht="18" customHeight="1">
      <c r="A9" s="201" t="s">
        <v>21</v>
      </c>
      <c r="B9" s="202" t="s">
        <v>22</v>
      </c>
      <c r="C9" s="203" t="s">
        <v>23</v>
      </c>
      <c r="D9" s="204" t="s">
        <v>24</v>
      </c>
      <c r="E9" s="205">
        <f>'2. Bevételek'!D28</f>
        <v>0</v>
      </c>
      <c r="F9" s="205">
        <f>'2. Bevételek'!E28</f>
        <v>750000</v>
      </c>
      <c r="G9" s="205">
        <f>'2. Bevételek'!F28</f>
        <v>750000</v>
      </c>
      <c r="H9" s="200"/>
    </row>
    <row r="10" spans="1:8" ht="18" customHeight="1">
      <c r="A10" s="201" t="s">
        <v>26</v>
      </c>
      <c r="B10" s="202" t="s">
        <v>27</v>
      </c>
      <c r="C10" s="203" t="s">
        <v>28</v>
      </c>
      <c r="D10" s="204" t="s">
        <v>29</v>
      </c>
      <c r="E10" s="205">
        <f>'2. Bevételek'!D43</f>
        <v>1320000</v>
      </c>
      <c r="F10" s="205">
        <f>'2. Bevételek'!E43</f>
        <v>1900358</v>
      </c>
      <c r="G10" s="205">
        <f>'2. Bevételek'!F43</f>
        <v>1500978</v>
      </c>
      <c r="H10" s="200">
        <f t="shared" si="0"/>
        <v>0.78983959864404496</v>
      </c>
    </row>
    <row r="11" spans="1:8" ht="18" customHeight="1">
      <c r="A11" s="201" t="s">
        <v>30</v>
      </c>
      <c r="B11" s="202" t="s">
        <v>31</v>
      </c>
      <c r="C11" s="203" t="s">
        <v>32</v>
      </c>
      <c r="D11" s="204" t="s">
        <v>33</v>
      </c>
      <c r="E11" s="205">
        <f>'2. Bevételek'!D57</f>
        <v>1801360</v>
      </c>
      <c r="F11" s="205">
        <f>'2. Bevételek'!E57</f>
        <v>2319831</v>
      </c>
      <c r="G11" s="205">
        <f>'2. Bevételek'!F57</f>
        <v>1899765</v>
      </c>
      <c r="H11" s="200"/>
    </row>
    <row r="12" spans="1:8" ht="18" customHeight="1">
      <c r="A12" s="201" t="s">
        <v>34</v>
      </c>
      <c r="B12" s="202" t="s">
        <v>35</v>
      </c>
      <c r="C12" s="203" t="s">
        <v>36</v>
      </c>
      <c r="D12" s="204" t="s">
        <v>37</v>
      </c>
      <c r="E12" s="205">
        <f>'2. Bevételek'!D64</f>
        <v>0</v>
      </c>
      <c r="F12" s="205">
        <f>'2. Bevételek'!E64</f>
        <v>0</v>
      </c>
      <c r="G12" s="205">
        <f>'2. Bevételek'!F64</f>
        <v>0</v>
      </c>
      <c r="H12" s="200"/>
    </row>
    <row r="13" spans="1:8" ht="18" customHeight="1">
      <c r="A13" s="201" t="s">
        <v>38</v>
      </c>
      <c r="B13" s="202" t="s">
        <v>39</v>
      </c>
      <c r="C13" s="203" t="s">
        <v>40</v>
      </c>
      <c r="D13" s="204" t="s">
        <v>41</v>
      </c>
      <c r="E13" s="205">
        <f>'2. Bevételek'!D69</f>
        <v>800000</v>
      </c>
      <c r="F13" s="205">
        <f>'2. Bevételek'!E69</f>
        <v>2650352</v>
      </c>
      <c r="G13" s="205">
        <f>'2. Bevételek'!F69</f>
        <v>2468452</v>
      </c>
      <c r="H13" s="200">
        <f t="shared" ref="H13:H26" si="1">G13/F13</f>
        <v>0.93136760701974686</v>
      </c>
    </row>
    <row r="14" spans="1:8" ht="18" customHeight="1" thickBot="1">
      <c r="A14" s="206" t="s">
        <v>42</v>
      </c>
      <c r="B14" s="207" t="s">
        <v>43</v>
      </c>
      <c r="C14" s="208" t="s">
        <v>44</v>
      </c>
      <c r="D14" s="209" t="s">
        <v>45</v>
      </c>
      <c r="E14" s="210">
        <f>'2. Bevételek'!D74</f>
        <v>0</v>
      </c>
      <c r="F14" s="210">
        <f>'2. Bevételek'!E74</f>
        <v>0</v>
      </c>
      <c r="G14" s="210">
        <f>'2. Bevételek'!F74</f>
        <v>0</v>
      </c>
      <c r="H14" s="200"/>
    </row>
    <row r="15" spans="1:8" ht="21" customHeight="1" thickBot="1">
      <c r="A15" s="211" t="s">
        <v>46</v>
      </c>
      <c r="B15" s="212" t="s">
        <v>47</v>
      </c>
      <c r="C15" s="83"/>
      <c r="D15" s="213"/>
      <c r="E15" s="214">
        <f>SUM(E8:E14)</f>
        <v>68132897</v>
      </c>
      <c r="F15" s="215">
        <f>SUM(F8:F14)</f>
        <v>82339189</v>
      </c>
      <c r="G15" s="215">
        <f>SUM(G8:G14)</f>
        <v>81337843</v>
      </c>
      <c r="H15" s="200">
        <f t="shared" si="1"/>
        <v>0.98783876775856994</v>
      </c>
    </row>
    <row r="16" spans="1:8" ht="18" customHeight="1">
      <c r="A16" s="196" t="s">
        <v>48</v>
      </c>
      <c r="B16" s="216" t="s">
        <v>49</v>
      </c>
      <c r="C16" s="198" t="s">
        <v>50</v>
      </c>
      <c r="D16" s="204" t="s">
        <v>51</v>
      </c>
      <c r="E16" s="217">
        <f>'2. Bevételek'!D80</f>
        <v>0</v>
      </c>
      <c r="F16" s="217">
        <f>'2. Bevételek'!E80</f>
        <v>0</v>
      </c>
      <c r="G16" s="217">
        <f>'2. Bevételek'!F80</f>
        <v>0</v>
      </c>
      <c r="H16" s="200"/>
    </row>
    <row r="17" spans="1:8" ht="18" customHeight="1">
      <c r="A17" s="201" t="s">
        <v>52</v>
      </c>
      <c r="B17" s="218" t="s">
        <v>53</v>
      </c>
      <c r="C17" s="203" t="s">
        <v>54</v>
      </c>
      <c r="D17" s="204" t="s">
        <v>51</v>
      </c>
      <c r="E17" s="219">
        <f>'2. Bevételek'!D90</f>
        <v>3467103</v>
      </c>
      <c r="F17" s="219">
        <f>'2. Bevételek'!E90</f>
        <v>3676802</v>
      </c>
      <c r="G17" s="219">
        <f>'2. Bevételek'!F90</f>
        <v>3676802</v>
      </c>
      <c r="H17" s="200">
        <f t="shared" si="1"/>
        <v>1</v>
      </c>
    </row>
    <row r="18" spans="1:8" ht="18" customHeight="1">
      <c r="A18" s="201" t="s">
        <v>55</v>
      </c>
      <c r="B18" s="218" t="s">
        <v>56</v>
      </c>
      <c r="C18" s="203" t="s">
        <v>54</v>
      </c>
      <c r="D18" s="204" t="s">
        <v>51</v>
      </c>
      <c r="E18" s="220"/>
      <c r="F18" s="221"/>
      <c r="G18" s="221"/>
      <c r="H18" s="200"/>
    </row>
    <row r="19" spans="1:8" ht="18" customHeight="1">
      <c r="A19" s="201" t="s">
        <v>57</v>
      </c>
      <c r="B19" s="218" t="s">
        <v>58</v>
      </c>
      <c r="C19" s="203" t="s">
        <v>59</v>
      </c>
      <c r="D19" s="204" t="s">
        <v>51</v>
      </c>
      <c r="E19" s="220">
        <f>'2. Bevételek'!D91</f>
        <v>0</v>
      </c>
      <c r="F19" s="220">
        <f>'2. Bevételek'!E91</f>
        <v>1048916</v>
      </c>
      <c r="G19" s="220">
        <f>'2. Bevételek'!F91</f>
        <v>1048916</v>
      </c>
      <c r="H19" s="200"/>
    </row>
    <row r="20" spans="1:8" ht="18" customHeight="1">
      <c r="A20" s="201" t="s">
        <v>60</v>
      </c>
      <c r="B20" s="218" t="s">
        <v>61</v>
      </c>
      <c r="C20" s="203" t="s">
        <v>62</v>
      </c>
      <c r="D20" s="204" t="s">
        <v>51</v>
      </c>
      <c r="E20" s="222"/>
      <c r="F20" s="223"/>
      <c r="G20" s="223"/>
      <c r="H20" s="200"/>
    </row>
    <row r="21" spans="1:8" ht="18" customHeight="1" thickBot="1">
      <c r="A21" s="206" t="s">
        <v>63</v>
      </c>
      <c r="B21" s="224" t="s">
        <v>64</v>
      </c>
      <c r="C21" s="208" t="s">
        <v>62</v>
      </c>
      <c r="D21" s="209" t="s">
        <v>51</v>
      </c>
      <c r="E21" s="225"/>
      <c r="F21" s="226"/>
      <c r="G21" s="226"/>
      <c r="H21" s="200"/>
    </row>
    <row r="22" spans="1:8" ht="21" customHeight="1" thickBot="1">
      <c r="A22" s="211" t="s">
        <v>65</v>
      </c>
      <c r="B22" s="227" t="s">
        <v>66</v>
      </c>
      <c r="C22" s="228"/>
      <c r="D22" s="229"/>
      <c r="E22" s="230">
        <f>SUM(E15:E21)</f>
        <v>71600000</v>
      </c>
      <c r="F22" s="231">
        <f>SUM(F15:F21)</f>
        <v>87064907</v>
      </c>
      <c r="G22" s="231">
        <f>SUM(G15:G21)</f>
        <v>86063561</v>
      </c>
      <c r="H22" s="200">
        <f>G22/F22</f>
        <v>0.98849885637619761</v>
      </c>
    </row>
    <row r="23" spans="1:8" ht="15.95" customHeight="1" thickBot="1">
      <c r="A23" s="232"/>
      <c r="B23" s="233"/>
      <c r="C23" s="233"/>
      <c r="D23" s="233"/>
      <c r="E23" s="234"/>
      <c r="F23" s="234"/>
      <c r="G23" s="234"/>
      <c r="H23" s="200"/>
    </row>
    <row r="24" spans="1:8" ht="15" customHeight="1">
      <c r="A24" s="196" t="s">
        <v>17</v>
      </c>
      <c r="B24" s="235" t="s">
        <v>67</v>
      </c>
      <c r="C24" s="236"/>
      <c r="D24" s="237"/>
      <c r="E24" s="217">
        <f>E22</f>
        <v>71600000</v>
      </c>
      <c r="F24" s="217">
        <f t="shared" ref="F24:G24" si="2">F22</f>
        <v>87064907</v>
      </c>
      <c r="G24" s="217">
        <f t="shared" si="2"/>
        <v>86063561</v>
      </c>
      <c r="H24" s="200">
        <f t="shared" si="1"/>
        <v>0.98849885637619761</v>
      </c>
    </row>
    <row r="25" spans="1:8" ht="15" customHeight="1" thickBot="1">
      <c r="A25" s="206" t="s">
        <v>21</v>
      </c>
      <c r="B25" s="238" t="s">
        <v>68</v>
      </c>
      <c r="C25" s="239"/>
      <c r="D25" s="240"/>
      <c r="E25" s="225">
        <v>0</v>
      </c>
      <c r="F25" s="226">
        <v>0</v>
      </c>
      <c r="G25" s="226">
        <v>0</v>
      </c>
      <c r="H25" s="200"/>
    </row>
    <row r="26" spans="1:8" ht="18" customHeight="1" thickBot="1">
      <c r="A26" s="241"/>
      <c r="B26" s="242" t="s">
        <v>69</v>
      </c>
      <c r="C26" s="243"/>
      <c r="D26" s="244"/>
      <c r="E26" s="230">
        <f>SUM(E24:E25)</f>
        <v>71600000</v>
      </c>
      <c r="F26" s="231">
        <f>SUM(F24:F25)</f>
        <v>87064907</v>
      </c>
      <c r="G26" s="231">
        <f>SUM(G24:G25)</f>
        <v>86063561</v>
      </c>
      <c r="H26" s="200">
        <f t="shared" si="1"/>
        <v>0.98849885637619761</v>
      </c>
    </row>
    <row r="27" spans="1:8" ht="15.6" customHeight="1">
      <c r="A27" s="245"/>
      <c r="B27" s="245"/>
      <c r="C27" s="245"/>
      <c r="D27" s="245"/>
      <c r="E27" s="245"/>
      <c r="F27" s="245"/>
      <c r="G27" s="245"/>
      <c r="H27" s="245"/>
    </row>
    <row r="28" spans="1:8" ht="15.6" customHeight="1" thickBot="1">
      <c r="A28" s="178"/>
      <c r="B28" s="178"/>
      <c r="C28" s="178"/>
      <c r="D28" s="178"/>
      <c r="E28" s="178"/>
      <c r="F28" s="178"/>
      <c r="G28" s="178"/>
      <c r="H28" s="178"/>
    </row>
    <row r="29" spans="1:8" ht="18.75" customHeight="1">
      <c r="A29" s="180" t="s">
        <v>7</v>
      </c>
      <c r="B29" s="181" t="s">
        <v>8</v>
      </c>
      <c r="C29" s="181" t="s">
        <v>9</v>
      </c>
      <c r="D29" s="182" t="s">
        <v>10</v>
      </c>
      <c r="E29" s="183" t="s">
        <v>11</v>
      </c>
      <c r="F29" s="184"/>
      <c r="G29" s="184"/>
      <c r="H29" s="184"/>
    </row>
    <row r="30" spans="1:8" ht="18" customHeight="1">
      <c r="A30" s="185"/>
      <c r="B30" s="186"/>
      <c r="C30" s="186"/>
      <c r="D30" s="186"/>
      <c r="E30" s="246" t="s">
        <v>12</v>
      </c>
      <c r="F30" s="247"/>
      <c r="G30" s="247"/>
      <c r="H30" s="247"/>
    </row>
    <row r="31" spans="1:8" ht="25.15" customHeight="1" thickBot="1">
      <c r="A31" s="190"/>
      <c r="B31" s="191"/>
      <c r="C31" s="191"/>
      <c r="D31" s="192"/>
      <c r="E31" s="193" t="s">
        <v>13</v>
      </c>
      <c r="F31" s="194" t="s">
        <v>14</v>
      </c>
      <c r="G31" s="194" t="s">
        <v>15</v>
      </c>
      <c r="H31" s="195" t="s">
        <v>16</v>
      </c>
    </row>
    <row r="32" spans="1:8" ht="18" customHeight="1">
      <c r="A32" s="196" t="s">
        <v>17</v>
      </c>
      <c r="B32" s="197" t="s">
        <v>70</v>
      </c>
      <c r="C32" s="198" t="s">
        <v>71</v>
      </c>
      <c r="D32" s="199" t="s">
        <v>72</v>
      </c>
      <c r="E32" s="248">
        <f>'3. Kiadások'!D28</f>
        <v>42390000</v>
      </c>
      <c r="F32" s="248">
        <f>'3. Kiadások'!E28</f>
        <v>32121957</v>
      </c>
      <c r="G32" s="248">
        <f>'3. Kiadások'!F28</f>
        <v>32121957</v>
      </c>
      <c r="H32" s="200">
        <f t="shared" ref="H32:H48" si="3">G32/F32</f>
        <v>1</v>
      </c>
    </row>
    <row r="33" spans="1:8" ht="18" customHeight="1">
      <c r="A33" s="201" t="s">
        <v>21</v>
      </c>
      <c r="B33" s="202" t="s">
        <v>73</v>
      </c>
      <c r="C33" s="203" t="s">
        <v>74</v>
      </c>
      <c r="D33" s="204" t="s">
        <v>75</v>
      </c>
      <c r="E33" s="205">
        <f>'3. Kiadások'!D30</f>
        <v>5700000</v>
      </c>
      <c r="F33" s="205">
        <f>'3. Kiadások'!E30</f>
        <v>4444464</v>
      </c>
      <c r="G33" s="205">
        <f>'3. Kiadások'!F30</f>
        <v>4444464</v>
      </c>
      <c r="H33" s="200">
        <f t="shared" si="3"/>
        <v>1</v>
      </c>
    </row>
    <row r="34" spans="1:8" ht="18" customHeight="1">
      <c r="A34" s="201" t="s">
        <v>26</v>
      </c>
      <c r="B34" s="202" t="s">
        <v>76</v>
      </c>
      <c r="C34" s="203" t="s">
        <v>77</v>
      </c>
      <c r="D34" s="204" t="s">
        <v>78</v>
      </c>
      <c r="E34" s="205">
        <f>'3. Kiadások'!D60</f>
        <v>13427691</v>
      </c>
      <c r="F34" s="205">
        <f>'3. Kiadások'!E60</f>
        <v>22123058</v>
      </c>
      <c r="G34" s="205">
        <f>'3. Kiadások'!F60</f>
        <v>21996920</v>
      </c>
      <c r="H34" s="200">
        <f t="shared" si="3"/>
        <v>0.99429834700067232</v>
      </c>
    </row>
    <row r="35" spans="1:8" ht="18" customHeight="1">
      <c r="A35" s="201" t="s">
        <v>30</v>
      </c>
      <c r="B35" s="202" t="s">
        <v>79</v>
      </c>
      <c r="C35" s="203" t="s">
        <v>80</v>
      </c>
      <c r="D35" s="204" t="s">
        <v>81</v>
      </c>
      <c r="E35" s="205">
        <f>'3. Kiadások'!D70</f>
        <v>2800000</v>
      </c>
      <c r="F35" s="205">
        <f>'3. Kiadások'!E70</f>
        <v>2953600</v>
      </c>
      <c r="G35" s="205">
        <f>'3. Kiadások'!F70</f>
        <v>2953600</v>
      </c>
      <c r="H35" s="200">
        <f t="shared" si="3"/>
        <v>1</v>
      </c>
    </row>
    <row r="36" spans="1:8" ht="18" customHeight="1">
      <c r="A36" s="201" t="s">
        <v>34</v>
      </c>
      <c r="B36" s="202" t="s">
        <v>82</v>
      </c>
      <c r="C36" s="203" t="s">
        <v>83</v>
      </c>
      <c r="D36" s="204" t="s">
        <v>84</v>
      </c>
      <c r="E36" s="205">
        <f>'3. Kiadások'!D85</f>
        <v>2740000</v>
      </c>
      <c r="F36" s="205">
        <f>'3. Kiadások'!E85</f>
        <v>9434324</v>
      </c>
      <c r="G36" s="205">
        <f>'3. Kiadások'!F85</f>
        <v>2275480</v>
      </c>
      <c r="H36" s="200">
        <f t="shared" si="3"/>
        <v>0.24119163174807226</v>
      </c>
    </row>
    <row r="37" spans="1:8" ht="18" customHeight="1">
      <c r="A37" s="201" t="s">
        <v>38</v>
      </c>
      <c r="B37" s="202" t="s">
        <v>85</v>
      </c>
      <c r="C37" s="203" t="s">
        <v>86</v>
      </c>
      <c r="D37" s="204" t="s">
        <v>87</v>
      </c>
      <c r="E37" s="205">
        <f>'3. Kiadások'!D94</f>
        <v>700000</v>
      </c>
      <c r="F37" s="205">
        <f>'3. Kiadások'!E94</f>
        <v>15095195</v>
      </c>
      <c r="G37" s="205">
        <f>'3. Kiadások'!F94</f>
        <v>15095195</v>
      </c>
      <c r="H37" s="200">
        <f t="shared" si="3"/>
        <v>1</v>
      </c>
    </row>
    <row r="38" spans="1:8" ht="18" customHeight="1">
      <c r="A38" s="201" t="s">
        <v>42</v>
      </c>
      <c r="B38" s="202" t="s">
        <v>88</v>
      </c>
      <c r="C38" s="203" t="s">
        <v>89</v>
      </c>
      <c r="D38" s="204" t="s">
        <v>90</v>
      </c>
      <c r="E38" s="205">
        <f>'3. Kiadások'!D100</f>
        <v>2950000</v>
      </c>
      <c r="F38" s="205">
        <f>'3. Kiadások'!E100</f>
        <v>0</v>
      </c>
      <c r="G38" s="205">
        <f>'3. Kiadások'!F100</f>
        <v>0</v>
      </c>
      <c r="H38" s="200"/>
    </row>
    <row r="39" spans="1:8" ht="18" customHeight="1" thickBot="1">
      <c r="A39" s="206" t="s">
        <v>46</v>
      </c>
      <c r="B39" s="207" t="s">
        <v>91</v>
      </c>
      <c r="C39" s="208" t="s">
        <v>92</v>
      </c>
      <c r="D39" s="209" t="s">
        <v>93</v>
      </c>
      <c r="E39" s="210">
        <f>'3. Kiadások'!D110</f>
        <v>0</v>
      </c>
      <c r="F39" s="210">
        <f>'3. Kiadások'!E110</f>
        <v>0</v>
      </c>
      <c r="G39" s="210">
        <f>'3. Kiadások'!F110</f>
        <v>0</v>
      </c>
      <c r="H39" s="200"/>
    </row>
    <row r="40" spans="1:8" ht="21" customHeight="1" thickBot="1">
      <c r="A40" s="211" t="s">
        <v>46</v>
      </c>
      <c r="B40" s="212" t="s">
        <v>94</v>
      </c>
      <c r="C40" s="83"/>
      <c r="D40" s="249"/>
      <c r="E40" s="214">
        <f>SUM(E32:E39)</f>
        <v>70707691</v>
      </c>
      <c r="F40" s="215">
        <f>SUM(F32:F39)</f>
        <v>86172598</v>
      </c>
      <c r="G40" s="215">
        <f>SUM(G32:G39)</f>
        <v>78887616</v>
      </c>
      <c r="H40" s="200">
        <f t="shared" si="3"/>
        <v>0.91546057367331546</v>
      </c>
    </row>
    <row r="41" spans="1:8" ht="18" customHeight="1">
      <c r="A41" s="196" t="s">
        <v>48</v>
      </c>
      <c r="B41" s="197" t="s">
        <v>58</v>
      </c>
      <c r="C41" s="198" t="s">
        <v>95</v>
      </c>
      <c r="D41" s="237"/>
      <c r="E41" s="217">
        <f>'3. Kiadások'!D124</f>
        <v>892309</v>
      </c>
      <c r="F41" s="217">
        <f>'3. Kiadások'!E124</f>
        <v>892309</v>
      </c>
      <c r="G41" s="217">
        <f>'3. Kiadások'!F124</f>
        <v>892309</v>
      </c>
      <c r="H41" s="200">
        <f t="shared" si="3"/>
        <v>1</v>
      </c>
    </row>
    <row r="42" spans="1:8" ht="18" customHeight="1">
      <c r="A42" s="201" t="s">
        <v>52</v>
      </c>
      <c r="B42" s="218" t="s">
        <v>61</v>
      </c>
      <c r="C42" s="203" t="s">
        <v>96</v>
      </c>
      <c r="D42" s="204" t="s">
        <v>97</v>
      </c>
      <c r="E42" s="220">
        <f>'3. Kiadások'!D129</f>
        <v>892309</v>
      </c>
      <c r="F42" s="220">
        <f>'3. Kiadások'!E129</f>
        <v>892309</v>
      </c>
      <c r="G42" s="220">
        <f>'3. Kiadások'!F129</f>
        <v>892309</v>
      </c>
      <c r="H42" s="200">
        <f t="shared" si="3"/>
        <v>1</v>
      </c>
    </row>
    <row r="43" spans="1:8" ht="18" customHeight="1" thickBot="1">
      <c r="A43" s="206" t="s">
        <v>55</v>
      </c>
      <c r="B43" s="224" t="s">
        <v>64</v>
      </c>
      <c r="C43" s="250"/>
      <c r="D43" s="251"/>
      <c r="E43" s="225">
        <v>0</v>
      </c>
      <c r="F43" s="226">
        <v>0</v>
      </c>
      <c r="G43" s="226">
        <v>0</v>
      </c>
      <c r="H43" s="200"/>
    </row>
    <row r="44" spans="1:8" ht="21" customHeight="1" thickBot="1">
      <c r="A44" s="211" t="s">
        <v>57</v>
      </c>
      <c r="B44" s="227" t="s">
        <v>98</v>
      </c>
      <c r="C44" s="228"/>
      <c r="D44" s="252"/>
      <c r="E44" s="230">
        <f>E42+E40</f>
        <v>71600000</v>
      </c>
      <c r="F44" s="230">
        <f t="shared" ref="F44:G44" si="4">F42+F40</f>
        <v>87064907</v>
      </c>
      <c r="G44" s="230">
        <f t="shared" si="4"/>
        <v>79779925</v>
      </c>
      <c r="H44" s="200">
        <f t="shared" si="3"/>
        <v>0.91632699957975028</v>
      </c>
    </row>
    <row r="45" spans="1:8" ht="15.95" customHeight="1" thickBot="1">
      <c r="A45" s="233"/>
      <c r="B45" s="233"/>
      <c r="C45" s="233"/>
      <c r="D45" s="233"/>
      <c r="E45" s="233"/>
      <c r="F45" s="233"/>
      <c r="G45" s="233"/>
      <c r="H45" s="200"/>
    </row>
    <row r="46" spans="1:8" ht="15" customHeight="1">
      <c r="A46" s="196" t="s">
        <v>17</v>
      </c>
      <c r="B46" s="235" t="s">
        <v>99</v>
      </c>
      <c r="C46" s="236"/>
      <c r="D46" s="237"/>
      <c r="E46" s="217">
        <f>E48-E47</f>
        <v>67950000</v>
      </c>
      <c r="F46" s="217">
        <f t="shared" ref="F46:G46" si="5">F48-F47</f>
        <v>71969712</v>
      </c>
      <c r="G46" s="217">
        <f t="shared" si="5"/>
        <v>64684730</v>
      </c>
      <c r="H46" s="200">
        <f t="shared" si="3"/>
        <v>0.89877711335012711</v>
      </c>
    </row>
    <row r="47" spans="1:8" ht="15" customHeight="1" thickBot="1">
      <c r="A47" s="206" t="s">
        <v>21</v>
      </c>
      <c r="B47" s="238" t="s">
        <v>100</v>
      </c>
      <c r="C47" s="239"/>
      <c r="D47" s="240"/>
      <c r="E47" s="225">
        <f>E37+E38</f>
        <v>3650000</v>
      </c>
      <c r="F47" s="225">
        <f t="shared" ref="F47:G47" si="6">F37+F38</f>
        <v>15095195</v>
      </c>
      <c r="G47" s="225">
        <f t="shared" si="6"/>
        <v>15095195</v>
      </c>
      <c r="H47" s="200">
        <f t="shared" si="3"/>
        <v>1</v>
      </c>
    </row>
    <row r="48" spans="1:8" ht="18" customHeight="1" thickBot="1">
      <c r="A48" s="241"/>
      <c r="B48" s="242" t="s">
        <v>101</v>
      </c>
      <c r="C48" s="243"/>
      <c r="D48" s="244"/>
      <c r="E48" s="230">
        <f>E44</f>
        <v>71600000</v>
      </c>
      <c r="F48" s="230">
        <f t="shared" ref="F48:G48" si="7">F44</f>
        <v>87064907</v>
      </c>
      <c r="G48" s="230">
        <f t="shared" si="7"/>
        <v>79779925</v>
      </c>
      <c r="H48" s="200">
        <f t="shared" si="3"/>
        <v>0.91632699957975028</v>
      </c>
    </row>
    <row r="49" spans="1:8" ht="15.95" customHeight="1" thickBot="1">
      <c r="A49" s="233"/>
      <c r="B49" s="233"/>
      <c r="C49" s="233"/>
      <c r="D49" s="233"/>
      <c r="E49" s="233"/>
      <c r="F49" s="233"/>
      <c r="G49" s="233"/>
      <c r="H49" s="200"/>
    </row>
    <row r="50" spans="1:8" ht="15" customHeight="1">
      <c r="A50" s="196" t="s">
        <v>17</v>
      </c>
      <c r="B50" s="235" t="s">
        <v>102</v>
      </c>
      <c r="C50" s="236"/>
      <c r="D50" s="237"/>
      <c r="E50" s="217">
        <f>E24-E46</f>
        <v>3650000</v>
      </c>
      <c r="F50" s="217">
        <f t="shared" ref="F50:G50" si="8">F24-F46</f>
        <v>15095195</v>
      </c>
      <c r="G50" s="217">
        <f t="shared" si="8"/>
        <v>21378831</v>
      </c>
      <c r="H50" s="200"/>
    </row>
    <row r="51" spans="1:8" ht="15" customHeight="1" thickBot="1">
      <c r="A51" s="206" t="s">
        <v>21</v>
      </c>
      <c r="B51" s="238" t="s">
        <v>103</v>
      </c>
      <c r="C51" s="239"/>
      <c r="D51" s="240"/>
      <c r="E51" s="225">
        <f>E25-E47</f>
        <v>-3650000</v>
      </c>
      <c r="F51" s="225">
        <f t="shared" ref="F51:G51" si="9">F25-F47</f>
        <v>-15095195</v>
      </c>
      <c r="G51" s="225">
        <f t="shared" si="9"/>
        <v>-15095195</v>
      </c>
      <c r="H51" s="200"/>
    </row>
    <row r="52" spans="1:8" ht="18" customHeight="1" thickBot="1">
      <c r="A52" s="241"/>
      <c r="B52" s="242" t="s">
        <v>104</v>
      </c>
      <c r="C52" s="243"/>
      <c r="D52" s="244"/>
      <c r="E52" s="230">
        <f>SUM(E50:E51)</f>
        <v>0</v>
      </c>
      <c r="F52" s="231">
        <f>SUM(F50:F51)</f>
        <v>0</v>
      </c>
      <c r="G52" s="231">
        <f>SUM(G50:G51)</f>
        <v>6283636</v>
      </c>
      <c r="H52" s="200"/>
    </row>
    <row r="53" spans="1:8" ht="15.6" customHeight="1">
      <c r="A53" s="245"/>
      <c r="B53" s="245"/>
      <c r="C53" s="245"/>
      <c r="D53" s="245"/>
      <c r="E53" s="245"/>
      <c r="F53" s="245"/>
      <c r="G53" s="245"/>
      <c r="H53" s="245"/>
    </row>
    <row r="54" spans="1:8" ht="15" customHeight="1">
      <c r="A54" s="177"/>
      <c r="B54" s="177"/>
      <c r="C54" s="177"/>
      <c r="D54" s="177"/>
      <c r="E54" s="177"/>
      <c r="F54" s="177"/>
      <c r="G54" s="177"/>
      <c r="H54" s="177"/>
    </row>
    <row r="55" spans="1:8" ht="15" customHeight="1">
      <c r="A55" s="177"/>
      <c r="B55" s="177"/>
      <c r="C55" s="177"/>
      <c r="D55" s="177"/>
      <c r="E55" s="177"/>
      <c r="F55" s="177"/>
      <c r="G55" s="177"/>
      <c r="H55" s="177"/>
    </row>
    <row r="56" spans="1:8" ht="15" customHeight="1">
      <c r="A56" s="177"/>
      <c r="B56" s="177"/>
      <c r="C56" s="177"/>
      <c r="D56" s="177"/>
      <c r="E56" s="177"/>
      <c r="F56" s="177"/>
      <c r="G56" s="177"/>
      <c r="H56" s="177"/>
    </row>
    <row r="57" spans="1:8" ht="12" customHeight="1">
      <c r="A57" s="177"/>
      <c r="B57" s="177"/>
      <c r="C57" s="177"/>
      <c r="D57" s="177"/>
      <c r="E57" s="177"/>
      <c r="F57" s="177"/>
      <c r="G57" s="177"/>
      <c r="H57" s="253"/>
    </row>
  </sheetData>
  <mergeCells count="23">
    <mergeCell ref="A2:H2"/>
    <mergeCell ref="A1:H1"/>
    <mergeCell ref="E5:H5"/>
    <mergeCell ref="D5:D7"/>
    <mergeCell ref="D29:D31"/>
    <mergeCell ref="A5:A7"/>
    <mergeCell ref="E30:H30"/>
    <mergeCell ref="A29:A31"/>
    <mergeCell ref="B52:C52"/>
    <mergeCell ref="B29:B31"/>
    <mergeCell ref="E29:H29"/>
    <mergeCell ref="E6:H6"/>
    <mergeCell ref="C29:C31"/>
    <mergeCell ref="B48:C48"/>
    <mergeCell ref="B25:C25"/>
    <mergeCell ref="B50:C50"/>
    <mergeCell ref="B51:C51"/>
    <mergeCell ref="B5:B7"/>
    <mergeCell ref="B47:C47"/>
    <mergeCell ref="B24:C24"/>
    <mergeCell ref="C5:C7"/>
    <mergeCell ref="B46:C46"/>
    <mergeCell ref="B26:C26"/>
  </mergeCells>
  <pageMargins left="0.59055118110236227" right="0.59055118110236227" top="0.39370078740157483" bottom="0.39370078740157483" header="0.19685039370078741" footer="0.19685039370078741"/>
  <pageSetup paperSize="9" scale="65" orientation="portrait" r:id="rId1"/>
  <headerFooter>
    <oddHeader>&amp;R&amp;"Times New Roman,Normál"&amp;10&amp;K000000 1. számú melléklet
12/2018. (X.04.) önkormányzati rendelethez</oddHeader>
    <oddFooter>&amp;L&amp;"Times New Roman,Regular"&amp;10&amp;K0000002017 zárszámadás mellékletei.xls&amp;R&amp;"Helvetica Neue,Regular"&amp;12&amp;K000000&amp;P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>
  <dimension ref="A1:IA104"/>
  <sheetViews>
    <sheetView showGridLines="0" topLeftCell="C1" workbookViewId="0">
      <selection activeCell="F3" sqref="F3"/>
    </sheetView>
  </sheetViews>
  <sheetFormatPr defaultColWidth="8.85546875" defaultRowHeight="15" customHeight="1"/>
  <cols>
    <col min="1" max="1" width="7.7109375" style="103" customWidth="1"/>
    <col min="2" max="2" width="9.7109375" style="103" customWidth="1"/>
    <col min="3" max="3" width="39.7109375" style="103" customWidth="1"/>
    <col min="4" max="5" width="10.7109375" style="103" customWidth="1"/>
    <col min="6" max="6" width="11.140625" style="103" customWidth="1"/>
    <col min="7" max="7" width="12.28515625" style="103" customWidth="1"/>
    <col min="8" max="235" width="8.85546875" style="103" customWidth="1"/>
    <col min="236" max="16384" width="8.85546875" style="104"/>
  </cols>
  <sheetData>
    <row r="1" spans="1:7" ht="15" customHeight="1">
      <c r="A1" s="254" t="s">
        <v>1510</v>
      </c>
      <c r="B1" s="255"/>
      <c r="C1" s="255"/>
      <c r="D1" s="255"/>
      <c r="E1" s="255"/>
      <c r="F1" s="255"/>
      <c r="G1" s="255"/>
    </row>
    <row r="2" spans="1:7" ht="15" customHeight="1">
      <c r="A2" s="256" t="s">
        <v>1478</v>
      </c>
      <c r="B2" s="257"/>
      <c r="C2" s="257"/>
      <c r="D2" s="257"/>
      <c r="E2" s="257"/>
      <c r="F2" s="257"/>
      <c r="G2" s="257"/>
    </row>
    <row r="3" spans="1:7" ht="15.6" customHeight="1" thickBot="1">
      <c r="A3" s="258"/>
      <c r="B3" s="258"/>
      <c r="C3" s="178"/>
      <c r="D3" s="178"/>
      <c r="E3" s="178"/>
      <c r="F3" s="178"/>
      <c r="G3" s="178"/>
    </row>
    <row r="4" spans="1:7" ht="25.5" customHeight="1">
      <c r="A4" s="259" t="s">
        <v>9</v>
      </c>
      <c r="B4" s="260" t="s">
        <v>10</v>
      </c>
      <c r="C4" s="261" t="s">
        <v>8</v>
      </c>
      <c r="D4" s="262" t="s">
        <v>11</v>
      </c>
      <c r="E4" s="263"/>
      <c r="F4" s="263"/>
      <c r="G4" s="263"/>
    </row>
    <row r="5" spans="1:7" ht="15" customHeight="1">
      <c r="A5" s="264"/>
      <c r="B5" s="265"/>
      <c r="C5" s="266"/>
      <c r="D5" s="188" t="s">
        <v>12</v>
      </c>
      <c r="E5" s="189"/>
      <c r="F5" s="189"/>
      <c r="G5" s="189"/>
    </row>
    <row r="6" spans="1:7" ht="15" customHeight="1">
      <c r="A6" s="264"/>
      <c r="B6" s="265"/>
      <c r="C6" s="266"/>
      <c r="D6" s="267" t="s">
        <v>13</v>
      </c>
      <c r="E6" s="268" t="s">
        <v>14</v>
      </c>
      <c r="F6" s="268" t="s">
        <v>15</v>
      </c>
      <c r="G6" s="269" t="s">
        <v>16</v>
      </c>
    </row>
    <row r="7" spans="1:7" ht="15" customHeight="1" thickBot="1">
      <c r="A7" s="270"/>
      <c r="B7" s="271"/>
      <c r="C7" s="272"/>
      <c r="D7" s="273"/>
      <c r="E7" s="274"/>
      <c r="F7" s="274"/>
      <c r="G7" s="275"/>
    </row>
    <row r="8" spans="1:7" ht="15.6" customHeight="1">
      <c r="A8" s="276" t="s">
        <v>106</v>
      </c>
      <c r="B8" s="277"/>
      <c r="C8" s="278"/>
      <c r="D8" s="279"/>
      <c r="E8" s="280"/>
      <c r="F8" s="280"/>
      <c r="G8" s="281"/>
    </row>
    <row r="9" spans="1:7" ht="15" customHeight="1">
      <c r="A9" s="282" t="s">
        <v>107</v>
      </c>
      <c r="B9" s="283" t="s">
        <v>108</v>
      </c>
      <c r="C9" s="284" t="s">
        <v>109</v>
      </c>
      <c r="D9" s="285">
        <v>13698017</v>
      </c>
      <c r="E9" s="285">
        <v>14698017</v>
      </c>
      <c r="F9" s="285">
        <v>14698017</v>
      </c>
      <c r="G9" s="200">
        <f>F9/E9</f>
        <v>1</v>
      </c>
    </row>
    <row r="10" spans="1:7" ht="15" customHeight="1">
      <c r="A10" s="282" t="s">
        <v>110</v>
      </c>
      <c r="B10" s="283" t="s">
        <v>111</v>
      </c>
      <c r="C10" s="284" t="s">
        <v>112</v>
      </c>
      <c r="D10" s="285"/>
      <c r="E10" s="285"/>
      <c r="F10" s="286"/>
      <c r="G10" s="200"/>
    </row>
    <row r="11" spans="1:7" ht="15" customHeight="1">
      <c r="A11" s="282" t="s">
        <v>113</v>
      </c>
      <c r="B11" s="283" t="s">
        <v>114</v>
      </c>
      <c r="C11" s="284" t="s">
        <v>115</v>
      </c>
      <c r="D11" s="285">
        <v>7413520</v>
      </c>
      <c r="E11" s="285">
        <v>6545399</v>
      </c>
      <c r="F11" s="285">
        <v>6545399</v>
      </c>
      <c r="G11" s="200">
        <f t="shared" ref="G11:G69" si="0">F11/E11</f>
        <v>1</v>
      </c>
    </row>
    <row r="12" spans="1:7" ht="15" customHeight="1">
      <c r="A12" s="282" t="s">
        <v>116</v>
      </c>
      <c r="B12" s="283" t="s">
        <v>117</v>
      </c>
      <c r="C12" s="284" t="s">
        <v>118</v>
      </c>
      <c r="D12" s="285">
        <v>1200000</v>
      </c>
      <c r="E12" s="285">
        <v>1200000</v>
      </c>
      <c r="F12" s="285">
        <v>1200000</v>
      </c>
      <c r="G12" s="200">
        <f t="shared" si="0"/>
        <v>1</v>
      </c>
    </row>
    <row r="13" spans="1:7" ht="15" customHeight="1">
      <c r="A13" s="282" t="s">
        <v>119</v>
      </c>
      <c r="B13" s="283" t="s">
        <v>120</v>
      </c>
      <c r="C13" s="284" t="s">
        <v>121</v>
      </c>
      <c r="D13" s="285">
        <v>1900000</v>
      </c>
      <c r="E13" s="285">
        <v>3431386</v>
      </c>
      <c r="F13" s="286">
        <v>3431386</v>
      </c>
      <c r="G13" s="200">
        <f t="shared" si="0"/>
        <v>1</v>
      </c>
    </row>
    <row r="14" spans="1:7" ht="15.6" customHeight="1" thickBot="1">
      <c r="A14" s="287" t="s">
        <v>122</v>
      </c>
      <c r="B14" s="288" t="s">
        <v>123</v>
      </c>
      <c r="C14" s="289" t="s">
        <v>124</v>
      </c>
      <c r="D14" s="290">
        <v>0</v>
      </c>
      <c r="E14" s="291">
        <v>0</v>
      </c>
      <c r="F14" s="291">
        <v>0</v>
      </c>
      <c r="G14" s="200"/>
    </row>
    <row r="15" spans="1:7" ht="15" customHeight="1">
      <c r="A15" s="292" t="s">
        <v>125</v>
      </c>
      <c r="B15" s="293"/>
      <c r="C15" s="294" t="s">
        <v>126</v>
      </c>
      <c r="D15" s="295">
        <f>SUM(D9:D14)</f>
        <v>24211537</v>
      </c>
      <c r="E15" s="296">
        <f>SUM(E9:E14)</f>
        <v>25874802</v>
      </c>
      <c r="F15" s="296">
        <f>SUM(F9:F14)</f>
        <v>25874802</v>
      </c>
      <c r="G15" s="200">
        <f t="shared" si="0"/>
        <v>1</v>
      </c>
    </row>
    <row r="16" spans="1:7" ht="15" customHeight="1">
      <c r="A16" s="282" t="s">
        <v>127</v>
      </c>
      <c r="B16" s="283" t="s">
        <v>128</v>
      </c>
      <c r="C16" s="284" t="s">
        <v>129</v>
      </c>
      <c r="D16" s="285"/>
      <c r="E16" s="286"/>
      <c r="F16" s="286"/>
      <c r="G16" s="200"/>
    </row>
    <row r="17" spans="1:7" ht="15" customHeight="1">
      <c r="A17" s="282" t="s">
        <v>130</v>
      </c>
      <c r="B17" s="283" t="s">
        <v>131</v>
      </c>
      <c r="C17" s="284" t="s">
        <v>132</v>
      </c>
      <c r="D17" s="285"/>
      <c r="E17" s="286"/>
      <c r="F17" s="286"/>
      <c r="G17" s="200"/>
    </row>
    <row r="18" spans="1:7" ht="15" customHeight="1">
      <c r="A18" s="282" t="s">
        <v>133</v>
      </c>
      <c r="B18" s="283" t="s">
        <v>134</v>
      </c>
      <c r="C18" s="284" t="s">
        <v>135</v>
      </c>
      <c r="D18" s="285"/>
      <c r="E18" s="286"/>
      <c r="F18" s="286"/>
      <c r="G18" s="200"/>
    </row>
    <row r="19" spans="1:7" ht="15" customHeight="1">
      <c r="A19" s="282" t="s">
        <v>136</v>
      </c>
      <c r="B19" s="283" t="s">
        <v>137</v>
      </c>
      <c r="C19" s="284" t="s">
        <v>138</v>
      </c>
      <c r="D19" s="285"/>
      <c r="E19" s="286"/>
      <c r="F19" s="286"/>
      <c r="G19" s="200"/>
    </row>
    <row r="20" spans="1:7" ht="15.6" customHeight="1" thickBot="1">
      <c r="A20" s="287" t="s">
        <v>139</v>
      </c>
      <c r="B20" s="288" t="s">
        <v>140</v>
      </c>
      <c r="C20" s="289" t="s">
        <v>141</v>
      </c>
      <c r="D20" s="290">
        <v>40000000</v>
      </c>
      <c r="E20" s="290">
        <v>48843846</v>
      </c>
      <c r="F20" s="290">
        <v>48843846</v>
      </c>
      <c r="G20" s="200">
        <f t="shared" si="0"/>
        <v>1</v>
      </c>
    </row>
    <row r="21" spans="1:7" ht="18" customHeight="1" thickBot="1">
      <c r="A21" s="82" t="s">
        <v>19</v>
      </c>
      <c r="B21" s="83"/>
      <c r="C21" s="84" t="s">
        <v>142</v>
      </c>
      <c r="D21" s="85">
        <f>SUM(D15:D20)</f>
        <v>64211537</v>
      </c>
      <c r="E21" s="297">
        <f>SUM(E15:E20)</f>
        <v>74718648</v>
      </c>
      <c r="F21" s="297">
        <f>SUM(F15:F20)</f>
        <v>74718648</v>
      </c>
      <c r="G21" s="200">
        <f t="shared" si="0"/>
        <v>1</v>
      </c>
    </row>
    <row r="22" spans="1:7" ht="15.6" customHeight="1">
      <c r="A22" s="276" t="s">
        <v>143</v>
      </c>
      <c r="B22" s="298"/>
      <c r="C22" s="299"/>
      <c r="D22" s="300"/>
      <c r="E22" s="301"/>
      <c r="F22" s="301"/>
      <c r="G22" s="200"/>
    </row>
    <row r="23" spans="1:7" ht="15" customHeight="1">
      <c r="A23" s="282" t="s">
        <v>144</v>
      </c>
      <c r="B23" s="283" t="s">
        <v>145</v>
      </c>
      <c r="C23" s="284" t="s">
        <v>146</v>
      </c>
      <c r="D23" s="285">
        <v>0</v>
      </c>
      <c r="E23" s="286">
        <v>750000</v>
      </c>
      <c r="F23" s="286">
        <v>750000</v>
      </c>
      <c r="G23" s="200"/>
    </row>
    <row r="24" spans="1:7" ht="15" customHeight="1">
      <c r="A24" s="282" t="s">
        <v>147</v>
      </c>
      <c r="B24" s="283" t="s">
        <v>148</v>
      </c>
      <c r="C24" s="284" t="s">
        <v>149</v>
      </c>
      <c r="D24" s="285"/>
      <c r="E24" s="286"/>
      <c r="F24" s="286"/>
      <c r="G24" s="200"/>
    </row>
    <row r="25" spans="1:7" ht="15" customHeight="1">
      <c r="A25" s="282" t="s">
        <v>150</v>
      </c>
      <c r="B25" s="283" t="s">
        <v>151</v>
      </c>
      <c r="C25" s="284" t="s">
        <v>152</v>
      </c>
      <c r="D25" s="285"/>
      <c r="E25" s="286"/>
      <c r="F25" s="286"/>
      <c r="G25" s="200"/>
    </row>
    <row r="26" spans="1:7" ht="15" customHeight="1">
      <c r="A26" s="282" t="s">
        <v>153</v>
      </c>
      <c r="B26" s="283" t="s">
        <v>154</v>
      </c>
      <c r="C26" s="284" t="s">
        <v>155</v>
      </c>
      <c r="D26" s="285"/>
      <c r="E26" s="286"/>
      <c r="F26" s="286"/>
      <c r="G26" s="200"/>
    </row>
    <row r="27" spans="1:7" ht="15.6" customHeight="1" thickBot="1">
      <c r="A27" s="287" t="s">
        <v>156</v>
      </c>
      <c r="B27" s="288" t="s">
        <v>157</v>
      </c>
      <c r="C27" s="289" t="s">
        <v>158</v>
      </c>
      <c r="D27" s="290"/>
      <c r="E27" s="291"/>
      <c r="F27" s="291"/>
      <c r="G27" s="200"/>
    </row>
    <row r="28" spans="1:7" ht="18" customHeight="1" thickBot="1">
      <c r="A28" s="82" t="s">
        <v>23</v>
      </c>
      <c r="B28" s="83"/>
      <c r="C28" s="84" t="s">
        <v>159</v>
      </c>
      <c r="D28" s="85">
        <f>SUM(D23:D27)</f>
        <v>0</v>
      </c>
      <c r="E28" s="297">
        <f>SUM(E23:E27)</f>
        <v>750000</v>
      </c>
      <c r="F28" s="297">
        <f>SUM(F23:F27)</f>
        <v>750000</v>
      </c>
      <c r="G28" s="200"/>
    </row>
    <row r="29" spans="1:7" ht="15.6" customHeight="1">
      <c r="A29" s="276" t="s">
        <v>27</v>
      </c>
      <c r="B29" s="298"/>
      <c r="C29" s="299"/>
      <c r="D29" s="300"/>
      <c r="E29" s="301"/>
      <c r="F29" s="301"/>
      <c r="G29" s="200"/>
    </row>
    <row r="30" spans="1:7" ht="15" customHeight="1">
      <c r="A30" s="282" t="s">
        <v>160</v>
      </c>
      <c r="B30" s="283" t="s">
        <v>161</v>
      </c>
      <c r="C30" s="284" t="s">
        <v>162</v>
      </c>
      <c r="D30" s="285"/>
      <c r="E30" s="286"/>
      <c r="F30" s="286"/>
      <c r="G30" s="200"/>
    </row>
    <row r="31" spans="1:7" ht="15.6" customHeight="1" thickBot="1">
      <c r="A31" s="287" t="s">
        <v>163</v>
      </c>
      <c r="B31" s="288" t="s">
        <v>164</v>
      </c>
      <c r="C31" s="289" t="s">
        <v>165</v>
      </c>
      <c r="D31" s="290"/>
      <c r="E31" s="291"/>
      <c r="F31" s="291"/>
      <c r="G31" s="200"/>
    </row>
    <row r="32" spans="1:7" ht="15" customHeight="1" thickBot="1">
      <c r="A32" s="82" t="s">
        <v>166</v>
      </c>
      <c r="B32" s="83"/>
      <c r="C32" s="84" t="s">
        <v>167</v>
      </c>
      <c r="D32" s="230"/>
      <c r="E32" s="231"/>
      <c r="F32" s="231"/>
      <c r="G32" s="200"/>
    </row>
    <row r="33" spans="1:7" ht="15" customHeight="1" thickBot="1">
      <c r="A33" s="82" t="s">
        <v>168</v>
      </c>
      <c r="B33" s="212" t="s">
        <v>169</v>
      </c>
      <c r="C33" s="84" t="s">
        <v>170</v>
      </c>
      <c r="D33" s="230"/>
      <c r="E33" s="231"/>
      <c r="F33" s="231"/>
      <c r="G33" s="200"/>
    </row>
    <row r="34" spans="1:7" ht="15" customHeight="1" thickBot="1">
      <c r="A34" s="82" t="s">
        <v>171</v>
      </c>
      <c r="B34" s="212" t="s">
        <v>172</v>
      </c>
      <c r="C34" s="84" t="s">
        <v>173</v>
      </c>
      <c r="D34" s="230"/>
      <c r="E34" s="231"/>
      <c r="F34" s="231"/>
      <c r="G34" s="200"/>
    </row>
    <row r="35" spans="1:7" ht="15" customHeight="1" thickBot="1">
      <c r="A35" s="82" t="s">
        <v>174</v>
      </c>
      <c r="B35" s="212" t="s">
        <v>175</v>
      </c>
      <c r="C35" s="84" t="s">
        <v>176</v>
      </c>
      <c r="D35" s="230">
        <v>600000</v>
      </c>
      <c r="E35" s="231">
        <v>786352</v>
      </c>
      <c r="F35" s="231">
        <v>786352</v>
      </c>
      <c r="G35" s="200">
        <f t="shared" si="0"/>
        <v>1</v>
      </c>
    </row>
    <row r="36" spans="1:7" ht="15.6" customHeight="1">
      <c r="A36" s="302" t="s">
        <v>177</v>
      </c>
      <c r="B36" s="303" t="s">
        <v>178</v>
      </c>
      <c r="C36" s="304" t="s">
        <v>179</v>
      </c>
      <c r="D36" s="300">
        <v>500000</v>
      </c>
      <c r="E36" s="300">
        <v>714350</v>
      </c>
      <c r="F36" s="301">
        <v>408425</v>
      </c>
      <c r="G36" s="200">
        <f t="shared" si="0"/>
        <v>0.57174354308112274</v>
      </c>
    </row>
    <row r="37" spans="1:7" ht="15" customHeight="1">
      <c r="A37" s="282" t="s">
        <v>180</v>
      </c>
      <c r="B37" s="283" t="s">
        <v>181</v>
      </c>
      <c r="C37" s="284" t="s">
        <v>182</v>
      </c>
      <c r="D37" s="285"/>
      <c r="E37" s="286"/>
      <c r="F37" s="286"/>
      <c r="G37" s="200"/>
    </row>
    <row r="38" spans="1:7" ht="15" customHeight="1">
      <c r="A38" s="282" t="s">
        <v>183</v>
      </c>
      <c r="B38" s="283" t="s">
        <v>184</v>
      </c>
      <c r="C38" s="284" t="s">
        <v>185</v>
      </c>
      <c r="D38" s="285"/>
      <c r="E38" s="286"/>
      <c r="F38" s="286"/>
      <c r="G38" s="200"/>
    </row>
    <row r="39" spans="1:7" ht="15" customHeight="1">
      <c r="A39" s="282" t="s">
        <v>186</v>
      </c>
      <c r="B39" s="283" t="s">
        <v>187</v>
      </c>
      <c r="C39" s="284" t="s">
        <v>188</v>
      </c>
      <c r="D39" s="285">
        <v>200000</v>
      </c>
      <c r="E39" s="285">
        <v>242218</v>
      </c>
      <c r="F39" s="286">
        <v>239894</v>
      </c>
      <c r="G39" s="200">
        <f t="shared" si="0"/>
        <v>0.99040533734074265</v>
      </c>
    </row>
    <row r="40" spans="1:7" ht="15.6" customHeight="1" thickBot="1">
      <c r="A40" s="287" t="s">
        <v>189</v>
      </c>
      <c r="B40" s="288" t="s">
        <v>190</v>
      </c>
      <c r="C40" s="289" t="s">
        <v>191</v>
      </c>
      <c r="D40" s="290"/>
      <c r="E40" s="291"/>
      <c r="F40" s="291"/>
      <c r="G40" s="200"/>
    </row>
    <row r="41" spans="1:7" ht="15" customHeight="1" thickBot="1">
      <c r="A41" s="82" t="s">
        <v>192</v>
      </c>
      <c r="B41" s="83"/>
      <c r="C41" s="84" t="s">
        <v>193</v>
      </c>
      <c r="D41" s="230">
        <f>SUM(D36:D40)</f>
        <v>700000</v>
      </c>
      <c r="E41" s="230">
        <f>SUM(E36:E40)</f>
        <v>956568</v>
      </c>
      <c r="F41" s="231">
        <f>SUM(F36:F40)</f>
        <v>648319</v>
      </c>
      <c r="G41" s="200">
        <f t="shared" si="0"/>
        <v>0.67775526674528108</v>
      </c>
    </row>
    <row r="42" spans="1:7" ht="15" customHeight="1" thickBot="1">
      <c r="A42" s="82" t="s">
        <v>194</v>
      </c>
      <c r="B42" s="212" t="s">
        <v>195</v>
      </c>
      <c r="C42" s="84" t="s">
        <v>196</v>
      </c>
      <c r="D42" s="230">
        <v>20000</v>
      </c>
      <c r="E42" s="230">
        <v>157438</v>
      </c>
      <c r="F42" s="231">
        <v>66307</v>
      </c>
      <c r="G42" s="200">
        <f t="shared" si="0"/>
        <v>0.42116261639502534</v>
      </c>
    </row>
    <row r="43" spans="1:7" ht="18" customHeight="1" thickBot="1">
      <c r="A43" s="82" t="s">
        <v>28</v>
      </c>
      <c r="B43" s="83"/>
      <c r="C43" s="84" t="s">
        <v>197</v>
      </c>
      <c r="D43" s="85">
        <f>SUM(D41:D42)+D35</f>
        <v>1320000</v>
      </c>
      <c r="E43" s="85">
        <f t="shared" ref="E43:F43" si="1">SUM(E41:E42)+E35</f>
        <v>1900358</v>
      </c>
      <c r="F43" s="85">
        <f t="shared" si="1"/>
        <v>1500978</v>
      </c>
      <c r="G43" s="200">
        <f t="shared" si="0"/>
        <v>0.78983959864404496</v>
      </c>
    </row>
    <row r="44" spans="1:7" ht="15.6" customHeight="1">
      <c r="A44" s="276" t="s">
        <v>31</v>
      </c>
      <c r="B44" s="293"/>
      <c r="C44" s="305"/>
      <c r="D44" s="300"/>
      <c r="E44" s="301"/>
      <c r="F44" s="301"/>
      <c r="G44" s="200"/>
    </row>
    <row r="45" spans="1:7" ht="15" customHeight="1">
      <c r="A45" s="282" t="s">
        <v>198</v>
      </c>
      <c r="B45" s="283" t="s">
        <v>199</v>
      </c>
      <c r="C45" s="284" t="s">
        <v>200</v>
      </c>
      <c r="D45" s="285">
        <v>800000</v>
      </c>
      <c r="E45" s="286">
        <v>1634090</v>
      </c>
      <c r="F45" s="286">
        <v>1312988</v>
      </c>
      <c r="G45" s="200">
        <f t="shared" si="0"/>
        <v>0.80349797134796741</v>
      </c>
    </row>
    <row r="46" spans="1:7" ht="15" customHeight="1">
      <c r="A46" s="282" t="s">
        <v>201</v>
      </c>
      <c r="B46" s="283" t="s">
        <v>202</v>
      </c>
      <c r="C46" s="284" t="s">
        <v>203</v>
      </c>
      <c r="D46" s="285">
        <v>1000000</v>
      </c>
      <c r="E46" s="286">
        <v>529263</v>
      </c>
      <c r="F46" s="286">
        <v>525263</v>
      </c>
      <c r="G46" s="200">
        <f t="shared" si="0"/>
        <v>0.99244232073657146</v>
      </c>
    </row>
    <row r="47" spans="1:7" ht="15" customHeight="1">
      <c r="A47" s="282" t="s">
        <v>204</v>
      </c>
      <c r="B47" s="283" t="s">
        <v>205</v>
      </c>
      <c r="C47" s="284" t="s">
        <v>206</v>
      </c>
      <c r="D47" s="285">
        <v>0</v>
      </c>
      <c r="E47" s="286">
        <v>36830</v>
      </c>
      <c r="F47" s="286">
        <v>36830</v>
      </c>
      <c r="G47" s="200">
        <f t="shared" si="0"/>
        <v>1</v>
      </c>
    </row>
    <row r="48" spans="1:7" ht="15" customHeight="1">
      <c r="A48" s="282" t="s">
        <v>207</v>
      </c>
      <c r="B48" s="283" t="s">
        <v>208</v>
      </c>
      <c r="C48" s="284" t="s">
        <v>209</v>
      </c>
      <c r="D48" s="285"/>
      <c r="E48" s="285"/>
      <c r="F48" s="286"/>
      <c r="G48" s="200"/>
    </row>
    <row r="49" spans="1:7" ht="15" customHeight="1">
      <c r="A49" s="282" t="s">
        <v>210</v>
      </c>
      <c r="B49" s="283" t="s">
        <v>211</v>
      </c>
      <c r="C49" s="284" t="s">
        <v>212</v>
      </c>
      <c r="D49" s="285"/>
      <c r="E49" s="286"/>
      <c r="F49" s="286"/>
      <c r="G49" s="200"/>
    </row>
    <row r="50" spans="1:7" ht="15" customHeight="1">
      <c r="A50" s="282" t="s">
        <v>213</v>
      </c>
      <c r="B50" s="283" t="s">
        <v>214</v>
      </c>
      <c r="C50" s="284" t="s">
        <v>215</v>
      </c>
      <c r="D50" s="285"/>
      <c r="E50" s="286"/>
      <c r="F50" s="286"/>
      <c r="G50" s="200"/>
    </row>
    <row r="51" spans="1:7" ht="15" customHeight="1">
      <c r="A51" s="282" t="s">
        <v>216</v>
      </c>
      <c r="B51" s="283" t="s">
        <v>217</v>
      </c>
      <c r="C51" s="284" t="s">
        <v>218</v>
      </c>
      <c r="D51" s="285"/>
      <c r="E51" s="286"/>
      <c r="F51" s="286"/>
      <c r="G51" s="200"/>
    </row>
    <row r="52" spans="1:7" ht="15" customHeight="1">
      <c r="A52" s="282" t="s">
        <v>219</v>
      </c>
      <c r="B52" s="283" t="s">
        <v>220</v>
      </c>
      <c r="C52" s="284" t="s">
        <v>221</v>
      </c>
      <c r="D52" s="285">
        <v>1360</v>
      </c>
      <c r="E52" s="285">
        <v>153</v>
      </c>
      <c r="F52" s="286">
        <v>153</v>
      </c>
      <c r="G52" s="200">
        <f t="shared" si="0"/>
        <v>1</v>
      </c>
    </row>
    <row r="53" spans="1:7" ht="15" customHeight="1">
      <c r="A53" s="282" t="s">
        <v>222</v>
      </c>
      <c r="B53" s="283" t="s">
        <v>223</v>
      </c>
      <c r="C53" s="284" t="s">
        <v>224</v>
      </c>
      <c r="D53" s="285"/>
      <c r="E53" s="285"/>
      <c r="F53" s="286"/>
      <c r="G53" s="200"/>
    </row>
    <row r="54" spans="1:7" ht="15" customHeight="1">
      <c r="A54" s="306" t="s">
        <v>1511</v>
      </c>
      <c r="B54" s="307" t="s">
        <v>1513</v>
      </c>
      <c r="C54" s="308" t="s">
        <v>1512</v>
      </c>
      <c r="D54" s="309">
        <v>0</v>
      </c>
      <c r="E54" s="309">
        <v>13700</v>
      </c>
      <c r="F54" s="310">
        <v>13700</v>
      </c>
      <c r="G54" s="200">
        <f t="shared" si="0"/>
        <v>1</v>
      </c>
    </row>
    <row r="55" spans="1:7" ht="15.6" customHeight="1" thickBot="1">
      <c r="A55" s="287" t="s">
        <v>1454</v>
      </c>
      <c r="B55" s="288" t="s">
        <v>225</v>
      </c>
      <c r="C55" s="289" t="s">
        <v>226</v>
      </c>
      <c r="D55" s="290">
        <v>0</v>
      </c>
      <c r="E55" s="290">
        <v>105795</v>
      </c>
      <c r="F55" s="291">
        <v>10831</v>
      </c>
      <c r="G55" s="200">
        <f t="shared" si="0"/>
        <v>0.10237723899995274</v>
      </c>
    </row>
    <row r="56" spans="1:7" ht="15.6" customHeight="1" thickBot="1">
      <c r="A56" s="311"/>
      <c r="B56" s="312"/>
      <c r="C56" s="313"/>
      <c r="D56" s="314"/>
      <c r="E56" s="314"/>
      <c r="F56" s="315"/>
      <c r="G56" s="200"/>
    </row>
    <row r="57" spans="1:7" ht="18" customHeight="1" thickBot="1">
      <c r="A57" s="82" t="s">
        <v>32</v>
      </c>
      <c r="B57" s="83"/>
      <c r="C57" s="84" t="s">
        <v>227</v>
      </c>
      <c r="D57" s="85">
        <f>SUM(D44:D56)</f>
        <v>1801360</v>
      </c>
      <c r="E57" s="85">
        <f>SUM(E44:E56)</f>
        <v>2319831</v>
      </c>
      <c r="F57" s="85">
        <f t="shared" ref="F57" si="2">SUM(F44:F56)</f>
        <v>1899765</v>
      </c>
      <c r="G57" s="200">
        <f t="shared" si="0"/>
        <v>0.81892387850666704</v>
      </c>
    </row>
    <row r="58" spans="1:7" ht="15.6" customHeight="1">
      <c r="A58" s="276" t="s">
        <v>35</v>
      </c>
      <c r="B58" s="298"/>
      <c r="C58" s="299"/>
      <c r="D58" s="300"/>
      <c r="E58" s="301"/>
      <c r="F58" s="301"/>
      <c r="G58" s="200"/>
    </row>
    <row r="59" spans="1:7" ht="15" customHeight="1">
      <c r="A59" s="282" t="s">
        <v>228</v>
      </c>
      <c r="B59" s="283" t="s">
        <v>229</v>
      </c>
      <c r="C59" s="284" t="s">
        <v>230</v>
      </c>
      <c r="D59" s="285"/>
      <c r="E59" s="286"/>
      <c r="F59" s="286"/>
      <c r="G59" s="200"/>
    </row>
    <row r="60" spans="1:7" ht="15" customHeight="1">
      <c r="A60" s="282" t="s">
        <v>231</v>
      </c>
      <c r="B60" s="283" t="s">
        <v>232</v>
      </c>
      <c r="C60" s="284" t="s">
        <v>233</v>
      </c>
      <c r="D60" s="285"/>
      <c r="E60" s="286"/>
      <c r="F60" s="286"/>
      <c r="G60" s="200"/>
    </row>
    <row r="61" spans="1:7" ht="15" customHeight="1">
      <c r="A61" s="282" t="s">
        <v>234</v>
      </c>
      <c r="B61" s="283" t="s">
        <v>235</v>
      </c>
      <c r="C61" s="284" t="s">
        <v>236</v>
      </c>
      <c r="D61" s="285"/>
      <c r="E61" s="286"/>
      <c r="F61" s="286"/>
      <c r="G61" s="200"/>
    </row>
    <row r="62" spans="1:7" ht="15" customHeight="1">
      <c r="A62" s="282" t="s">
        <v>237</v>
      </c>
      <c r="B62" s="283" t="s">
        <v>238</v>
      </c>
      <c r="C62" s="284" t="s">
        <v>239</v>
      </c>
      <c r="D62" s="285"/>
      <c r="E62" s="286"/>
      <c r="F62" s="286"/>
      <c r="G62" s="200"/>
    </row>
    <row r="63" spans="1:7" ht="15.6" customHeight="1" thickBot="1">
      <c r="A63" s="287" t="s">
        <v>240</v>
      </c>
      <c r="B63" s="288" t="s">
        <v>241</v>
      </c>
      <c r="C63" s="289" t="s">
        <v>242</v>
      </c>
      <c r="D63" s="290"/>
      <c r="E63" s="291"/>
      <c r="F63" s="291"/>
      <c r="G63" s="200"/>
    </row>
    <row r="64" spans="1:7" ht="18" customHeight="1" thickBot="1">
      <c r="A64" s="82" t="s">
        <v>36</v>
      </c>
      <c r="B64" s="83"/>
      <c r="C64" s="84" t="s">
        <v>243</v>
      </c>
      <c r="D64" s="85"/>
      <c r="E64" s="297"/>
      <c r="F64" s="297"/>
      <c r="G64" s="200"/>
    </row>
    <row r="65" spans="1:7" ht="15.6" customHeight="1">
      <c r="A65" s="276" t="s">
        <v>244</v>
      </c>
      <c r="B65" s="298"/>
      <c r="C65" s="299"/>
      <c r="D65" s="300"/>
      <c r="E65" s="301"/>
      <c r="F65" s="301"/>
      <c r="G65" s="200"/>
    </row>
    <row r="66" spans="1:7" ht="15" customHeight="1">
      <c r="A66" s="282" t="s">
        <v>245</v>
      </c>
      <c r="B66" s="283" t="s">
        <v>246</v>
      </c>
      <c r="C66" s="284" t="s">
        <v>247</v>
      </c>
      <c r="D66" s="285"/>
      <c r="E66" s="286"/>
      <c r="F66" s="286"/>
      <c r="G66" s="200"/>
    </row>
    <row r="67" spans="1:7" ht="15" customHeight="1">
      <c r="A67" s="282" t="s">
        <v>248</v>
      </c>
      <c r="B67" s="283" t="s">
        <v>249</v>
      </c>
      <c r="C67" s="284" t="s">
        <v>250</v>
      </c>
      <c r="D67" s="285">
        <v>800000</v>
      </c>
      <c r="E67" s="285">
        <v>945000</v>
      </c>
      <c r="F67" s="286">
        <v>764100</v>
      </c>
      <c r="G67" s="200">
        <f t="shared" si="0"/>
        <v>0.80857142857142861</v>
      </c>
    </row>
    <row r="68" spans="1:7" ht="15.6" customHeight="1" thickBot="1">
      <c r="A68" s="287" t="s">
        <v>251</v>
      </c>
      <c r="B68" s="288" t="s">
        <v>252</v>
      </c>
      <c r="C68" s="289" t="s">
        <v>253</v>
      </c>
      <c r="D68" s="290">
        <v>0</v>
      </c>
      <c r="E68" s="291">
        <v>1705352</v>
      </c>
      <c r="F68" s="291">
        <v>1704352</v>
      </c>
      <c r="G68" s="200">
        <f t="shared" si="0"/>
        <v>0.99941361079706714</v>
      </c>
    </row>
    <row r="69" spans="1:7" ht="18" customHeight="1" thickBot="1">
      <c r="A69" s="82" t="s">
        <v>40</v>
      </c>
      <c r="B69" s="83"/>
      <c r="C69" s="84" t="s">
        <v>254</v>
      </c>
      <c r="D69" s="85">
        <f>SUM(D66:D68)</f>
        <v>800000</v>
      </c>
      <c r="E69" s="297">
        <f>SUM(E66:E68)</f>
        <v>2650352</v>
      </c>
      <c r="F69" s="297">
        <f>SUM(F67:F68)</f>
        <v>2468452</v>
      </c>
      <c r="G69" s="200">
        <f t="shared" si="0"/>
        <v>0.93136760701974686</v>
      </c>
    </row>
    <row r="70" spans="1:7" ht="15.6" customHeight="1">
      <c r="A70" s="276" t="s">
        <v>255</v>
      </c>
      <c r="B70" s="298"/>
      <c r="C70" s="299"/>
      <c r="D70" s="300"/>
      <c r="E70" s="301"/>
      <c r="F70" s="301"/>
      <c r="G70" s="200"/>
    </row>
    <row r="71" spans="1:7" ht="15" customHeight="1">
      <c r="A71" s="282" t="s">
        <v>256</v>
      </c>
      <c r="B71" s="283" t="s">
        <v>257</v>
      </c>
      <c r="C71" s="284" t="s">
        <v>258</v>
      </c>
      <c r="D71" s="285"/>
      <c r="E71" s="286"/>
      <c r="F71" s="286"/>
      <c r="G71" s="200"/>
    </row>
    <row r="72" spans="1:7" ht="15" customHeight="1">
      <c r="A72" s="316" t="s">
        <v>1455</v>
      </c>
      <c r="B72" s="283" t="s">
        <v>259</v>
      </c>
      <c r="C72" s="284" t="s">
        <v>260</v>
      </c>
      <c r="D72" s="285"/>
      <c r="E72" s="286"/>
      <c r="F72" s="286"/>
      <c r="G72" s="200"/>
    </row>
    <row r="73" spans="1:7" ht="15.6" customHeight="1" thickBot="1">
      <c r="A73" s="287" t="s">
        <v>261</v>
      </c>
      <c r="B73" s="288" t="s">
        <v>262</v>
      </c>
      <c r="C73" s="289" t="s">
        <v>263</v>
      </c>
      <c r="D73" s="290">
        <v>0</v>
      </c>
      <c r="E73" s="291">
        <v>0</v>
      </c>
      <c r="F73" s="291">
        <v>0</v>
      </c>
      <c r="G73" s="200"/>
    </row>
    <row r="74" spans="1:7" ht="18" customHeight="1" thickBot="1">
      <c r="A74" s="82" t="s">
        <v>44</v>
      </c>
      <c r="B74" s="83"/>
      <c r="C74" s="84" t="s">
        <v>264</v>
      </c>
      <c r="D74" s="85">
        <f>SUM(D71:D73)</f>
        <v>0</v>
      </c>
      <c r="E74" s="85">
        <f t="shared" ref="E74:F74" si="3">SUM(E71:E73)</f>
        <v>0</v>
      </c>
      <c r="F74" s="85">
        <f t="shared" si="3"/>
        <v>0</v>
      </c>
      <c r="G74" s="200"/>
    </row>
    <row r="75" spans="1:7" ht="21" customHeight="1" thickBot="1">
      <c r="A75" s="317"/>
      <c r="B75" s="318"/>
      <c r="C75" s="84" t="s">
        <v>265</v>
      </c>
      <c r="D75" s="85">
        <f>D69+D64+D57+D43+D28+D21+D74</f>
        <v>68132897</v>
      </c>
      <c r="E75" s="85">
        <f t="shared" ref="E75:F75" si="4">E69+E64+E57+E43+E28+E21+E74</f>
        <v>82339189</v>
      </c>
      <c r="F75" s="85">
        <f t="shared" si="4"/>
        <v>81337843</v>
      </c>
      <c r="G75" s="200">
        <f t="shared" ref="G75:G91" si="5">F75/E75</f>
        <v>0.98783876775856994</v>
      </c>
    </row>
    <row r="76" spans="1:7" ht="15.6" customHeight="1">
      <c r="A76" s="276" t="s">
        <v>266</v>
      </c>
      <c r="B76" s="293"/>
      <c r="C76" s="305"/>
      <c r="D76" s="300"/>
      <c r="E76" s="301"/>
      <c r="F76" s="301"/>
      <c r="G76" s="200"/>
    </row>
    <row r="77" spans="1:7" ht="15" customHeight="1">
      <c r="A77" s="282" t="s">
        <v>267</v>
      </c>
      <c r="B77" s="283" t="s">
        <v>268</v>
      </c>
      <c r="C77" s="284" t="s">
        <v>269</v>
      </c>
      <c r="D77" s="285"/>
      <c r="E77" s="286"/>
      <c r="F77" s="286"/>
      <c r="G77" s="200"/>
    </row>
    <row r="78" spans="1:7" ht="15.75" customHeight="1">
      <c r="A78" s="282" t="s">
        <v>270</v>
      </c>
      <c r="B78" s="283" t="s">
        <v>271</v>
      </c>
      <c r="C78" s="284" t="s">
        <v>272</v>
      </c>
      <c r="D78" s="285"/>
      <c r="E78" s="286"/>
      <c r="F78" s="286"/>
      <c r="G78" s="200"/>
    </row>
    <row r="79" spans="1:7" ht="15.6" customHeight="1" thickBot="1">
      <c r="A79" s="287" t="s">
        <v>273</v>
      </c>
      <c r="B79" s="288" t="s">
        <v>274</v>
      </c>
      <c r="C79" s="289" t="s">
        <v>275</v>
      </c>
      <c r="D79" s="290"/>
      <c r="E79" s="291"/>
      <c r="F79" s="291"/>
      <c r="G79" s="200"/>
    </row>
    <row r="80" spans="1:7" ht="15" customHeight="1" thickBot="1">
      <c r="A80" s="82" t="s">
        <v>50</v>
      </c>
      <c r="B80" s="83"/>
      <c r="C80" s="84" t="s">
        <v>276</v>
      </c>
      <c r="D80" s="230"/>
      <c r="E80" s="231"/>
      <c r="F80" s="231"/>
      <c r="G80" s="200"/>
    </row>
    <row r="81" spans="1:7" ht="15.6" customHeight="1">
      <c r="A81" s="276" t="s">
        <v>277</v>
      </c>
      <c r="B81" s="298"/>
      <c r="C81" s="299"/>
      <c r="D81" s="300"/>
      <c r="E81" s="301"/>
      <c r="F81" s="301"/>
      <c r="G81" s="200"/>
    </row>
    <row r="82" spans="1:7" ht="15" customHeight="1">
      <c r="A82" s="282" t="s">
        <v>278</v>
      </c>
      <c r="B82" s="283" t="s">
        <v>279</v>
      </c>
      <c r="C82" s="284" t="s">
        <v>280</v>
      </c>
      <c r="D82" s="285"/>
      <c r="E82" s="286"/>
      <c r="F82" s="286"/>
      <c r="G82" s="200"/>
    </row>
    <row r="83" spans="1:7" ht="15" customHeight="1">
      <c r="A83" s="282" t="s">
        <v>281</v>
      </c>
      <c r="B83" s="283" t="s">
        <v>282</v>
      </c>
      <c r="C83" s="284" t="s">
        <v>283</v>
      </c>
      <c r="D83" s="285"/>
      <c r="E83" s="286"/>
      <c r="F83" s="286"/>
      <c r="G83" s="200"/>
    </row>
    <row r="84" spans="1:7" ht="15" customHeight="1">
      <c r="A84" s="282" t="s">
        <v>284</v>
      </c>
      <c r="B84" s="283" t="s">
        <v>285</v>
      </c>
      <c r="C84" s="284" t="s">
        <v>286</v>
      </c>
      <c r="D84" s="285"/>
      <c r="E84" s="286"/>
      <c r="F84" s="286"/>
      <c r="G84" s="200"/>
    </row>
    <row r="85" spans="1:7" ht="15" customHeight="1" thickBot="1">
      <c r="A85" s="287" t="s">
        <v>287</v>
      </c>
      <c r="B85" s="288" t="s">
        <v>288</v>
      </c>
      <c r="C85" s="289" t="s">
        <v>289</v>
      </c>
      <c r="D85" s="290"/>
      <c r="E85" s="291"/>
      <c r="F85" s="291"/>
      <c r="G85" s="200"/>
    </row>
    <row r="86" spans="1:7" ht="15" customHeight="1" thickBot="1">
      <c r="A86" s="82" t="s">
        <v>290</v>
      </c>
      <c r="B86" s="83"/>
      <c r="C86" s="84" t="s">
        <v>291</v>
      </c>
      <c r="D86" s="230"/>
      <c r="E86" s="231"/>
      <c r="F86" s="231"/>
      <c r="G86" s="200"/>
    </row>
    <row r="87" spans="1:7" ht="15.6" customHeight="1">
      <c r="A87" s="276" t="s">
        <v>292</v>
      </c>
      <c r="B87" s="298"/>
      <c r="C87" s="299"/>
      <c r="D87" s="300"/>
      <c r="E87" s="301"/>
      <c r="F87" s="301"/>
      <c r="G87" s="200"/>
    </row>
    <row r="88" spans="1:7" ht="15" customHeight="1">
      <c r="A88" s="282" t="s">
        <v>293</v>
      </c>
      <c r="B88" s="283" t="s">
        <v>294</v>
      </c>
      <c r="C88" s="284" t="s">
        <v>295</v>
      </c>
      <c r="D88" s="285">
        <v>3467103</v>
      </c>
      <c r="E88" s="285">
        <v>3676802</v>
      </c>
      <c r="F88" s="285">
        <v>3676802</v>
      </c>
      <c r="G88" s="200">
        <f t="shared" si="5"/>
        <v>1</v>
      </c>
    </row>
    <row r="89" spans="1:7" ht="15.6" customHeight="1" thickBot="1">
      <c r="A89" s="287" t="s">
        <v>296</v>
      </c>
      <c r="B89" s="288" t="s">
        <v>297</v>
      </c>
      <c r="C89" s="289" t="s">
        <v>298</v>
      </c>
      <c r="D89" s="290"/>
      <c r="E89" s="291"/>
      <c r="F89" s="291"/>
      <c r="G89" s="200"/>
    </row>
    <row r="90" spans="1:7" ht="15" customHeight="1" thickBot="1">
      <c r="A90" s="82" t="s">
        <v>54</v>
      </c>
      <c r="B90" s="83"/>
      <c r="C90" s="84" t="s">
        <v>299</v>
      </c>
      <c r="D90" s="285">
        <f>SUM(D88:D89)</f>
        <v>3467103</v>
      </c>
      <c r="E90" s="285">
        <f t="shared" ref="E90:F90" si="6">SUM(E88:E89)</f>
        <v>3676802</v>
      </c>
      <c r="F90" s="285">
        <f t="shared" si="6"/>
        <v>3676802</v>
      </c>
      <c r="G90" s="200">
        <f t="shared" si="5"/>
        <v>1</v>
      </c>
    </row>
    <row r="91" spans="1:7" ht="15.6" customHeight="1">
      <c r="A91" s="319" t="s">
        <v>59</v>
      </c>
      <c r="B91" s="303" t="s">
        <v>300</v>
      </c>
      <c r="C91" s="304" t="s">
        <v>301</v>
      </c>
      <c r="D91" s="300">
        <v>0</v>
      </c>
      <c r="E91" s="301">
        <v>1048916</v>
      </c>
      <c r="F91" s="301">
        <v>1048916</v>
      </c>
      <c r="G91" s="200">
        <f t="shared" si="5"/>
        <v>1</v>
      </c>
    </row>
    <row r="92" spans="1:7" ht="15" customHeight="1">
      <c r="A92" s="320" t="s">
        <v>302</v>
      </c>
      <c r="B92" s="283" t="s">
        <v>303</v>
      </c>
      <c r="C92" s="284" t="s">
        <v>304</v>
      </c>
      <c r="D92" s="285"/>
      <c r="E92" s="286"/>
      <c r="F92" s="286"/>
      <c r="G92" s="200"/>
    </row>
    <row r="93" spans="1:7" ht="15" customHeight="1">
      <c r="A93" s="320" t="s">
        <v>62</v>
      </c>
      <c r="B93" s="283" t="s">
        <v>305</v>
      </c>
      <c r="C93" s="284" t="s">
        <v>306</v>
      </c>
      <c r="D93" s="285"/>
      <c r="E93" s="286"/>
      <c r="F93" s="286"/>
      <c r="G93" s="200"/>
    </row>
    <row r="94" spans="1:7" ht="15" customHeight="1">
      <c r="A94" s="320" t="s">
        <v>307</v>
      </c>
      <c r="B94" s="283" t="s">
        <v>308</v>
      </c>
      <c r="C94" s="284" t="s">
        <v>309</v>
      </c>
      <c r="D94" s="285"/>
      <c r="E94" s="286"/>
      <c r="F94" s="286"/>
      <c r="G94" s="200"/>
    </row>
    <row r="95" spans="1:7" ht="15" customHeight="1" thickBot="1">
      <c r="A95" s="321" t="s">
        <v>310</v>
      </c>
      <c r="B95" s="288" t="s">
        <v>311</v>
      </c>
      <c r="C95" s="289" t="s">
        <v>312</v>
      </c>
      <c r="D95" s="290"/>
      <c r="E95" s="291"/>
      <c r="F95" s="291"/>
      <c r="G95" s="200"/>
    </row>
    <row r="96" spans="1:7" ht="15.95" customHeight="1" thickBot="1">
      <c r="A96" s="82" t="s">
        <v>313</v>
      </c>
      <c r="B96" s="83"/>
      <c r="C96" s="84" t="s">
        <v>314</v>
      </c>
      <c r="D96" s="231">
        <f>SUM(,D90:D91)</f>
        <v>3467103</v>
      </c>
      <c r="E96" s="231">
        <f>SUM(,E90:E91)</f>
        <v>4725718</v>
      </c>
      <c r="F96" s="231">
        <f>SUM(,F90:F91)</f>
        <v>4725718</v>
      </c>
      <c r="G96" s="200">
        <f>F96/E96</f>
        <v>1</v>
      </c>
    </row>
    <row r="97" spans="1:7" ht="15" customHeight="1">
      <c r="A97" s="302" t="s">
        <v>315</v>
      </c>
      <c r="B97" s="303" t="s">
        <v>316</v>
      </c>
      <c r="C97" s="304" t="s">
        <v>317</v>
      </c>
      <c r="D97" s="300"/>
      <c r="E97" s="301"/>
      <c r="F97" s="301"/>
      <c r="G97" s="200"/>
    </row>
    <row r="98" spans="1:7" ht="15" customHeight="1">
      <c r="A98" s="282" t="s">
        <v>318</v>
      </c>
      <c r="B98" s="283" t="s">
        <v>319</v>
      </c>
      <c r="C98" s="284" t="s">
        <v>320</v>
      </c>
      <c r="D98" s="285"/>
      <c r="E98" s="286"/>
      <c r="F98" s="286"/>
      <c r="G98" s="200"/>
    </row>
    <row r="99" spans="1:7" ht="15" customHeight="1">
      <c r="A99" s="282" t="s">
        <v>321</v>
      </c>
      <c r="B99" s="283" t="s">
        <v>322</v>
      </c>
      <c r="C99" s="284" t="s">
        <v>323</v>
      </c>
      <c r="D99" s="285"/>
      <c r="E99" s="286"/>
      <c r="F99" s="286"/>
      <c r="G99" s="200"/>
    </row>
    <row r="100" spans="1:7" ht="15.6" customHeight="1" thickBot="1">
      <c r="A100" s="287" t="s">
        <v>324</v>
      </c>
      <c r="B100" s="288" t="s">
        <v>325</v>
      </c>
      <c r="C100" s="289" t="s">
        <v>326</v>
      </c>
      <c r="D100" s="290"/>
      <c r="E100" s="291"/>
      <c r="F100" s="291"/>
      <c r="G100" s="200"/>
    </row>
    <row r="101" spans="1:7" ht="15.95" customHeight="1" thickBot="1">
      <c r="A101" s="82" t="s">
        <v>327</v>
      </c>
      <c r="B101" s="83"/>
      <c r="C101" s="84" t="s">
        <v>328</v>
      </c>
      <c r="D101" s="230"/>
      <c r="E101" s="231"/>
      <c r="F101" s="231"/>
      <c r="G101" s="200"/>
    </row>
    <row r="102" spans="1:7" ht="15.95" customHeight="1" thickBot="1">
      <c r="A102" s="82" t="s">
        <v>329</v>
      </c>
      <c r="B102" s="212" t="s">
        <v>330</v>
      </c>
      <c r="C102" s="84" t="s">
        <v>331</v>
      </c>
      <c r="D102" s="230"/>
      <c r="E102" s="231"/>
      <c r="F102" s="231"/>
      <c r="G102" s="200"/>
    </row>
    <row r="103" spans="1:7" ht="18" customHeight="1" thickBot="1">
      <c r="A103" s="82" t="s">
        <v>332</v>
      </c>
      <c r="B103" s="83"/>
      <c r="C103" s="322" t="s">
        <v>333</v>
      </c>
      <c r="D103" s="285">
        <f>D96+D101+D102</f>
        <v>3467103</v>
      </c>
      <c r="E103" s="285">
        <f t="shared" ref="E103:F103" si="7">E96+E101+E102</f>
        <v>4725718</v>
      </c>
      <c r="F103" s="285">
        <f t="shared" si="7"/>
        <v>4725718</v>
      </c>
      <c r="G103" s="200">
        <f>F103/E103</f>
        <v>1</v>
      </c>
    </row>
    <row r="104" spans="1:7" ht="21" customHeight="1" thickBot="1">
      <c r="A104" s="82" t="s">
        <v>66</v>
      </c>
      <c r="B104" s="323"/>
      <c r="C104" s="324"/>
      <c r="D104" s="325">
        <f>D103+D75</f>
        <v>71600000</v>
      </c>
      <c r="E104" s="325">
        <f t="shared" ref="E104:F104" si="8">E103+E75</f>
        <v>87064907</v>
      </c>
      <c r="F104" s="325">
        <f t="shared" si="8"/>
        <v>86063561</v>
      </c>
      <c r="G104" s="200">
        <f>F104/E104</f>
        <v>0.98849885637619761</v>
      </c>
    </row>
  </sheetData>
  <mergeCells count="11">
    <mergeCell ref="E6:E7"/>
    <mergeCell ref="A2:G2"/>
    <mergeCell ref="A1:G1"/>
    <mergeCell ref="C4:C7"/>
    <mergeCell ref="F6:F7"/>
    <mergeCell ref="A4:A7"/>
    <mergeCell ref="D4:G4"/>
    <mergeCell ref="G6:G7"/>
    <mergeCell ref="B4:B7"/>
    <mergeCell ref="D6:D7"/>
    <mergeCell ref="D5:G5"/>
  </mergeCells>
  <pageMargins left="0.59055118110236227" right="0.59055118110236227" top="0.59055118110236227" bottom="0.59055118110236227" header="0.39370078740157483" footer="0.19685039370078741"/>
  <pageSetup paperSize="9" scale="61" orientation="portrait" r:id="rId1"/>
  <headerFooter>
    <oddHeader>&amp;R&amp;"Times New Roman,Normál"&amp;10&amp;K000000 2. számú  melléklet
12/2018(X.04.) önkormányzati rendelet</oddHeader>
    <oddFooter>&amp;L&amp;"Times New Roman,Regular"&amp;10&amp;K0000002017 zárszámadás mellékletei.xls&amp;R&amp;"Helvetica Neue,Regular"&amp;12&amp;K000000&amp;P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>
  <dimension ref="A1:IN138"/>
  <sheetViews>
    <sheetView showGridLines="0" workbookViewId="0">
      <selection activeCell="C3" sqref="C3"/>
    </sheetView>
  </sheetViews>
  <sheetFormatPr defaultColWidth="8.85546875" defaultRowHeight="15" customHeight="1"/>
  <cols>
    <col min="1" max="1" width="7.7109375" style="103" customWidth="1"/>
    <col min="2" max="2" width="9.7109375" style="103" customWidth="1"/>
    <col min="3" max="3" width="39.7109375" style="103" customWidth="1"/>
    <col min="4" max="4" width="10.85546875" style="103" customWidth="1"/>
    <col min="5" max="5" width="10.7109375" style="103" customWidth="1"/>
    <col min="6" max="6" width="10.42578125" style="103" customWidth="1"/>
    <col min="7" max="7" width="9.140625" style="103" customWidth="1"/>
    <col min="8" max="248" width="8.85546875" style="103" customWidth="1"/>
    <col min="249" max="16384" width="8.85546875" style="104"/>
  </cols>
  <sheetData>
    <row r="1" spans="1:7" ht="13.5" customHeight="1">
      <c r="A1" s="254" t="s">
        <v>1514</v>
      </c>
      <c r="B1" s="255"/>
      <c r="C1" s="255"/>
      <c r="D1" s="255"/>
      <c r="E1" s="255"/>
      <c r="F1" s="255"/>
      <c r="G1" s="255"/>
    </row>
    <row r="2" spans="1:7" ht="13.5" customHeight="1">
      <c r="A2" s="256" t="s">
        <v>6</v>
      </c>
      <c r="B2" s="257"/>
      <c r="C2" s="257"/>
      <c r="D2" s="257"/>
      <c r="E2" s="257"/>
      <c r="F2" s="257"/>
      <c r="G2" s="257"/>
    </row>
    <row r="3" spans="1:7" ht="15.6" customHeight="1">
      <c r="A3" s="258"/>
      <c r="B3" s="258"/>
      <c r="C3" s="258"/>
      <c r="D3" s="258"/>
      <c r="E3" s="258"/>
      <c r="F3" s="258"/>
      <c r="G3" s="258"/>
    </row>
    <row r="4" spans="1:7" ht="25.5" customHeight="1">
      <c r="A4" s="259" t="s">
        <v>9</v>
      </c>
      <c r="B4" s="260" t="s">
        <v>10</v>
      </c>
      <c r="C4" s="261" t="s">
        <v>8</v>
      </c>
      <c r="D4" s="262" t="s">
        <v>11</v>
      </c>
      <c r="E4" s="263"/>
      <c r="F4" s="263"/>
      <c r="G4" s="263"/>
    </row>
    <row r="5" spans="1:7" ht="13.5" customHeight="1">
      <c r="A5" s="264"/>
      <c r="B5" s="265"/>
      <c r="C5" s="266"/>
      <c r="D5" s="188" t="s">
        <v>12</v>
      </c>
      <c r="E5" s="189"/>
      <c r="F5" s="189"/>
      <c r="G5" s="189"/>
    </row>
    <row r="6" spans="1:7" ht="8.4499999999999993" customHeight="1">
      <c r="A6" s="264"/>
      <c r="B6" s="265"/>
      <c r="C6" s="266"/>
      <c r="D6" s="267" t="s">
        <v>13</v>
      </c>
      <c r="E6" s="268" t="s">
        <v>14</v>
      </c>
      <c r="F6" s="268" t="s">
        <v>15</v>
      </c>
      <c r="G6" s="269" t="s">
        <v>16</v>
      </c>
    </row>
    <row r="7" spans="1:7" ht="18.75" customHeight="1">
      <c r="A7" s="270"/>
      <c r="B7" s="271"/>
      <c r="C7" s="272"/>
      <c r="D7" s="273"/>
      <c r="E7" s="274"/>
      <c r="F7" s="274"/>
      <c r="G7" s="275"/>
    </row>
    <row r="8" spans="1:7" ht="14.1" customHeight="1">
      <c r="A8" s="276" t="s">
        <v>335</v>
      </c>
      <c r="B8" s="298"/>
      <c r="C8" s="305"/>
      <c r="D8" s="300"/>
      <c r="E8" s="301"/>
      <c r="F8" s="301"/>
      <c r="G8" s="326"/>
    </row>
    <row r="9" spans="1:7" ht="13.5" customHeight="1">
      <c r="A9" s="282" t="s">
        <v>336</v>
      </c>
      <c r="B9" s="283" t="s">
        <v>337</v>
      </c>
      <c r="C9" s="284" t="s">
        <v>338</v>
      </c>
      <c r="D9" s="285">
        <v>36614990</v>
      </c>
      <c r="E9" s="285">
        <v>26924304</v>
      </c>
      <c r="F9" s="285">
        <v>26924304</v>
      </c>
      <c r="G9" s="200">
        <f>F9/E9</f>
        <v>1</v>
      </c>
    </row>
    <row r="10" spans="1:7" ht="13.5" customHeight="1">
      <c r="A10" s="282" t="s">
        <v>339</v>
      </c>
      <c r="B10" s="283" t="s">
        <v>340</v>
      </c>
      <c r="C10" s="284" t="s">
        <v>341</v>
      </c>
      <c r="D10" s="285"/>
      <c r="E10" s="286"/>
      <c r="F10" s="286"/>
      <c r="G10" s="200"/>
    </row>
    <row r="11" spans="1:7" ht="13.5" customHeight="1">
      <c r="A11" s="282" t="s">
        <v>342</v>
      </c>
      <c r="B11" s="283" t="s">
        <v>343</v>
      </c>
      <c r="C11" s="284" t="s">
        <v>344</v>
      </c>
      <c r="D11" s="285"/>
      <c r="E11" s="285"/>
      <c r="F11" s="286"/>
      <c r="G11" s="200"/>
    </row>
    <row r="12" spans="1:7" ht="13.5" customHeight="1">
      <c r="A12" s="282" t="s">
        <v>345</v>
      </c>
      <c r="B12" s="283" t="s">
        <v>346</v>
      </c>
      <c r="C12" s="284" t="s">
        <v>347</v>
      </c>
      <c r="D12" s="285"/>
      <c r="E12" s="286"/>
      <c r="F12" s="286"/>
      <c r="G12" s="200"/>
    </row>
    <row r="13" spans="1:7" ht="13.5" customHeight="1">
      <c r="A13" s="282" t="s">
        <v>348</v>
      </c>
      <c r="B13" s="283" t="s">
        <v>349</v>
      </c>
      <c r="C13" s="284" t="s">
        <v>350</v>
      </c>
      <c r="D13" s="285"/>
      <c r="E13" s="286"/>
      <c r="F13" s="286"/>
      <c r="G13" s="200"/>
    </row>
    <row r="14" spans="1:7" ht="13.5" customHeight="1">
      <c r="A14" s="282" t="s">
        <v>351</v>
      </c>
      <c r="B14" s="283" t="s">
        <v>352</v>
      </c>
      <c r="C14" s="284" t="s">
        <v>353</v>
      </c>
      <c r="D14" s="285"/>
      <c r="E14" s="286"/>
      <c r="F14" s="286"/>
      <c r="G14" s="200"/>
    </row>
    <row r="15" spans="1:7" ht="13.5" customHeight="1">
      <c r="A15" s="282" t="s">
        <v>354</v>
      </c>
      <c r="B15" s="283" t="s">
        <v>355</v>
      </c>
      <c r="C15" s="284" t="s">
        <v>356</v>
      </c>
      <c r="D15" s="285">
        <v>0</v>
      </c>
      <c r="E15" s="286">
        <v>100000</v>
      </c>
      <c r="F15" s="286">
        <v>100000</v>
      </c>
      <c r="G15" s="200">
        <f>F15/E15</f>
        <v>1</v>
      </c>
    </row>
    <row r="16" spans="1:7" ht="13.5" customHeight="1">
      <c r="A16" s="282" t="s">
        <v>357</v>
      </c>
      <c r="B16" s="283" t="s">
        <v>358</v>
      </c>
      <c r="C16" s="284" t="s">
        <v>359</v>
      </c>
      <c r="D16" s="285">
        <v>10000</v>
      </c>
      <c r="E16" s="286">
        <v>0</v>
      </c>
      <c r="F16" s="286">
        <v>0</v>
      </c>
      <c r="G16" s="200"/>
    </row>
    <row r="17" spans="1:7" ht="13.5" customHeight="1">
      <c r="A17" s="282" t="s">
        <v>360</v>
      </c>
      <c r="B17" s="283" t="s">
        <v>361</v>
      </c>
      <c r="C17" s="284" t="s">
        <v>362</v>
      </c>
      <c r="D17" s="285"/>
      <c r="E17" s="286"/>
      <c r="F17" s="286"/>
      <c r="G17" s="200"/>
    </row>
    <row r="18" spans="1:7" ht="13.5" customHeight="1">
      <c r="A18" s="282" t="s">
        <v>363</v>
      </c>
      <c r="B18" s="283" t="s">
        <v>364</v>
      </c>
      <c r="C18" s="284" t="s">
        <v>365</v>
      </c>
      <c r="D18" s="285"/>
      <c r="E18" s="286"/>
      <c r="F18" s="286"/>
      <c r="G18" s="200"/>
    </row>
    <row r="19" spans="1:7" ht="13.5" customHeight="1">
      <c r="A19" s="282" t="s">
        <v>366</v>
      </c>
      <c r="B19" s="283" t="s">
        <v>367</v>
      </c>
      <c r="C19" s="284" t="s">
        <v>368</v>
      </c>
      <c r="D19" s="285"/>
      <c r="E19" s="286"/>
      <c r="F19" s="286"/>
      <c r="G19" s="200"/>
    </row>
    <row r="20" spans="1:7" ht="13.5" customHeight="1">
      <c r="A20" s="282" t="s">
        <v>369</v>
      </c>
      <c r="B20" s="283" t="s">
        <v>370</v>
      </c>
      <c r="C20" s="284" t="s">
        <v>371</v>
      </c>
      <c r="D20" s="285"/>
      <c r="E20" s="286"/>
      <c r="F20" s="286"/>
      <c r="G20" s="200"/>
    </row>
    <row r="21" spans="1:7" ht="14.1" customHeight="1">
      <c r="A21" s="287" t="s">
        <v>372</v>
      </c>
      <c r="B21" s="288" t="s">
        <v>373</v>
      </c>
      <c r="C21" s="289" t="s">
        <v>374</v>
      </c>
      <c r="D21" s="290">
        <v>36000</v>
      </c>
      <c r="E21" s="291">
        <v>58667</v>
      </c>
      <c r="F21" s="291">
        <v>58667</v>
      </c>
      <c r="G21" s="200">
        <f t="shared" ref="G21:G73" si="0">F21/E21</f>
        <v>1</v>
      </c>
    </row>
    <row r="22" spans="1:7" ht="14.65" customHeight="1">
      <c r="A22" s="82" t="s">
        <v>375</v>
      </c>
      <c r="B22" s="212" t="s">
        <v>376</v>
      </c>
      <c r="C22" s="84" t="s">
        <v>377</v>
      </c>
      <c r="D22" s="295">
        <f>SUM(D9:D21)</f>
        <v>36660990</v>
      </c>
      <c r="E22" s="231">
        <f>SUM(E9:E21)</f>
        <v>27082971</v>
      </c>
      <c r="F22" s="231">
        <f>SUM(F9:F21)</f>
        <v>27082971</v>
      </c>
      <c r="G22" s="200">
        <f t="shared" si="0"/>
        <v>1</v>
      </c>
    </row>
    <row r="23" spans="1:7" ht="14.1" customHeight="1">
      <c r="A23" s="276" t="s">
        <v>378</v>
      </c>
      <c r="B23" s="327"/>
      <c r="C23" s="328"/>
      <c r="D23" s="285"/>
      <c r="E23" s="301"/>
      <c r="F23" s="301"/>
      <c r="G23" s="200"/>
    </row>
    <row r="24" spans="1:7" ht="13.5" customHeight="1">
      <c r="A24" s="282" t="s">
        <v>379</v>
      </c>
      <c r="B24" s="283" t="s">
        <v>380</v>
      </c>
      <c r="C24" s="284" t="s">
        <v>381</v>
      </c>
      <c r="D24" s="285">
        <v>5549010</v>
      </c>
      <c r="E24" s="285">
        <v>4858986</v>
      </c>
      <c r="F24" s="285">
        <v>4858986</v>
      </c>
      <c r="G24" s="200">
        <f t="shared" si="0"/>
        <v>1</v>
      </c>
    </row>
    <row r="25" spans="1:7" ht="13.5" customHeight="1">
      <c r="A25" s="282" t="s">
        <v>382</v>
      </c>
      <c r="B25" s="283" t="s">
        <v>383</v>
      </c>
      <c r="C25" s="284" t="s">
        <v>384</v>
      </c>
      <c r="D25" s="285">
        <v>0</v>
      </c>
      <c r="E25" s="285">
        <v>0</v>
      </c>
      <c r="F25" s="285">
        <v>0</v>
      </c>
      <c r="G25" s="200"/>
    </row>
    <row r="26" spans="1:7" ht="14.1" customHeight="1">
      <c r="A26" s="287" t="s">
        <v>385</v>
      </c>
      <c r="B26" s="288" t="s">
        <v>386</v>
      </c>
      <c r="C26" s="289" t="s">
        <v>387</v>
      </c>
      <c r="D26" s="290">
        <v>180000</v>
      </c>
      <c r="E26" s="290">
        <v>180000</v>
      </c>
      <c r="F26" s="290">
        <v>180000</v>
      </c>
      <c r="G26" s="200">
        <f t="shared" si="0"/>
        <v>1</v>
      </c>
    </row>
    <row r="27" spans="1:7" ht="14.65" customHeight="1" thickBot="1">
      <c r="A27" s="82" t="s">
        <v>388</v>
      </c>
      <c r="B27" s="212" t="s">
        <v>389</v>
      </c>
      <c r="C27" s="84" t="s">
        <v>390</v>
      </c>
      <c r="D27" s="230">
        <f>SUM(D24:D26)</f>
        <v>5729010</v>
      </c>
      <c r="E27" s="231">
        <f>SUM(E24:E26)</f>
        <v>5038986</v>
      </c>
      <c r="F27" s="231">
        <f>SUM(F24:F26)</f>
        <v>5038986</v>
      </c>
      <c r="G27" s="200">
        <f t="shared" si="0"/>
        <v>1</v>
      </c>
    </row>
    <row r="28" spans="1:7" ht="18" customHeight="1" thickBot="1">
      <c r="A28" s="82" t="s">
        <v>71</v>
      </c>
      <c r="B28" s="83"/>
      <c r="C28" s="84" t="s">
        <v>391</v>
      </c>
      <c r="D28" s="329">
        <f>D22+D27</f>
        <v>42390000</v>
      </c>
      <c r="E28" s="329">
        <f t="shared" ref="E28:F28" si="1">E22+E27</f>
        <v>32121957</v>
      </c>
      <c r="F28" s="329">
        <f t="shared" si="1"/>
        <v>32121957</v>
      </c>
      <c r="G28" s="200">
        <f t="shared" si="0"/>
        <v>1</v>
      </c>
    </row>
    <row r="29" spans="1:7" ht="14.65" customHeight="1" thickBot="1">
      <c r="A29" s="330" t="s">
        <v>392</v>
      </c>
      <c r="B29" s="323"/>
      <c r="C29" s="331"/>
      <c r="D29" s="290"/>
      <c r="E29" s="332"/>
      <c r="F29" s="332"/>
      <c r="G29" s="200"/>
    </row>
    <row r="30" spans="1:7" ht="18" customHeight="1" thickBot="1">
      <c r="A30" s="82" t="s">
        <v>74</v>
      </c>
      <c r="B30" s="212" t="s">
        <v>393</v>
      </c>
      <c r="C30" s="84" t="s">
        <v>394</v>
      </c>
      <c r="D30" s="329">
        <v>5700000</v>
      </c>
      <c r="E30" s="329">
        <v>4444464</v>
      </c>
      <c r="F30" s="329">
        <v>4444464</v>
      </c>
      <c r="G30" s="200">
        <f t="shared" si="0"/>
        <v>1</v>
      </c>
    </row>
    <row r="31" spans="1:7" ht="14.1" customHeight="1">
      <c r="A31" s="276" t="s">
        <v>395</v>
      </c>
      <c r="B31" s="293"/>
      <c r="C31" s="305"/>
      <c r="D31" s="285"/>
      <c r="E31" s="296"/>
      <c r="F31" s="296"/>
      <c r="G31" s="200"/>
    </row>
    <row r="32" spans="1:7" ht="13.5" customHeight="1">
      <c r="A32" s="282" t="s">
        <v>396</v>
      </c>
      <c r="B32" s="283" t="s">
        <v>397</v>
      </c>
      <c r="C32" s="284" t="s">
        <v>398</v>
      </c>
      <c r="D32" s="285">
        <v>150000</v>
      </c>
      <c r="E32" s="286">
        <v>192098</v>
      </c>
      <c r="F32" s="286">
        <v>188460</v>
      </c>
      <c r="G32" s="200">
        <f t="shared" si="0"/>
        <v>0.98106174973190763</v>
      </c>
    </row>
    <row r="33" spans="1:7" ht="13.5" customHeight="1">
      <c r="A33" s="282" t="s">
        <v>399</v>
      </c>
      <c r="B33" s="283" t="s">
        <v>400</v>
      </c>
      <c r="C33" s="284" t="s">
        <v>401</v>
      </c>
      <c r="D33" s="285">
        <v>6000000</v>
      </c>
      <c r="E33" s="285">
        <v>13486349</v>
      </c>
      <c r="F33" s="285">
        <v>13486349</v>
      </c>
      <c r="G33" s="200">
        <f t="shared" si="0"/>
        <v>1</v>
      </c>
    </row>
    <row r="34" spans="1:7" ht="14.1" customHeight="1">
      <c r="A34" s="287" t="s">
        <v>402</v>
      </c>
      <c r="B34" s="288" t="s">
        <v>403</v>
      </c>
      <c r="C34" s="289" t="s">
        <v>404</v>
      </c>
      <c r="D34" s="290"/>
      <c r="E34" s="291"/>
      <c r="F34" s="291"/>
      <c r="G34" s="200"/>
    </row>
    <row r="35" spans="1:7" ht="15" customHeight="1">
      <c r="A35" s="82" t="s">
        <v>405</v>
      </c>
      <c r="B35" s="212" t="s">
        <v>393</v>
      </c>
      <c r="C35" s="84" t="s">
        <v>406</v>
      </c>
      <c r="D35" s="295">
        <f>SUM(D32:D34)</f>
        <v>6150000</v>
      </c>
      <c r="E35" s="231">
        <f>SUM(E32:E34)</f>
        <v>13678447</v>
      </c>
      <c r="F35" s="231">
        <f>SUM(F32:F34)</f>
        <v>13674809</v>
      </c>
      <c r="G35" s="200">
        <f t="shared" si="0"/>
        <v>0.99973403413413819</v>
      </c>
    </row>
    <row r="36" spans="1:7" ht="14.1" customHeight="1">
      <c r="A36" s="276" t="s">
        <v>407</v>
      </c>
      <c r="B36" s="298"/>
      <c r="C36" s="299"/>
      <c r="D36" s="285"/>
      <c r="E36" s="301"/>
      <c r="F36" s="301"/>
      <c r="G36" s="200"/>
    </row>
    <row r="37" spans="1:7" ht="13.5" customHeight="1">
      <c r="A37" s="282" t="s">
        <v>408</v>
      </c>
      <c r="B37" s="283" t="s">
        <v>409</v>
      </c>
      <c r="C37" s="284" t="s">
        <v>410</v>
      </c>
      <c r="D37" s="285">
        <v>0</v>
      </c>
      <c r="E37" s="286">
        <v>91200</v>
      </c>
      <c r="F37" s="286">
        <v>91200</v>
      </c>
      <c r="G37" s="200">
        <f t="shared" si="0"/>
        <v>1</v>
      </c>
    </row>
    <row r="38" spans="1:7" ht="14.1" customHeight="1">
      <c r="A38" s="287" t="s">
        <v>411</v>
      </c>
      <c r="B38" s="288" t="s">
        <v>412</v>
      </c>
      <c r="C38" s="289" t="s">
        <v>413</v>
      </c>
      <c r="D38" s="290">
        <v>515000</v>
      </c>
      <c r="E38" s="291">
        <v>446042</v>
      </c>
      <c r="F38" s="291">
        <v>446042</v>
      </c>
      <c r="G38" s="200">
        <f t="shared" si="0"/>
        <v>1</v>
      </c>
    </row>
    <row r="39" spans="1:7" ht="15" customHeight="1">
      <c r="A39" s="82" t="s">
        <v>414</v>
      </c>
      <c r="B39" s="83"/>
      <c r="C39" s="84" t="s">
        <v>415</v>
      </c>
      <c r="D39" s="295">
        <f>SUM(D37:D38)</f>
        <v>515000</v>
      </c>
      <c r="E39" s="231">
        <f>SUM(E37:E38)</f>
        <v>537242</v>
      </c>
      <c r="F39" s="231">
        <f>SUM(F37:F38)</f>
        <v>537242</v>
      </c>
      <c r="G39" s="200">
        <f t="shared" si="0"/>
        <v>1</v>
      </c>
    </row>
    <row r="40" spans="1:7" ht="14.1" customHeight="1">
      <c r="A40" s="276" t="s">
        <v>416</v>
      </c>
      <c r="B40" s="298"/>
      <c r="C40" s="299"/>
      <c r="D40" s="285"/>
      <c r="E40" s="301"/>
      <c r="F40" s="301"/>
      <c r="G40" s="200"/>
    </row>
    <row r="41" spans="1:7" ht="13.5" customHeight="1">
      <c r="A41" s="282" t="s">
        <v>417</v>
      </c>
      <c r="B41" s="283" t="s">
        <v>418</v>
      </c>
      <c r="C41" s="284" t="s">
        <v>419</v>
      </c>
      <c r="D41" s="285">
        <v>500000</v>
      </c>
      <c r="E41" s="286">
        <v>548987</v>
      </c>
      <c r="F41" s="286">
        <v>548987</v>
      </c>
      <c r="G41" s="200">
        <f t="shared" si="0"/>
        <v>1</v>
      </c>
    </row>
    <row r="42" spans="1:7" ht="13.5" customHeight="1">
      <c r="A42" s="282" t="s">
        <v>420</v>
      </c>
      <c r="B42" s="283" t="s">
        <v>421</v>
      </c>
      <c r="C42" s="284" t="s">
        <v>422</v>
      </c>
      <c r="D42" s="285">
        <v>60000</v>
      </c>
      <c r="E42" s="286">
        <v>46204</v>
      </c>
      <c r="F42" s="286">
        <v>46204</v>
      </c>
      <c r="G42" s="200">
        <f t="shared" si="0"/>
        <v>1</v>
      </c>
    </row>
    <row r="43" spans="1:7" ht="13.5" customHeight="1">
      <c r="A43" s="282" t="s">
        <v>423</v>
      </c>
      <c r="B43" s="283" t="s">
        <v>424</v>
      </c>
      <c r="C43" s="284" t="s">
        <v>425</v>
      </c>
      <c r="D43" s="285">
        <v>1200000</v>
      </c>
      <c r="E43" s="286">
        <v>1045000</v>
      </c>
      <c r="F43" s="286">
        <v>1045000</v>
      </c>
      <c r="G43" s="200">
        <f t="shared" si="0"/>
        <v>1</v>
      </c>
    </row>
    <row r="44" spans="1:7" ht="13.5" customHeight="1">
      <c r="A44" s="282" t="s">
        <v>426</v>
      </c>
      <c r="B44" s="283" t="s">
        <v>427</v>
      </c>
      <c r="C44" s="284" t="s">
        <v>428</v>
      </c>
      <c r="D44" s="285">
        <v>1000000</v>
      </c>
      <c r="E44" s="286">
        <v>140002</v>
      </c>
      <c r="F44" s="286">
        <v>140002</v>
      </c>
      <c r="G44" s="200">
        <f t="shared" si="0"/>
        <v>1</v>
      </c>
    </row>
    <row r="45" spans="1:7" ht="13.5" customHeight="1">
      <c r="A45" s="282" t="s">
        <v>429</v>
      </c>
      <c r="B45" s="283" t="s">
        <v>430</v>
      </c>
      <c r="C45" s="284" t="s">
        <v>431</v>
      </c>
      <c r="D45" s="285">
        <v>0</v>
      </c>
      <c r="E45" s="286">
        <v>28660</v>
      </c>
      <c r="F45" s="286">
        <v>28660</v>
      </c>
      <c r="G45" s="200">
        <f t="shared" si="0"/>
        <v>1</v>
      </c>
    </row>
    <row r="46" spans="1:7" ht="13.5" customHeight="1">
      <c r="A46" s="282" t="s">
        <v>432</v>
      </c>
      <c r="B46" s="283" t="s">
        <v>433</v>
      </c>
      <c r="C46" s="284" t="s">
        <v>434</v>
      </c>
      <c r="D46" s="285">
        <v>400000</v>
      </c>
      <c r="E46" s="286">
        <v>298429</v>
      </c>
      <c r="F46" s="286">
        <v>298429</v>
      </c>
      <c r="G46" s="200">
        <f t="shared" si="0"/>
        <v>1</v>
      </c>
    </row>
    <row r="47" spans="1:7" ht="14.1" customHeight="1">
      <c r="A47" s="287" t="s">
        <v>435</v>
      </c>
      <c r="B47" s="288" t="s">
        <v>436</v>
      </c>
      <c r="C47" s="289" t="s">
        <v>437</v>
      </c>
      <c r="D47" s="290">
        <v>1500000</v>
      </c>
      <c r="E47" s="291">
        <v>2070405</v>
      </c>
      <c r="F47" s="291">
        <v>2006905</v>
      </c>
      <c r="G47" s="200">
        <f t="shared" si="0"/>
        <v>0.96932967221389055</v>
      </c>
    </row>
    <row r="48" spans="1:7" ht="15" customHeight="1">
      <c r="A48" s="82" t="s">
        <v>438</v>
      </c>
      <c r="B48" s="83"/>
      <c r="C48" s="84" t="s">
        <v>439</v>
      </c>
      <c r="D48" s="295">
        <f>SUM(D41:D47)</f>
        <v>4660000</v>
      </c>
      <c r="E48" s="231">
        <f>SUM(E41:E47)</f>
        <v>4177687</v>
      </c>
      <c r="F48" s="231">
        <f>SUM(F41:F47)</f>
        <v>4114187</v>
      </c>
      <c r="G48" s="200">
        <f t="shared" si="0"/>
        <v>0.98480020164267934</v>
      </c>
    </row>
    <row r="49" spans="1:7" ht="14.1" customHeight="1">
      <c r="A49" s="276" t="s">
        <v>440</v>
      </c>
      <c r="B49" s="298"/>
      <c r="C49" s="299"/>
      <c r="D49" s="285"/>
      <c r="E49" s="301"/>
      <c r="F49" s="301"/>
      <c r="G49" s="200"/>
    </row>
    <row r="50" spans="1:7" ht="13.5" customHeight="1">
      <c r="A50" s="282" t="s">
        <v>441</v>
      </c>
      <c r="B50" s="283" t="s">
        <v>442</v>
      </c>
      <c r="C50" s="284" t="s">
        <v>443</v>
      </c>
      <c r="D50" s="285">
        <v>0</v>
      </c>
      <c r="E50" s="285">
        <v>5345</v>
      </c>
      <c r="F50" s="286">
        <v>5345</v>
      </c>
      <c r="G50" s="200">
        <f t="shared" si="0"/>
        <v>1</v>
      </c>
    </row>
    <row r="51" spans="1:7" ht="14.1" customHeight="1">
      <c r="A51" s="287" t="s">
        <v>444</v>
      </c>
      <c r="B51" s="288" t="s">
        <v>445</v>
      </c>
      <c r="C51" s="289" t="s">
        <v>446</v>
      </c>
      <c r="D51" s="290">
        <v>0</v>
      </c>
      <c r="E51" s="291"/>
      <c r="F51" s="291"/>
      <c r="G51" s="200"/>
    </row>
    <row r="52" spans="1:7" ht="15" customHeight="1">
      <c r="A52" s="82" t="s">
        <v>447</v>
      </c>
      <c r="B52" s="83"/>
      <c r="C52" s="84" t="s">
        <v>448</v>
      </c>
      <c r="D52" s="295">
        <f>SUM(D50:D51)</f>
        <v>0</v>
      </c>
      <c r="E52" s="231">
        <f>SUM(E50:E51)</f>
        <v>5345</v>
      </c>
      <c r="F52" s="231">
        <f>SUM(F50:F51)</f>
        <v>5345</v>
      </c>
      <c r="G52" s="200">
        <f t="shared" si="0"/>
        <v>1</v>
      </c>
    </row>
    <row r="53" spans="1:7" ht="14.1" customHeight="1">
      <c r="A53" s="276" t="s">
        <v>449</v>
      </c>
      <c r="B53" s="298"/>
      <c r="C53" s="299"/>
      <c r="D53" s="285"/>
      <c r="E53" s="301"/>
      <c r="F53" s="301"/>
      <c r="G53" s="200"/>
    </row>
    <row r="54" spans="1:7" ht="13.5" customHeight="1">
      <c r="A54" s="282" t="s">
        <v>450</v>
      </c>
      <c r="B54" s="283" t="s">
        <v>451</v>
      </c>
      <c r="C54" s="284" t="s">
        <v>452</v>
      </c>
      <c r="D54" s="285">
        <v>1802691</v>
      </c>
      <c r="E54" s="285">
        <v>3296534</v>
      </c>
      <c r="F54" s="286">
        <v>3237534</v>
      </c>
      <c r="G54" s="200">
        <f t="shared" si="0"/>
        <v>0.98210241423264555</v>
      </c>
    </row>
    <row r="55" spans="1:7" ht="13.5" customHeight="1">
      <c r="A55" s="282" t="s">
        <v>453</v>
      </c>
      <c r="B55" s="283" t="s">
        <v>454</v>
      </c>
      <c r="C55" s="284" t="s">
        <v>455</v>
      </c>
      <c r="D55" s="285"/>
      <c r="E55" s="286"/>
      <c r="F55" s="286"/>
      <c r="G55" s="200"/>
    </row>
    <row r="56" spans="1:7" ht="13.5" customHeight="1">
      <c r="A56" s="282" t="s">
        <v>456</v>
      </c>
      <c r="B56" s="283" t="s">
        <v>457</v>
      </c>
      <c r="C56" s="284" t="s">
        <v>458</v>
      </c>
      <c r="D56" s="285">
        <v>0</v>
      </c>
      <c r="E56" s="286">
        <v>5848</v>
      </c>
      <c r="F56" s="286">
        <v>5848</v>
      </c>
      <c r="G56" s="200">
        <f t="shared" si="0"/>
        <v>1</v>
      </c>
    </row>
    <row r="57" spans="1:7" ht="13.5" customHeight="1">
      <c r="A57" s="282" t="s">
        <v>459</v>
      </c>
      <c r="B57" s="283" t="s">
        <v>460</v>
      </c>
      <c r="C57" s="284" t="s">
        <v>461</v>
      </c>
      <c r="D57" s="285"/>
      <c r="E57" s="286"/>
      <c r="F57" s="286"/>
      <c r="G57" s="200"/>
    </row>
    <row r="58" spans="1:7" ht="14.1" customHeight="1">
      <c r="A58" s="287" t="s">
        <v>462</v>
      </c>
      <c r="B58" s="288" t="s">
        <v>463</v>
      </c>
      <c r="C58" s="289" t="s">
        <v>464</v>
      </c>
      <c r="D58" s="290">
        <v>300000</v>
      </c>
      <c r="E58" s="291">
        <v>421955</v>
      </c>
      <c r="F58" s="291">
        <v>421955</v>
      </c>
      <c r="G58" s="200">
        <f t="shared" si="0"/>
        <v>1</v>
      </c>
    </row>
    <row r="59" spans="1:7" ht="15" customHeight="1" thickBot="1">
      <c r="A59" s="82" t="s">
        <v>465</v>
      </c>
      <c r="B59" s="83"/>
      <c r="C59" s="84" t="s">
        <v>466</v>
      </c>
      <c r="D59" s="230">
        <f>SUM(D54:D58)</f>
        <v>2102691</v>
      </c>
      <c r="E59" s="231">
        <f>SUM(E54:E58)</f>
        <v>3724337</v>
      </c>
      <c r="F59" s="231">
        <f>SUM(F54:F58)</f>
        <v>3665337</v>
      </c>
      <c r="G59" s="200">
        <f t="shared" si="0"/>
        <v>0.98415825420739311</v>
      </c>
    </row>
    <row r="60" spans="1:7" ht="18" customHeight="1" thickBot="1">
      <c r="A60" s="82" t="s">
        <v>77</v>
      </c>
      <c r="B60" s="83"/>
      <c r="C60" s="84" t="s">
        <v>467</v>
      </c>
      <c r="D60" s="329">
        <f>SUM(D59,D52,D48,D39,D35)</f>
        <v>13427691</v>
      </c>
      <c r="E60" s="329">
        <f t="shared" ref="E60:F60" si="2">SUM(E59,E52,E48,E39,E35)</f>
        <v>22123058</v>
      </c>
      <c r="F60" s="329">
        <f t="shared" si="2"/>
        <v>21996920</v>
      </c>
      <c r="G60" s="200">
        <f t="shared" si="0"/>
        <v>0.99429834700067232</v>
      </c>
    </row>
    <row r="61" spans="1:7" ht="14.1" customHeight="1">
      <c r="A61" s="276" t="s">
        <v>79</v>
      </c>
      <c r="B61" s="293"/>
      <c r="C61" s="305"/>
      <c r="D61" s="285"/>
      <c r="E61" s="301"/>
      <c r="F61" s="301"/>
      <c r="G61" s="200"/>
    </row>
    <row r="62" spans="1:7" ht="13.5" customHeight="1">
      <c r="A62" s="282" t="s">
        <v>468</v>
      </c>
      <c r="B62" s="283" t="s">
        <v>469</v>
      </c>
      <c r="C62" s="284" t="s">
        <v>470</v>
      </c>
      <c r="D62" s="285"/>
      <c r="E62" s="286"/>
      <c r="F62" s="286"/>
      <c r="G62" s="200"/>
    </row>
    <row r="63" spans="1:7" ht="13.5" customHeight="1">
      <c r="A63" s="282" t="s">
        <v>471</v>
      </c>
      <c r="B63" s="283" t="s">
        <v>472</v>
      </c>
      <c r="C63" s="284" t="s">
        <v>473</v>
      </c>
      <c r="D63" s="285">
        <v>600000</v>
      </c>
      <c r="E63" s="286">
        <v>662000</v>
      </c>
      <c r="F63" s="286">
        <v>662000</v>
      </c>
      <c r="G63" s="200">
        <f t="shared" si="0"/>
        <v>1</v>
      </c>
    </row>
    <row r="64" spans="1:7" ht="13.5" customHeight="1">
      <c r="A64" s="282" t="s">
        <v>474</v>
      </c>
      <c r="B64" s="283" t="s">
        <v>475</v>
      </c>
      <c r="C64" s="284" t="s">
        <v>476</v>
      </c>
      <c r="D64" s="285"/>
      <c r="E64" s="286"/>
      <c r="F64" s="286"/>
      <c r="G64" s="200"/>
    </row>
    <row r="65" spans="1:7" ht="13.5" customHeight="1">
      <c r="A65" s="282" t="s">
        <v>477</v>
      </c>
      <c r="B65" s="283" t="s">
        <v>478</v>
      </c>
      <c r="C65" s="284" t="s">
        <v>479</v>
      </c>
      <c r="D65" s="285"/>
      <c r="E65" s="286"/>
      <c r="F65" s="286"/>
      <c r="G65" s="200"/>
    </row>
    <row r="66" spans="1:7" ht="13.5" customHeight="1">
      <c r="A66" s="282" t="s">
        <v>480</v>
      </c>
      <c r="B66" s="283" t="s">
        <v>481</v>
      </c>
      <c r="C66" s="284" t="s">
        <v>482</v>
      </c>
      <c r="D66" s="285"/>
      <c r="E66" s="286"/>
      <c r="F66" s="286"/>
      <c r="G66" s="200"/>
    </row>
    <row r="67" spans="1:7" ht="13.5" customHeight="1">
      <c r="A67" s="282" t="s">
        <v>483</v>
      </c>
      <c r="B67" s="283" t="s">
        <v>484</v>
      </c>
      <c r="C67" s="284" t="s">
        <v>485</v>
      </c>
      <c r="D67" s="285"/>
      <c r="E67" s="286"/>
      <c r="F67" s="286"/>
      <c r="G67" s="200"/>
    </row>
    <row r="68" spans="1:7" ht="13.5" customHeight="1">
      <c r="A68" s="282" t="s">
        <v>486</v>
      </c>
      <c r="B68" s="283" t="s">
        <v>487</v>
      </c>
      <c r="C68" s="284" t="s">
        <v>488</v>
      </c>
      <c r="D68" s="285"/>
      <c r="E68" s="286"/>
      <c r="F68" s="286"/>
      <c r="G68" s="200"/>
    </row>
    <row r="69" spans="1:7" ht="14.1" customHeight="1">
      <c r="A69" s="287" t="s">
        <v>489</v>
      </c>
      <c r="B69" s="288" t="s">
        <v>490</v>
      </c>
      <c r="C69" s="289" t="s">
        <v>491</v>
      </c>
      <c r="D69" s="290">
        <v>2200000</v>
      </c>
      <c r="E69" s="291">
        <v>2291600</v>
      </c>
      <c r="F69" s="291">
        <v>2291600</v>
      </c>
      <c r="G69" s="200">
        <f t="shared" si="0"/>
        <v>1</v>
      </c>
    </row>
    <row r="70" spans="1:7" ht="18" customHeight="1">
      <c r="A70" s="82" t="s">
        <v>80</v>
      </c>
      <c r="B70" s="83"/>
      <c r="C70" s="84" t="s">
        <v>492</v>
      </c>
      <c r="D70" s="329">
        <f>SUM(D62:D69)</f>
        <v>2800000</v>
      </c>
      <c r="E70" s="297">
        <f>SUM(E63:E69)</f>
        <v>2953600</v>
      </c>
      <c r="F70" s="297">
        <f>SUM(F63:F69)</f>
        <v>2953600</v>
      </c>
      <c r="G70" s="200">
        <f t="shared" si="0"/>
        <v>1</v>
      </c>
    </row>
    <row r="71" spans="1:7" ht="14.1" customHeight="1">
      <c r="A71" s="276" t="s">
        <v>82</v>
      </c>
      <c r="B71" s="298"/>
      <c r="C71" s="299"/>
      <c r="D71" s="285"/>
      <c r="E71" s="301"/>
      <c r="F71" s="301"/>
      <c r="G71" s="200"/>
    </row>
    <row r="72" spans="1:7" ht="13.5" customHeight="1">
      <c r="A72" s="282" t="s">
        <v>493</v>
      </c>
      <c r="B72" s="283" t="s">
        <v>494</v>
      </c>
      <c r="C72" s="284" t="s">
        <v>495</v>
      </c>
      <c r="D72" s="285"/>
      <c r="E72" s="286"/>
      <c r="F72" s="286"/>
      <c r="G72" s="200"/>
    </row>
    <row r="73" spans="1:7" ht="13.5" customHeight="1">
      <c r="A73" s="282" t="s">
        <v>496</v>
      </c>
      <c r="B73" s="283" t="s">
        <v>497</v>
      </c>
      <c r="C73" s="284" t="s">
        <v>498</v>
      </c>
      <c r="D73" s="285">
        <v>30000</v>
      </c>
      <c r="E73" s="286">
        <v>525550</v>
      </c>
      <c r="F73" s="286">
        <v>525550</v>
      </c>
      <c r="G73" s="200">
        <f t="shared" si="0"/>
        <v>1</v>
      </c>
    </row>
    <row r="74" spans="1:7" ht="15" customHeight="1">
      <c r="A74" s="282" t="s">
        <v>499</v>
      </c>
      <c r="B74" s="283" t="s">
        <v>500</v>
      </c>
      <c r="C74" s="284" t="s">
        <v>501</v>
      </c>
      <c r="D74" s="285"/>
      <c r="E74" s="286"/>
      <c r="F74" s="286"/>
      <c r="G74" s="200"/>
    </row>
    <row r="75" spans="1:7" ht="15" customHeight="1">
      <c r="A75" s="282" t="s">
        <v>502</v>
      </c>
      <c r="B75" s="283" t="s">
        <v>503</v>
      </c>
      <c r="C75" s="284" t="s">
        <v>504</v>
      </c>
      <c r="D75" s="285"/>
      <c r="E75" s="286"/>
      <c r="F75" s="286"/>
      <c r="G75" s="200"/>
    </row>
    <row r="76" spans="1:7" ht="13.5" customHeight="1">
      <c r="A76" s="282" t="s">
        <v>505</v>
      </c>
      <c r="B76" s="283" t="s">
        <v>506</v>
      </c>
      <c r="C76" s="284" t="s">
        <v>507</v>
      </c>
      <c r="D76" s="285"/>
      <c r="E76" s="286"/>
      <c r="F76" s="286"/>
      <c r="G76" s="200"/>
    </row>
    <row r="77" spans="1:7" ht="13.5" customHeight="1">
      <c r="A77" s="282" t="s">
        <v>508</v>
      </c>
      <c r="B77" s="283" t="s">
        <v>509</v>
      </c>
      <c r="C77" s="284" t="s">
        <v>510</v>
      </c>
      <c r="D77" s="285">
        <v>1310000</v>
      </c>
      <c r="E77" s="286">
        <v>1033554</v>
      </c>
      <c r="F77" s="286">
        <v>1033554</v>
      </c>
      <c r="G77" s="200">
        <f t="shared" ref="G77:G137" si="3">F77/E77</f>
        <v>1</v>
      </c>
    </row>
    <row r="78" spans="1:7" ht="15" customHeight="1">
      <c r="A78" s="282" t="s">
        <v>511</v>
      </c>
      <c r="B78" s="283" t="s">
        <v>512</v>
      </c>
      <c r="C78" s="284" t="s">
        <v>513</v>
      </c>
      <c r="D78" s="285"/>
      <c r="E78" s="286"/>
      <c r="F78" s="286"/>
      <c r="G78" s="200"/>
    </row>
    <row r="79" spans="1:7" ht="15" customHeight="1">
      <c r="A79" s="282" t="s">
        <v>514</v>
      </c>
      <c r="B79" s="283" t="s">
        <v>515</v>
      </c>
      <c r="C79" s="284" t="s">
        <v>516</v>
      </c>
      <c r="D79" s="285">
        <v>700000</v>
      </c>
      <c r="E79" s="286">
        <v>160000</v>
      </c>
      <c r="F79" s="286">
        <v>160000</v>
      </c>
      <c r="G79" s="200">
        <f t="shared" si="3"/>
        <v>1</v>
      </c>
    </row>
    <row r="80" spans="1:7" ht="13.5" customHeight="1">
      <c r="A80" s="282" t="s">
        <v>517</v>
      </c>
      <c r="B80" s="283" t="s">
        <v>518</v>
      </c>
      <c r="C80" s="284" t="s">
        <v>519</v>
      </c>
      <c r="D80" s="285"/>
      <c r="E80" s="286"/>
      <c r="F80" s="286"/>
      <c r="G80" s="200"/>
    </row>
    <row r="81" spans="1:7" ht="13.5" customHeight="1">
      <c r="A81" s="282" t="s">
        <v>520</v>
      </c>
      <c r="B81" s="283" t="s">
        <v>521</v>
      </c>
      <c r="C81" s="284" t="s">
        <v>522</v>
      </c>
      <c r="D81" s="285"/>
      <c r="E81" s="286"/>
      <c r="F81" s="286"/>
      <c r="G81" s="200"/>
    </row>
    <row r="82" spans="1:7" ht="13.5" customHeight="1">
      <c r="A82" s="282" t="s">
        <v>523</v>
      </c>
      <c r="B82" s="283" t="s">
        <v>524</v>
      </c>
      <c r="C82" s="284" t="s">
        <v>525</v>
      </c>
      <c r="D82" s="285"/>
      <c r="E82" s="286"/>
      <c r="F82" s="286"/>
      <c r="G82" s="200"/>
    </row>
    <row r="83" spans="1:7" ht="13.5" customHeight="1">
      <c r="A83" s="282" t="s">
        <v>526</v>
      </c>
      <c r="B83" s="283" t="s">
        <v>527</v>
      </c>
      <c r="C83" s="284" t="s">
        <v>525</v>
      </c>
      <c r="D83" s="285">
        <v>700000</v>
      </c>
      <c r="E83" s="285">
        <v>700000</v>
      </c>
      <c r="F83" s="286">
        <v>556376</v>
      </c>
      <c r="G83" s="200">
        <f t="shared" si="3"/>
        <v>0.79482285714285716</v>
      </c>
    </row>
    <row r="84" spans="1:7" ht="14.1" customHeight="1" thickBot="1">
      <c r="A84" s="287" t="s">
        <v>528</v>
      </c>
      <c r="B84" s="288" t="s">
        <v>529</v>
      </c>
      <c r="C84" s="289" t="s">
        <v>530</v>
      </c>
      <c r="D84" s="290">
        <v>0</v>
      </c>
      <c r="E84" s="291">
        <v>7015220</v>
      </c>
      <c r="F84" s="291">
        <v>0</v>
      </c>
      <c r="G84" s="200">
        <f t="shared" si="3"/>
        <v>0</v>
      </c>
    </row>
    <row r="85" spans="1:7" ht="18" customHeight="1" thickBot="1">
      <c r="A85" s="82" t="s">
        <v>83</v>
      </c>
      <c r="B85" s="83"/>
      <c r="C85" s="84" t="s">
        <v>531</v>
      </c>
      <c r="D85" s="329">
        <f>SUM(D72:D84)</f>
        <v>2740000</v>
      </c>
      <c r="E85" s="329">
        <f t="shared" ref="E85:F85" si="4">SUM(E72:E84)</f>
        <v>9434324</v>
      </c>
      <c r="F85" s="329">
        <f t="shared" si="4"/>
        <v>2275480</v>
      </c>
      <c r="G85" s="200">
        <f t="shared" si="3"/>
        <v>0.24119163174807226</v>
      </c>
    </row>
    <row r="86" spans="1:7" ht="14.1" customHeight="1">
      <c r="A86" s="276" t="s">
        <v>85</v>
      </c>
      <c r="B86" s="298"/>
      <c r="C86" s="299"/>
      <c r="D86" s="285"/>
      <c r="E86" s="301"/>
      <c r="F86" s="301"/>
      <c r="G86" s="200"/>
    </row>
    <row r="87" spans="1:7" ht="13.5" customHeight="1">
      <c r="A87" s="282" t="s">
        <v>532</v>
      </c>
      <c r="B87" s="283" t="s">
        <v>533</v>
      </c>
      <c r="C87" s="284" t="s">
        <v>534</v>
      </c>
      <c r="D87" s="285">
        <v>0</v>
      </c>
      <c r="E87" s="286">
        <v>708661</v>
      </c>
      <c r="F87" s="286">
        <v>708661</v>
      </c>
      <c r="G87" s="200">
        <f t="shared" si="3"/>
        <v>1</v>
      </c>
    </row>
    <row r="88" spans="1:7" ht="13.5" customHeight="1">
      <c r="A88" s="282" t="s">
        <v>535</v>
      </c>
      <c r="B88" s="283" t="s">
        <v>536</v>
      </c>
      <c r="C88" s="284" t="s">
        <v>537</v>
      </c>
      <c r="D88" s="285">
        <v>300000</v>
      </c>
      <c r="E88" s="286">
        <v>1100000</v>
      </c>
      <c r="F88" s="286">
        <v>1100000</v>
      </c>
      <c r="G88" s="200">
        <f t="shared" si="3"/>
        <v>1</v>
      </c>
    </row>
    <row r="89" spans="1:7" ht="13.5" customHeight="1">
      <c r="A89" s="282" t="s">
        <v>538</v>
      </c>
      <c r="B89" s="283" t="s">
        <v>539</v>
      </c>
      <c r="C89" s="284" t="s">
        <v>540</v>
      </c>
      <c r="D89" s="285"/>
      <c r="E89" s="286"/>
      <c r="F89" s="286"/>
      <c r="G89" s="200"/>
    </row>
    <row r="90" spans="1:7" ht="13.5" customHeight="1">
      <c r="A90" s="282" t="s">
        <v>541</v>
      </c>
      <c r="B90" s="283" t="s">
        <v>542</v>
      </c>
      <c r="C90" s="284" t="s">
        <v>543</v>
      </c>
      <c r="D90" s="285">
        <v>315000</v>
      </c>
      <c r="E90" s="286">
        <v>10571630</v>
      </c>
      <c r="F90" s="286">
        <v>10571630</v>
      </c>
      <c r="G90" s="200">
        <f t="shared" si="3"/>
        <v>1</v>
      </c>
    </row>
    <row r="91" spans="1:7" ht="13.5" customHeight="1">
      <c r="A91" s="282" t="s">
        <v>544</v>
      </c>
      <c r="B91" s="283" t="s">
        <v>545</v>
      </c>
      <c r="C91" s="284" t="s">
        <v>546</v>
      </c>
      <c r="D91" s="285"/>
      <c r="E91" s="286"/>
      <c r="F91" s="286"/>
      <c r="G91" s="200"/>
    </row>
    <row r="92" spans="1:7" ht="13.5" customHeight="1">
      <c r="A92" s="282" t="s">
        <v>547</v>
      </c>
      <c r="B92" s="283" t="s">
        <v>548</v>
      </c>
      <c r="C92" s="284" t="s">
        <v>549</v>
      </c>
      <c r="D92" s="285"/>
      <c r="E92" s="286"/>
      <c r="F92" s="286"/>
      <c r="G92" s="200"/>
    </row>
    <row r="93" spans="1:7" ht="14.1" customHeight="1">
      <c r="A93" s="287" t="s">
        <v>550</v>
      </c>
      <c r="B93" s="288" t="s">
        <v>551</v>
      </c>
      <c r="C93" s="289" t="s">
        <v>552</v>
      </c>
      <c r="D93" s="290">
        <v>85000</v>
      </c>
      <c r="E93" s="291">
        <v>2714904</v>
      </c>
      <c r="F93" s="291">
        <v>2714904</v>
      </c>
      <c r="G93" s="200">
        <f t="shared" si="3"/>
        <v>1</v>
      </c>
    </row>
    <row r="94" spans="1:7" ht="18" customHeight="1">
      <c r="A94" s="82" t="s">
        <v>86</v>
      </c>
      <c r="B94" s="83"/>
      <c r="C94" s="84" t="s">
        <v>553</v>
      </c>
      <c r="D94" s="329">
        <f>SUM(D88:D93)</f>
        <v>700000</v>
      </c>
      <c r="E94" s="297">
        <f>SUM(E87:E93)</f>
        <v>15095195</v>
      </c>
      <c r="F94" s="297">
        <f>SUM(F87:F93)</f>
        <v>15095195</v>
      </c>
      <c r="G94" s="200">
        <f t="shared" si="3"/>
        <v>1</v>
      </c>
    </row>
    <row r="95" spans="1:7" ht="14.1" customHeight="1">
      <c r="A95" s="276" t="s">
        <v>88</v>
      </c>
      <c r="B95" s="298"/>
      <c r="C95" s="299"/>
      <c r="D95" s="285"/>
      <c r="E95" s="301"/>
      <c r="F95" s="301"/>
      <c r="G95" s="200"/>
    </row>
    <row r="96" spans="1:7" ht="13.5" customHeight="1">
      <c r="A96" s="282" t="s">
        <v>554</v>
      </c>
      <c r="B96" s="283" t="s">
        <v>555</v>
      </c>
      <c r="C96" s="284" t="s">
        <v>556</v>
      </c>
      <c r="D96" s="285">
        <v>2322835</v>
      </c>
      <c r="E96" s="286">
        <v>0</v>
      </c>
      <c r="F96" s="286">
        <v>0</v>
      </c>
      <c r="G96" s="200"/>
    </row>
    <row r="97" spans="1:7" ht="13.5" customHeight="1">
      <c r="A97" s="282" t="s">
        <v>557</v>
      </c>
      <c r="B97" s="283" t="s">
        <v>558</v>
      </c>
      <c r="C97" s="284" t="s">
        <v>559</v>
      </c>
      <c r="D97" s="285"/>
      <c r="E97" s="286"/>
      <c r="F97" s="286"/>
      <c r="G97" s="200"/>
    </row>
    <row r="98" spans="1:7" ht="13.5" customHeight="1">
      <c r="A98" s="282" t="s">
        <v>560</v>
      </c>
      <c r="B98" s="283" t="s">
        <v>561</v>
      </c>
      <c r="C98" s="284" t="s">
        <v>562</v>
      </c>
      <c r="D98" s="285"/>
      <c r="E98" s="286"/>
      <c r="F98" s="286"/>
      <c r="G98" s="200"/>
    </row>
    <row r="99" spans="1:7" ht="14.1" customHeight="1">
      <c r="A99" s="287" t="s">
        <v>563</v>
      </c>
      <c r="B99" s="288" t="s">
        <v>564</v>
      </c>
      <c r="C99" s="289" t="s">
        <v>565</v>
      </c>
      <c r="D99" s="290">
        <v>627165</v>
      </c>
      <c r="E99" s="291">
        <v>0</v>
      </c>
      <c r="F99" s="291">
        <v>0</v>
      </c>
      <c r="G99" s="200"/>
    </row>
    <row r="100" spans="1:7" ht="18" customHeight="1">
      <c r="A100" s="82" t="s">
        <v>89</v>
      </c>
      <c r="B100" s="83"/>
      <c r="C100" s="84" t="s">
        <v>566</v>
      </c>
      <c r="D100" s="329">
        <f>SUM(D96:D99)</f>
        <v>2950000</v>
      </c>
      <c r="E100" s="297">
        <f>SUM(E96:E99)</f>
        <v>0</v>
      </c>
      <c r="F100" s="297">
        <f>SUM(F96:F99)</f>
        <v>0</v>
      </c>
      <c r="G100" s="200"/>
    </row>
    <row r="101" spans="1:7" ht="14.1" customHeight="1">
      <c r="A101" s="276" t="s">
        <v>91</v>
      </c>
      <c r="B101" s="298"/>
      <c r="C101" s="299"/>
      <c r="D101" s="285"/>
      <c r="E101" s="301"/>
      <c r="F101" s="301"/>
      <c r="G101" s="200"/>
    </row>
    <row r="102" spans="1:7" ht="15" customHeight="1">
      <c r="A102" s="282" t="s">
        <v>567</v>
      </c>
      <c r="B102" s="283" t="s">
        <v>568</v>
      </c>
      <c r="C102" s="284" t="s">
        <v>569</v>
      </c>
      <c r="D102" s="285"/>
      <c r="E102" s="286"/>
      <c r="F102" s="286"/>
      <c r="G102" s="200"/>
    </row>
    <row r="103" spans="1:7" ht="13.5" customHeight="1">
      <c r="A103" s="282" t="s">
        <v>570</v>
      </c>
      <c r="B103" s="283" t="s">
        <v>571</v>
      </c>
      <c r="C103" s="284" t="s">
        <v>572</v>
      </c>
      <c r="D103" s="285"/>
      <c r="E103" s="286"/>
      <c r="F103" s="286"/>
      <c r="G103" s="200"/>
    </row>
    <row r="104" spans="1:7" ht="13.5" customHeight="1">
      <c r="A104" s="282" t="s">
        <v>573</v>
      </c>
      <c r="B104" s="283" t="s">
        <v>574</v>
      </c>
      <c r="C104" s="284" t="s">
        <v>575</v>
      </c>
      <c r="D104" s="285"/>
      <c r="E104" s="286"/>
      <c r="F104" s="286"/>
      <c r="G104" s="200"/>
    </row>
    <row r="105" spans="1:7" ht="13.5" customHeight="1">
      <c r="A105" s="282" t="s">
        <v>576</v>
      </c>
      <c r="B105" s="283" t="s">
        <v>577</v>
      </c>
      <c r="C105" s="284" t="s">
        <v>578</v>
      </c>
      <c r="D105" s="285"/>
      <c r="E105" s="286"/>
      <c r="F105" s="286"/>
      <c r="G105" s="200"/>
    </row>
    <row r="106" spans="1:7" ht="15" customHeight="1">
      <c r="A106" s="282" t="s">
        <v>579</v>
      </c>
      <c r="B106" s="283" t="s">
        <v>580</v>
      </c>
      <c r="C106" s="284" t="s">
        <v>581</v>
      </c>
      <c r="D106" s="285"/>
      <c r="E106" s="286"/>
      <c r="F106" s="286"/>
      <c r="G106" s="200"/>
    </row>
    <row r="107" spans="1:7" ht="13.5" customHeight="1">
      <c r="A107" s="282" t="s">
        <v>582</v>
      </c>
      <c r="B107" s="283" t="s">
        <v>583</v>
      </c>
      <c r="C107" s="284" t="s">
        <v>584</v>
      </c>
      <c r="D107" s="285"/>
      <c r="E107" s="286"/>
      <c r="F107" s="286"/>
      <c r="G107" s="200"/>
    </row>
    <row r="108" spans="1:7" ht="13.5" customHeight="1">
      <c r="A108" s="282" t="s">
        <v>585</v>
      </c>
      <c r="B108" s="283" t="s">
        <v>586</v>
      </c>
      <c r="C108" s="284" t="s">
        <v>587</v>
      </c>
      <c r="D108" s="285"/>
      <c r="E108" s="286"/>
      <c r="F108" s="286"/>
      <c r="G108" s="200"/>
    </row>
    <row r="109" spans="1:7" ht="14.1" customHeight="1" thickBot="1">
      <c r="A109" s="287" t="s">
        <v>1479</v>
      </c>
      <c r="B109" s="288" t="s">
        <v>588</v>
      </c>
      <c r="C109" s="289" t="s">
        <v>589</v>
      </c>
      <c r="D109" s="290">
        <v>0</v>
      </c>
      <c r="E109" s="291"/>
      <c r="F109" s="291"/>
      <c r="G109" s="200"/>
    </row>
    <row r="110" spans="1:7" ht="18" customHeight="1" thickBot="1">
      <c r="A110" s="82" t="s">
        <v>92</v>
      </c>
      <c r="B110" s="83"/>
      <c r="C110" s="84" t="s">
        <v>590</v>
      </c>
      <c r="D110" s="85">
        <f>SUM(D102:D109)</f>
        <v>0</v>
      </c>
      <c r="E110" s="85">
        <f t="shared" ref="E110:F110" si="5">SUM(E102:E109)</f>
        <v>0</v>
      </c>
      <c r="F110" s="85">
        <f t="shared" si="5"/>
        <v>0</v>
      </c>
      <c r="G110" s="200"/>
    </row>
    <row r="111" spans="1:7" ht="21" customHeight="1" thickBot="1">
      <c r="A111" s="333"/>
      <c r="B111" s="318"/>
      <c r="C111" s="334" t="s">
        <v>591</v>
      </c>
      <c r="D111" s="329">
        <f>D110+D100+D94+D85+D70+D60+D30+D28</f>
        <v>70707691</v>
      </c>
      <c r="E111" s="329">
        <f t="shared" ref="E111:F111" si="6">E110+E100+E94+E85+E70+E60+E30+E28</f>
        <v>86172598</v>
      </c>
      <c r="F111" s="329">
        <f t="shared" si="6"/>
        <v>78887616</v>
      </c>
      <c r="G111" s="200">
        <f t="shared" si="3"/>
        <v>0.91546057367331546</v>
      </c>
    </row>
    <row r="112" spans="1:7" ht="14.1" customHeight="1">
      <c r="A112" s="276" t="s">
        <v>592</v>
      </c>
      <c r="B112" s="298"/>
      <c r="C112" s="299"/>
      <c r="D112" s="285"/>
      <c r="E112" s="301"/>
      <c r="F112" s="301"/>
      <c r="G112" s="200"/>
    </row>
    <row r="113" spans="1:7" ht="13.5" customHeight="1">
      <c r="A113" s="282" t="s">
        <v>593</v>
      </c>
      <c r="B113" s="283" t="s">
        <v>594</v>
      </c>
      <c r="C113" s="284" t="s">
        <v>595</v>
      </c>
      <c r="D113" s="285"/>
      <c r="E113" s="286"/>
      <c r="F113" s="286"/>
      <c r="G113" s="200"/>
    </row>
    <row r="114" spans="1:7" ht="13.5" customHeight="1">
      <c r="A114" s="282" t="s">
        <v>596</v>
      </c>
      <c r="B114" s="283" t="s">
        <v>597</v>
      </c>
      <c r="C114" s="284" t="s">
        <v>598</v>
      </c>
      <c r="D114" s="285"/>
      <c r="E114" s="286"/>
      <c r="F114" s="286"/>
      <c r="G114" s="200"/>
    </row>
    <row r="115" spans="1:7" ht="14.1" customHeight="1">
      <c r="A115" s="287" t="s">
        <v>599</v>
      </c>
      <c r="B115" s="288" t="s">
        <v>600</v>
      </c>
      <c r="C115" s="289" t="s">
        <v>601</v>
      </c>
      <c r="D115" s="290"/>
      <c r="E115" s="291"/>
      <c r="F115" s="291"/>
      <c r="G115" s="200"/>
    </row>
    <row r="116" spans="1:7" ht="15" customHeight="1">
      <c r="A116" s="82" t="s">
        <v>602</v>
      </c>
      <c r="B116" s="83"/>
      <c r="C116" s="84" t="s">
        <v>603</v>
      </c>
      <c r="D116" s="295"/>
      <c r="E116" s="231"/>
      <c r="F116" s="231"/>
      <c r="G116" s="200"/>
    </row>
    <row r="117" spans="1:7" ht="14.1" customHeight="1">
      <c r="A117" s="276" t="s">
        <v>604</v>
      </c>
      <c r="B117" s="298"/>
      <c r="C117" s="299"/>
      <c r="D117" s="285"/>
      <c r="E117" s="301"/>
      <c r="F117" s="301"/>
      <c r="G117" s="200"/>
    </row>
    <row r="118" spans="1:7" ht="13.5" customHeight="1">
      <c r="A118" s="282" t="s">
        <v>605</v>
      </c>
      <c r="B118" s="283" t="s">
        <v>606</v>
      </c>
      <c r="C118" s="284" t="s">
        <v>607</v>
      </c>
      <c r="D118" s="285"/>
      <c r="E118" s="286"/>
      <c r="F118" s="286"/>
      <c r="G118" s="200"/>
    </row>
    <row r="119" spans="1:7" ht="13.5" customHeight="1">
      <c r="A119" s="282" t="s">
        <v>608</v>
      </c>
      <c r="B119" s="283" t="s">
        <v>609</v>
      </c>
      <c r="C119" s="284" t="s">
        <v>610</v>
      </c>
      <c r="D119" s="285"/>
      <c r="E119" s="286"/>
      <c r="F119" s="286"/>
      <c r="G119" s="200"/>
    </row>
    <row r="120" spans="1:7" ht="13.5" customHeight="1">
      <c r="A120" s="282" t="s">
        <v>611</v>
      </c>
      <c r="B120" s="283" t="s">
        <v>612</v>
      </c>
      <c r="C120" s="284" t="s">
        <v>613</v>
      </c>
      <c r="D120" s="285"/>
      <c r="E120" s="286"/>
      <c r="F120" s="286"/>
      <c r="G120" s="200"/>
    </row>
    <row r="121" spans="1:7" ht="14.1" customHeight="1">
      <c r="A121" s="287" t="s">
        <v>614</v>
      </c>
      <c r="B121" s="288" t="s">
        <v>615</v>
      </c>
      <c r="C121" s="289" t="s">
        <v>616</v>
      </c>
      <c r="D121" s="290"/>
      <c r="E121" s="291"/>
      <c r="F121" s="291"/>
      <c r="G121" s="200"/>
    </row>
    <row r="122" spans="1:7" ht="14.65" customHeight="1">
      <c r="A122" s="82" t="s">
        <v>617</v>
      </c>
      <c r="B122" s="83"/>
      <c r="C122" s="84" t="s">
        <v>618</v>
      </c>
      <c r="D122" s="295"/>
      <c r="E122" s="231"/>
      <c r="F122" s="231"/>
      <c r="G122" s="200"/>
    </row>
    <row r="123" spans="1:7" ht="14.1" customHeight="1">
      <c r="A123" s="302" t="s">
        <v>619</v>
      </c>
      <c r="B123" s="303" t="s">
        <v>620</v>
      </c>
      <c r="C123" s="304" t="s">
        <v>621</v>
      </c>
      <c r="D123" s="285"/>
      <c r="E123" s="301"/>
      <c r="F123" s="301"/>
      <c r="G123" s="200"/>
    </row>
    <row r="124" spans="1:7" ht="13.5" customHeight="1">
      <c r="A124" s="282" t="s">
        <v>95</v>
      </c>
      <c r="B124" s="283" t="s">
        <v>622</v>
      </c>
      <c r="C124" s="284" t="s">
        <v>623</v>
      </c>
      <c r="D124" s="285">
        <v>892309</v>
      </c>
      <c r="E124" s="285">
        <v>892309</v>
      </c>
      <c r="F124" s="285">
        <v>892309</v>
      </c>
      <c r="G124" s="200">
        <f t="shared" si="3"/>
        <v>1</v>
      </c>
    </row>
    <row r="125" spans="1:7" ht="13.5" customHeight="1">
      <c r="A125" s="282" t="s">
        <v>624</v>
      </c>
      <c r="B125" s="283" t="s">
        <v>625</v>
      </c>
      <c r="C125" s="284" t="s">
        <v>626</v>
      </c>
      <c r="D125" s="285"/>
      <c r="E125" s="286"/>
      <c r="F125" s="286"/>
      <c r="G125" s="200"/>
    </row>
    <row r="126" spans="1:7" ht="13.5" customHeight="1">
      <c r="A126" s="282" t="s">
        <v>627</v>
      </c>
      <c r="B126" s="283" t="s">
        <v>628</v>
      </c>
      <c r="C126" s="284" t="s">
        <v>629</v>
      </c>
      <c r="D126" s="285"/>
      <c r="E126" s="286"/>
      <c r="F126" s="286"/>
      <c r="G126" s="200"/>
    </row>
    <row r="127" spans="1:7" ht="13.5" customHeight="1">
      <c r="A127" s="282" t="s">
        <v>630</v>
      </c>
      <c r="B127" s="283" t="s">
        <v>631</v>
      </c>
      <c r="C127" s="284" t="s">
        <v>632</v>
      </c>
      <c r="D127" s="285"/>
      <c r="E127" s="286"/>
      <c r="F127" s="286"/>
      <c r="G127" s="200"/>
    </row>
    <row r="128" spans="1:7" ht="15" customHeight="1">
      <c r="A128" s="287" t="s">
        <v>633</v>
      </c>
      <c r="B128" s="288" t="s">
        <v>634</v>
      </c>
      <c r="C128" s="289" t="s">
        <v>635</v>
      </c>
      <c r="D128" s="290"/>
      <c r="E128" s="291"/>
      <c r="F128" s="291"/>
      <c r="G128" s="200"/>
    </row>
    <row r="129" spans="1:7" ht="18" customHeight="1">
      <c r="A129" s="82" t="s">
        <v>636</v>
      </c>
      <c r="B129" s="83"/>
      <c r="C129" s="84" t="s">
        <v>637</v>
      </c>
      <c r="D129" s="295">
        <f>SUM(D123:D128)</f>
        <v>892309</v>
      </c>
      <c r="E129" s="231">
        <f>SUM(E124:E128)</f>
        <v>892309</v>
      </c>
      <c r="F129" s="231">
        <f>SUM(F124:F128)</f>
        <v>892309</v>
      </c>
      <c r="G129" s="200">
        <f t="shared" si="3"/>
        <v>1</v>
      </c>
    </row>
    <row r="130" spans="1:7" ht="14.1" customHeight="1">
      <c r="A130" s="276" t="s">
        <v>638</v>
      </c>
      <c r="B130" s="298"/>
      <c r="C130" s="299"/>
      <c r="D130" s="285"/>
      <c r="E130" s="301"/>
      <c r="F130" s="301"/>
      <c r="G130" s="200"/>
    </row>
    <row r="131" spans="1:7" ht="13.5" customHeight="1">
      <c r="A131" s="282" t="s">
        <v>639</v>
      </c>
      <c r="B131" s="283" t="s">
        <v>640</v>
      </c>
      <c r="C131" s="284" t="s">
        <v>641</v>
      </c>
      <c r="D131" s="285"/>
      <c r="E131" s="286"/>
      <c r="F131" s="286"/>
      <c r="G131" s="200"/>
    </row>
    <row r="132" spans="1:7" ht="13.5" customHeight="1">
      <c r="A132" s="282" t="s">
        <v>642</v>
      </c>
      <c r="B132" s="283" t="s">
        <v>643</v>
      </c>
      <c r="C132" s="284" t="s">
        <v>644</v>
      </c>
      <c r="D132" s="285"/>
      <c r="E132" s="286"/>
      <c r="F132" s="286"/>
      <c r="G132" s="200"/>
    </row>
    <row r="133" spans="1:7" ht="13.5" customHeight="1">
      <c r="A133" s="282" t="s">
        <v>645</v>
      </c>
      <c r="B133" s="283" t="s">
        <v>646</v>
      </c>
      <c r="C133" s="284" t="s">
        <v>647</v>
      </c>
      <c r="D133" s="285"/>
      <c r="E133" s="286"/>
      <c r="F133" s="286"/>
      <c r="G133" s="200"/>
    </row>
    <row r="134" spans="1:7" ht="14.1" customHeight="1">
      <c r="A134" s="287" t="s">
        <v>648</v>
      </c>
      <c r="B134" s="288" t="s">
        <v>649</v>
      </c>
      <c r="C134" s="289" t="s">
        <v>650</v>
      </c>
      <c r="D134" s="290"/>
      <c r="E134" s="291"/>
      <c r="F134" s="291"/>
      <c r="G134" s="200"/>
    </row>
    <row r="135" spans="1:7" ht="18" customHeight="1">
      <c r="A135" s="82" t="s">
        <v>651</v>
      </c>
      <c r="B135" s="83"/>
      <c r="C135" s="84" t="s">
        <v>652</v>
      </c>
      <c r="D135" s="230"/>
      <c r="E135" s="231"/>
      <c r="F135" s="231"/>
      <c r="G135" s="200"/>
    </row>
    <row r="136" spans="1:7" ht="18" customHeight="1" thickBot="1">
      <c r="A136" s="82" t="s">
        <v>653</v>
      </c>
      <c r="B136" s="212" t="s">
        <v>654</v>
      </c>
      <c r="C136" s="84" t="s">
        <v>655</v>
      </c>
      <c r="D136" s="230"/>
      <c r="E136" s="231"/>
      <c r="F136" s="231"/>
      <c r="G136" s="200"/>
    </row>
    <row r="137" spans="1:7" ht="18" customHeight="1" thickBot="1">
      <c r="A137" s="82" t="s">
        <v>96</v>
      </c>
      <c r="B137" s="83"/>
      <c r="C137" s="334" t="s">
        <v>656</v>
      </c>
      <c r="D137" s="230">
        <f>D136+D135+D129</f>
        <v>892309</v>
      </c>
      <c r="E137" s="230">
        <f t="shared" ref="E137:F137" si="7">E136+E135+E129</f>
        <v>892309</v>
      </c>
      <c r="F137" s="230">
        <f t="shared" si="7"/>
        <v>892309</v>
      </c>
      <c r="G137" s="200">
        <f t="shared" si="3"/>
        <v>1</v>
      </c>
    </row>
    <row r="138" spans="1:7" ht="21" customHeight="1" thickBot="1">
      <c r="A138" s="82" t="s">
        <v>98</v>
      </c>
      <c r="B138" s="83"/>
      <c r="C138" s="335"/>
      <c r="D138" s="230">
        <f>D137+D111</f>
        <v>71600000</v>
      </c>
      <c r="E138" s="230">
        <f t="shared" ref="E138:F138" si="8">E137+E111</f>
        <v>87064907</v>
      </c>
      <c r="F138" s="230">
        <f t="shared" si="8"/>
        <v>79779925</v>
      </c>
      <c r="G138" s="200">
        <f t="shared" ref="G138" si="9">F138/E138</f>
        <v>0.91632699957975028</v>
      </c>
    </row>
  </sheetData>
  <mergeCells count="11">
    <mergeCell ref="A1:G1"/>
    <mergeCell ref="B4:B7"/>
    <mergeCell ref="C4:C7"/>
    <mergeCell ref="A2:G2"/>
    <mergeCell ref="A4:A7"/>
    <mergeCell ref="D5:G5"/>
    <mergeCell ref="D4:G4"/>
    <mergeCell ref="D6:D7"/>
    <mergeCell ref="F6:F7"/>
    <mergeCell ref="E6:E7"/>
    <mergeCell ref="G6:G7"/>
  </mergeCells>
  <pageMargins left="0.59055118110236227" right="0.59055118110236227" top="0.59055118110236227" bottom="0.39370078740157483" header="0.19685039370078741" footer="0.19685039370078741"/>
  <pageSetup paperSize="9" scale="61" orientation="portrait" r:id="rId1"/>
  <headerFooter>
    <oddHeader>&amp;R&amp;"Times New Roman,Normál"&amp;10&amp;K000000 3.  számú melléklet
12/2018(X.04.) önkormányzati rendelet</oddHeader>
    <oddFooter>&amp;L&amp;"Times New Roman,Regular"&amp;10&amp;K0000002017 zárszámadás mellékletei.xls&amp;R&amp;"Helvetica Neue,Regular"&amp;12&amp;K000000&amp;P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>
  <dimension ref="A1:IV26"/>
  <sheetViews>
    <sheetView showGridLines="0" topLeftCell="P1" workbookViewId="0">
      <selection activeCell="A2" sqref="A2:AD2"/>
    </sheetView>
  </sheetViews>
  <sheetFormatPr defaultColWidth="8.85546875" defaultRowHeight="12.95" customHeight="1"/>
  <cols>
    <col min="1" max="1" width="8.7109375" style="103" customWidth="1"/>
    <col min="2" max="2" width="41" style="103" customWidth="1"/>
    <col min="3" max="3" width="11" style="103" customWidth="1"/>
    <col min="4" max="4" width="9.140625" style="103" customWidth="1"/>
    <col min="5" max="5" width="10.42578125" style="103" customWidth="1"/>
    <col min="6" max="9" width="9.140625" style="103" customWidth="1"/>
    <col min="10" max="10" width="10.28515625" style="103" customWidth="1"/>
    <col min="11" max="11" width="14.28515625" style="103" customWidth="1"/>
    <col min="12" max="20" width="9.140625" style="103" customWidth="1"/>
    <col min="21" max="21" width="9.85546875" style="103" customWidth="1"/>
    <col min="22" max="28" width="9.140625" style="103" customWidth="1"/>
    <col min="29" max="29" width="9.85546875" style="103" customWidth="1"/>
    <col min="30" max="30" width="10.7109375" style="103" customWidth="1"/>
    <col min="31" max="256" width="8.85546875" style="103" customWidth="1"/>
    <col min="257" max="16384" width="8.85546875" style="104"/>
  </cols>
  <sheetData>
    <row r="1" spans="1:30" ht="15" customHeight="1">
      <c r="A1" s="173" t="s">
        <v>1519</v>
      </c>
      <c r="B1" s="174"/>
      <c r="C1" s="174"/>
      <c r="D1" s="174"/>
      <c r="E1" s="174"/>
      <c r="F1" s="174"/>
      <c r="G1" s="174"/>
      <c r="H1" s="174"/>
      <c r="I1" s="174"/>
      <c r="J1" s="174"/>
      <c r="K1" s="174"/>
      <c r="L1" s="174"/>
      <c r="M1" s="174"/>
      <c r="N1" s="174"/>
      <c r="O1" s="174"/>
      <c r="P1" s="174"/>
      <c r="Q1" s="174"/>
      <c r="R1" s="174"/>
      <c r="S1" s="174"/>
      <c r="T1" s="174"/>
      <c r="U1" s="174"/>
      <c r="V1" s="174"/>
      <c r="W1" s="174"/>
      <c r="X1" s="174"/>
      <c r="Y1" s="174"/>
      <c r="Z1" s="174"/>
      <c r="AA1" s="174"/>
      <c r="AB1" s="174"/>
      <c r="AC1" s="174"/>
      <c r="AD1" s="174"/>
    </row>
    <row r="2" spans="1:30" ht="15" customHeight="1">
      <c r="A2" s="173" t="s">
        <v>657</v>
      </c>
      <c r="B2" s="174"/>
      <c r="C2" s="174"/>
      <c r="D2" s="174"/>
      <c r="E2" s="174"/>
      <c r="F2" s="174"/>
      <c r="G2" s="174"/>
      <c r="H2" s="174"/>
      <c r="I2" s="174"/>
      <c r="J2" s="174"/>
      <c r="K2" s="174"/>
      <c r="L2" s="174"/>
      <c r="M2" s="174"/>
      <c r="N2" s="174"/>
      <c r="O2" s="174"/>
      <c r="P2" s="174"/>
      <c r="Q2" s="174"/>
      <c r="R2" s="174"/>
      <c r="S2" s="174"/>
      <c r="T2" s="174"/>
      <c r="U2" s="174"/>
      <c r="V2" s="174"/>
      <c r="W2" s="174"/>
      <c r="X2" s="174"/>
      <c r="Y2" s="174"/>
      <c r="Z2" s="174"/>
      <c r="AA2" s="174"/>
      <c r="AB2" s="174"/>
      <c r="AC2" s="174"/>
      <c r="AD2" s="174"/>
    </row>
    <row r="3" spans="1:30" ht="15" customHeight="1">
      <c r="A3" s="336"/>
      <c r="B3" s="336"/>
      <c r="C3" s="336"/>
      <c r="D3" s="336"/>
      <c r="E3" s="336"/>
      <c r="F3" s="336"/>
      <c r="G3" s="336"/>
      <c r="H3" s="336"/>
      <c r="I3" s="336"/>
      <c r="J3" s="336"/>
      <c r="K3" s="336"/>
      <c r="L3" s="336"/>
      <c r="M3" s="336"/>
      <c r="N3" s="336"/>
      <c r="O3" s="336"/>
      <c r="P3" s="336"/>
      <c r="Q3" s="336"/>
      <c r="R3" s="336"/>
      <c r="S3" s="336"/>
      <c r="T3" s="336"/>
      <c r="U3" s="336"/>
      <c r="V3" s="336"/>
      <c r="W3" s="380" t="s">
        <v>1527</v>
      </c>
      <c r="X3" s="381"/>
      <c r="Y3" s="381"/>
      <c r="Z3" s="381"/>
      <c r="AA3" s="381"/>
      <c r="AB3" s="381"/>
      <c r="AC3" s="381"/>
      <c r="AD3" s="382"/>
    </row>
    <row r="4" spans="1:30" ht="15" customHeight="1">
      <c r="A4" s="177"/>
      <c r="B4" s="177"/>
      <c r="C4" s="177"/>
      <c r="D4" s="177"/>
      <c r="E4" s="177"/>
      <c r="F4" s="177"/>
      <c r="G4" s="177"/>
      <c r="H4" s="177"/>
      <c r="I4" s="177"/>
      <c r="J4" s="177"/>
      <c r="K4" s="177"/>
      <c r="L4" s="177"/>
      <c r="M4" s="177"/>
      <c r="N4" s="177"/>
      <c r="O4" s="177"/>
      <c r="P4" s="177"/>
      <c r="Q4" s="177"/>
      <c r="R4" s="177"/>
      <c r="S4" s="177"/>
      <c r="T4" s="177"/>
      <c r="U4" s="177"/>
      <c r="V4" s="177"/>
      <c r="W4" s="177"/>
      <c r="X4" s="177"/>
      <c r="Y4" s="177"/>
      <c r="Z4" s="177"/>
      <c r="AA4" s="177"/>
      <c r="AB4" s="177"/>
      <c r="AC4" s="177"/>
      <c r="AD4" s="339" t="s">
        <v>658</v>
      </c>
    </row>
    <row r="5" spans="1:30" ht="9" customHeight="1">
      <c r="A5" s="178"/>
      <c r="B5" s="178"/>
      <c r="C5" s="178"/>
      <c r="D5" s="178"/>
      <c r="E5" s="178"/>
      <c r="F5" s="178"/>
      <c r="G5" s="178"/>
      <c r="H5" s="178"/>
      <c r="I5" s="178"/>
      <c r="J5" s="178"/>
      <c r="K5" s="178"/>
      <c r="L5" s="178"/>
      <c r="M5" s="178"/>
      <c r="N5" s="178"/>
      <c r="O5" s="178"/>
      <c r="P5" s="178"/>
      <c r="Q5" s="178"/>
      <c r="R5" s="178"/>
      <c r="S5" s="178"/>
      <c r="T5" s="178"/>
      <c r="U5" s="178"/>
      <c r="V5" s="178"/>
      <c r="W5" s="178"/>
      <c r="X5" s="178"/>
      <c r="Y5" s="178"/>
      <c r="Z5" s="178"/>
      <c r="AA5" s="178"/>
      <c r="AB5" s="178"/>
      <c r="AC5" s="178"/>
      <c r="AD5" s="178"/>
    </row>
    <row r="6" spans="1:30" ht="18" customHeight="1">
      <c r="A6" s="259" t="s">
        <v>659</v>
      </c>
      <c r="B6" s="261" t="s">
        <v>660</v>
      </c>
      <c r="C6" s="340" t="s">
        <v>11</v>
      </c>
      <c r="D6" s="341"/>
      <c r="E6" s="341"/>
      <c r="F6" s="341"/>
      <c r="G6" s="341"/>
      <c r="H6" s="341"/>
      <c r="I6" s="341"/>
      <c r="J6" s="341"/>
      <c r="K6" s="342"/>
      <c r="L6" s="340" t="s">
        <v>11</v>
      </c>
      <c r="M6" s="341"/>
      <c r="N6" s="341"/>
      <c r="O6" s="341"/>
      <c r="P6" s="341"/>
      <c r="Q6" s="341"/>
      <c r="R6" s="341"/>
      <c r="S6" s="341"/>
      <c r="T6" s="342"/>
      <c r="U6" s="340" t="s">
        <v>11</v>
      </c>
      <c r="V6" s="341"/>
      <c r="W6" s="341"/>
      <c r="X6" s="341"/>
      <c r="Y6" s="341"/>
      <c r="Z6" s="341"/>
      <c r="AA6" s="341"/>
      <c r="AB6" s="341"/>
      <c r="AC6" s="342"/>
      <c r="AD6" s="343" t="s">
        <v>661</v>
      </c>
    </row>
    <row r="7" spans="1:30" ht="27" customHeight="1">
      <c r="A7" s="264"/>
      <c r="B7" s="344"/>
      <c r="C7" s="345" t="s">
        <v>662</v>
      </c>
      <c r="D7" s="346" t="s">
        <v>663</v>
      </c>
      <c r="E7" s="346" t="s">
        <v>664</v>
      </c>
      <c r="F7" s="346" t="s">
        <v>665</v>
      </c>
      <c r="G7" s="346" t="s">
        <v>666</v>
      </c>
      <c r="H7" s="347" t="s">
        <v>667</v>
      </c>
      <c r="I7" s="347" t="s">
        <v>668</v>
      </c>
      <c r="J7" s="346" t="s">
        <v>669</v>
      </c>
      <c r="K7" s="348" t="s">
        <v>670</v>
      </c>
      <c r="L7" s="345" t="s">
        <v>662</v>
      </c>
      <c r="M7" s="346" t="s">
        <v>663</v>
      </c>
      <c r="N7" s="346" t="s">
        <v>664</v>
      </c>
      <c r="O7" s="346" t="s">
        <v>665</v>
      </c>
      <c r="P7" s="346" t="s">
        <v>666</v>
      </c>
      <c r="Q7" s="347" t="s">
        <v>667</v>
      </c>
      <c r="R7" s="347" t="s">
        <v>668</v>
      </c>
      <c r="S7" s="346" t="s">
        <v>669</v>
      </c>
      <c r="T7" s="348" t="s">
        <v>671</v>
      </c>
      <c r="U7" s="345" t="s">
        <v>662</v>
      </c>
      <c r="V7" s="346" t="s">
        <v>663</v>
      </c>
      <c r="W7" s="346" t="s">
        <v>664</v>
      </c>
      <c r="X7" s="346" t="s">
        <v>665</v>
      </c>
      <c r="Y7" s="346" t="s">
        <v>666</v>
      </c>
      <c r="Z7" s="347" t="s">
        <v>667</v>
      </c>
      <c r="AA7" s="347" t="s">
        <v>668</v>
      </c>
      <c r="AB7" s="346" t="s">
        <v>669</v>
      </c>
      <c r="AC7" s="269" t="s">
        <v>672</v>
      </c>
      <c r="AD7" s="349"/>
    </row>
    <row r="8" spans="1:30" ht="15" customHeight="1">
      <c r="A8" s="264"/>
      <c r="B8" s="344"/>
      <c r="C8" s="345" t="s">
        <v>19</v>
      </c>
      <c r="D8" s="346" t="s">
        <v>23</v>
      </c>
      <c r="E8" s="346" t="s">
        <v>28</v>
      </c>
      <c r="F8" s="346" t="s">
        <v>32</v>
      </c>
      <c r="G8" s="346" t="s">
        <v>36</v>
      </c>
      <c r="H8" s="346" t="s">
        <v>40</v>
      </c>
      <c r="I8" s="346" t="s">
        <v>44</v>
      </c>
      <c r="J8" s="346" t="s">
        <v>332</v>
      </c>
      <c r="K8" s="348"/>
      <c r="L8" s="345" t="s">
        <v>19</v>
      </c>
      <c r="M8" s="346" t="s">
        <v>23</v>
      </c>
      <c r="N8" s="346" t="s">
        <v>28</v>
      </c>
      <c r="O8" s="346" t="s">
        <v>32</v>
      </c>
      <c r="P8" s="346" t="s">
        <v>36</v>
      </c>
      <c r="Q8" s="346" t="s">
        <v>40</v>
      </c>
      <c r="R8" s="346" t="s">
        <v>44</v>
      </c>
      <c r="S8" s="346" t="s">
        <v>332</v>
      </c>
      <c r="T8" s="348"/>
      <c r="U8" s="345" t="s">
        <v>19</v>
      </c>
      <c r="V8" s="346" t="s">
        <v>23</v>
      </c>
      <c r="W8" s="346" t="s">
        <v>28</v>
      </c>
      <c r="X8" s="346" t="s">
        <v>32</v>
      </c>
      <c r="Y8" s="346" t="s">
        <v>36</v>
      </c>
      <c r="Z8" s="346" t="s">
        <v>40</v>
      </c>
      <c r="AA8" s="346" t="s">
        <v>44</v>
      </c>
      <c r="AB8" s="346" t="s">
        <v>332</v>
      </c>
      <c r="AC8" s="350"/>
      <c r="AD8" s="349"/>
    </row>
    <row r="9" spans="1:30" ht="15" customHeight="1">
      <c r="A9" s="351"/>
      <c r="B9" s="352"/>
      <c r="C9" s="353" t="s">
        <v>673</v>
      </c>
      <c r="D9" s="191"/>
      <c r="E9" s="191"/>
      <c r="F9" s="191"/>
      <c r="G9" s="191"/>
      <c r="H9" s="191"/>
      <c r="I9" s="191"/>
      <c r="J9" s="191"/>
      <c r="K9" s="354"/>
      <c r="L9" s="355" t="s">
        <v>674</v>
      </c>
      <c r="M9" s="186"/>
      <c r="N9" s="186"/>
      <c r="O9" s="186"/>
      <c r="P9" s="186"/>
      <c r="Q9" s="186"/>
      <c r="R9" s="186"/>
      <c r="S9" s="186"/>
      <c r="T9" s="348"/>
      <c r="U9" s="355" t="s">
        <v>675</v>
      </c>
      <c r="V9" s="186"/>
      <c r="W9" s="186"/>
      <c r="X9" s="186"/>
      <c r="Y9" s="186"/>
      <c r="Z9" s="186"/>
      <c r="AA9" s="186"/>
      <c r="AB9" s="186"/>
      <c r="AC9" s="356"/>
      <c r="AD9" s="357"/>
    </row>
    <row r="10" spans="1:30" ht="15" customHeight="1" thickBot="1">
      <c r="A10" s="358" t="s">
        <v>676</v>
      </c>
      <c r="B10" s="359" t="s">
        <v>677</v>
      </c>
      <c r="C10" s="217">
        <v>117775</v>
      </c>
      <c r="D10" s="360">
        <v>0</v>
      </c>
      <c r="E10" s="360">
        <v>0</v>
      </c>
      <c r="F10" s="360">
        <v>1116565</v>
      </c>
      <c r="G10" s="360">
        <v>0</v>
      </c>
      <c r="H10" s="360">
        <v>2144752</v>
      </c>
      <c r="I10" s="360">
        <v>0</v>
      </c>
      <c r="J10" s="360">
        <v>0</v>
      </c>
      <c r="K10" s="361">
        <f>SUM(C10:J10)</f>
        <v>3379092</v>
      </c>
      <c r="L10" s="220"/>
      <c r="M10" s="221"/>
      <c r="N10" s="221"/>
      <c r="O10" s="221"/>
      <c r="P10" s="221"/>
      <c r="Q10" s="221"/>
      <c r="R10" s="221"/>
      <c r="S10" s="221"/>
      <c r="T10" s="362">
        <f>SUM(L10:S10)</f>
        <v>0</v>
      </c>
      <c r="U10" s="220"/>
      <c r="V10" s="221"/>
      <c r="W10" s="221"/>
      <c r="X10" s="221"/>
      <c r="Y10" s="221"/>
      <c r="Z10" s="221"/>
      <c r="AA10" s="221"/>
      <c r="AB10" s="221"/>
      <c r="AC10" s="362">
        <f t="shared" ref="AC10:AC24" si="0">SUM(U10:AB10)</f>
        <v>0</v>
      </c>
      <c r="AD10" s="363">
        <f>K10+T10+AC10</f>
        <v>3379092</v>
      </c>
    </row>
    <row r="11" spans="1:30" ht="15" customHeight="1" thickBot="1">
      <c r="A11" s="358" t="s">
        <v>678</v>
      </c>
      <c r="B11" s="359" t="s">
        <v>679</v>
      </c>
      <c r="C11" s="220"/>
      <c r="D11" s="221"/>
      <c r="E11" s="221"/>
      <c r="F11" s="221">
        <v>0</v>
      </c>
      <c r="G11" s="221"/>
      <c r="H11" s="221"/>
      <c r="I11" s="221"/>
      <c r="J11" s="221"/>
      <c r="K11" s="361">
        <f t="shared" ref="K11:K24" si="1">SUM(C11:J11)</f>
        <v>0</v>
      </c>
      <c r="L11" s="220"/>
      <c r="M11" s="221"/>
      <c r="N11" s="221"/>
      <c r="O11" s="221"/>
      <c r="P11" s="221"/>
      <c r="Q11" s="221"/>
      <c r="R11" s="221"/>
      <c r="S11" s="221"/>
      <c r="T11" s="362">
        <f t="shared" ref="T11:T24" si="2">SUM(L11:S11)</f>
        <v>0</v>
      </c>
      <c r="U11" s="220"/>
      <c r="V11" s="221"/>
      <c r="W11" s="221"/>
      <c r="X11" s="221"/>
      <c r="Y11" s="221"/>
      <c r="Z11" s="221"/>
      <c r="AA11" s="221"/>
      <c r="AB11" s="221"/>
      <c r="AC11" s="362">
        <f t="shared" si="0"/>
        <v>0</v>
      </c>
      <c r="AD11" s="363">
        <f t="shared" ref="AD11:AD24" si="3">K11+T11+AC11</f>
        <v>0</v>
      </c>
    </row>
    <row r="12" spans="1:30" ht="17.25" customHeight="1" thickBot="1">
      <c r="A12" s="358" t="s">
        <v>680</v>
      </c>
      <c r="B12" s="359" t="s">
        <v>681</v>
      </c>
      <c r="C12" s="220">
        <v>0</v>
      </c>
      <c r="D12" s="221">
        <v>0</v>
      </c>
      <c r="E12" s="221">
        <v>0</v>
      </c>
      <c r="F12" s="221"/>
      <c r="G12" s="221">
        <v>0</v>
      </c>
      <c r="H12" s="221"/>
      <c r="I12" s="221">
        <v>0</v>
      </c>
      <c r="J12" s="221">
        <v>0</v>
      </c>
      <c r="K12" s="361">
        <f t="shared" si="1"/>
        <v>0</v>
      </c>
      <c r="L12" s="220"/>
      <c r="M12" s="221"/>
      <c r="N12" s="221"/>
      <c r="O12" s="221"/>
      <c r="P12" s="221"/>
      <c r="Q12" s="221"/>
      <c r="R12" s="221"/>
      <c r="S12" s="221"/>
      <c r="T12" s="362">
        <f t="shared" si="2"/>
        <v>0</v>
      </c>
      <c r="U12" s="364"/>
      <c r="V12" s="365"/>
      <c r="W12" s="365"/>
      <c r="X12" s="365"/>
      <c r="Y12" s="365"/>
      <c r="Z12" s="365"/>
      <c r="AA12" s="365"/>
      <c r="AB12" s="365"/>
      <c r="AC12" s="362">
        <f t="shared" si="0"/>
        <v>0</v>
      </c>
      <c r="AD12" s="363">
        <f t="shared" si="3"/>
        <v>0</v>
      </c>
    </row>
    <row r="13" spans="1:30" ht="17.25" customHeight="1" thickBot="1">
      <c r="A13" s="358" t="s">
        <v>682</v>
      </c>
      <c r="B13" s="359" t="s">
        <v>683</v>
      </c>
      <c r="C13" s="220"/>
      <c r="D13" s="221"/>
      <c r="E13" s="221"/>
      <c r="F13" s="221"/>
      <c r="G13" s="221"/>
      <c r="H13" s="221"/>
      <c r="I13" s="221"/>
      <c r="J13" s="221"/>
      <c r="K13" s="361">
        <f t="shared" si="1"/>
        <v>0</v>
      </c>
      <c r="L13" s="220"/>
      <c r="M13" s="221"/>
      <c r="N13" s="221"/>
      <c r="O13" s="221"/>
      <c r="P13" s="221"/>
      <c r="Q13" s="221"/>
      <c r="R13" s="221"/>
      <c r="S13" s="221"/>
      <c r="T13" s="362">
        <f t="shared" si="2"/>
        <v>0</v>
      </c>
      <c r="U13" s="364"/>
      <c r="V13" s="365"/>
      <c r="W13" s="365"/>
      <c r="X13" s="365"/>
      <c r="Y13" s="365"/>
      <c r="Z13" s="365"/>
      <c r="AA13" s="365"/>
      <c r="AB13" s="365"/>
      <c r="AC13" s="362">
        <f t="shared" si="0"/>
        <v>0</v>
      </c>
      <c r="AD13" s="363">
        <f t="shared" si="3"/>
        <v>0</v>
      </c>
    </row>
    <row r="14" spans="1:30" ht="17.25" customHeight="1" thickBot="1">
      <c r="A14" s="358" t="s">
        <v>684</v>
      </c>
      <c r="B14" s="359" t="s">
        <v>685</v>
      </c>
      <c r="C14" s="220">
        <v>26536802</v>
      </c>
      <c r="D14" s="221">
        <v>750000</v>
      </c>
      <c r="E14" s="221">
        <v>0</v>
      </c>
      <c r="F14" s="221">
        <v>0</v>
      </c>
      <c r="G14" s="221">
        <v>0</v>
      </c>
      <c r="H14" s="221">
        <v>0</v>
      </c>
      <c r="I14" s="221">
        <v>0</v>
      </c>
      <c r="J14" s="221">
        <v>1048916</v>
      </c>
      <c r="K14" s="361">
        <f t="shared" si="1"/>
        <v>28335718</v>
      </c>
      <c r="L14" s="220"/>
      <c r="M14" s="221"/>
      <c r="N14" s="221"/>
      <c r="O14" s="221"/>
      <c r="P14" s="221"/>
      <c r="Q14" s="221"/>
      <c r="R14" s="221"/>
      <c r="S14" s="221"/>
      <c r="T14" s="362">
        <f t="shared" si="2"/>
        <v>0</v>
      </c>
      <c r="U14" s="364"/>
      <c r="V14" s="365"/>
      <c r="W14" s="365"/>
      <c r="X14" s="365"/>
      <c r="Y14" s="365"/>
      <c r="Z14" s="365"/>
      <c r="AA14" s="365"/>
      <c r="AB14" s="365"/>
      <c r="AC14" s="362">
        <f t="shared" si="0"/>
        <v>0</v>
      </c>
      <c r="AD14" s="363">
        <f t="shared" si="3"/>
        <v>28335718</v>
      </c>
    </row>
    <row r="15" spans="1:30" ht="17.25" customHeight="1" thickBot="1">
      <c r="A15" s="358" t="s">
        <v>686</v>
      </c>
      <c r="B15" s="359" t="s">
        <v>687</v>
      </c>
      <c r="C15" s="220">
        <v>0</v>
      </c>
      <c r="D15" s="221">
        <v>0</v>
      </c>
      <c r="E15" s="221">
        <v>0</v>
      </c>
      <c r="F15" s="221">
        <v>0</v>
      </c>
      <c r="G15" s="221">
        <v>0</v>
      </c>
      <c r="H15" s="221">
        <v>0</v>
      </c>
      <c r="I15" s="221">
        <v>0</v>
      </c>
      <c r="J15" s="221">
        <v>3676802</v>
      </c>
      <c r="K15" s="361">
        <f t="shared" si="1"/>
        <v>3676802</v>
      </c>
      <c r="L15" s="220"/>
      <c r="M15" s="221"/>
      <c r="N15" s="221"/>
      <c r="O15" s="221"/>
      <c r="P15" s="221"/>
      <c r="Q15" s="221"/>
      <c r="R15" s="221"/>
      <c r="S15" s="221"/>
      <c r="T15" s="362">
        <f t="shared" si="2"/>
        <v>0</v>
      </c>
      <c r="U15" s="364"/>
      <c r="V15" s="365"/>
      <c r="W15" s="365"/>
      <c r="X15" s="365"/>
      <c r="Y15" s="365"/>
      <c r="Z15" s="365"/>
      <c r="AA15" s="365"/>
      <c r="AB15" s="365"/>
      <c r="AC15" s="362">
        <f t="shared" si="0"/>
        <v>0</v>
      </c>
      <c r="AD15" s="363">
        <f t="shared" si="3"/>
        <v>3676802</v>
      </c>
    </row>
    <row r="16" spans="1:30" ht="17.25" customHeight="1" thickBot="1">
      <c r="A16" s="358" t="s">
        <v>716</v>
      </c>
      <c r="B16" s="359" t="s">
        <v>1484</v>
      </c>
      <c r="C16" s="220">
        <v>0</v>
      </c>
      <c r="D16" s="221"/>
      <c r="E16" s="221"/>
      <c r="F16" s="221"/>
      <c r="G16" s="221"/>
      <c r="H16" s="221"/>
      <c r="I16" s="221"/>
      <c r="J16" s="221"/>
      <c r="K16" s="361">
        <f t="shared" si="1"/>
        <v>0</v>
      </c>
      <c r="L16" s="220"/>
      <c r="M16" s="221"/>
      <c r="N16" s="221"/>
      <c r="O16" s="221"/>
      <c r="P16" s="221"/>
      <c r="Q16" s="221"/>
      <c r="R16" s="221"/>
      <c r="S16" s="221"/>
      <c r="T16" s="362"/>
      <c r="U16" s="364"/>
      <c r="V16" s="365"/>
      <c r="W16" s="365"/>
      <c r="X16" s="365"/>
      <c r="Y16" s="365"/>
      <c r="Z16" s="365"/>
      <c r="AA16" s="365"/>
      <c r="AB16" s="365"/>
      <c r="AC16" s="362"/>
      <c r="AD16" s="363">
        <f t="shared" si="3"/>
        <v>0</v>
      </c>
    </row>
    <row r="17" spans="1:30" ht="17.25" customHeight="1" thickBot="1">
      <c r="A17" s="358" t="s">
        <v>688</v>
      </c>
      <c r="B17" s="359" t="s">
        <v>689</v>
      </c>
      <c r="C17" s="220">
        <v>0</v>
      </c>
      <c r="D17" s="221">
        <v>0</v>
      </c>
      <c r="E17" s="221">
        <v>0</v>
      </c>
      <c r="F17" s="221">
        <v>0</v>
      </c>
      <c r="G17" s="221">
        <v>0</v>
      </c>
      <c r="H17" s="221">
        <v>0</v>
      </c>
      <c r="I17" s="221">
        <v>0</v>
      </c>
      <c r="J17" s="221">
        <v>0</v>
      </c>
      <c r="K17" s="361">
        <f t="shared" si="1"/>
        <v>0</v>
      </c>
      <c r="L17" s="220"/>
      <c r="M17" s="221"/>
      <c r="N17" s="221"/>
      <c r="O17" s="221"/>
      <c r="P17" s="221"/>
      <c r="Q17" s="221"/>
      <c r="R17" s="221"/>
      <c r="S17" s="221"/>
      <c r="T17" s="362">
        <f t="shared" si="2"/>
        <v>0</v>
      </c>
      <c r="U17" s="364"/>
      <c r="V17" s="365"/>
      <c r="W17" s="365"/>
      <c r="X17" s="365"/>
      <c r="Y17" s="365"/>
      <c r="Z17" s="365"/>
      <c r="AA17" s="365"/>
      <c r="AB17" s="365"/>
      <c r="AC17" s="362">
        <f t="shared" si="0"/>
        <v>0</v>
      </c>
      <c r="AD17" s="363">
        <f t="shared" si="3"/>
        <v>0</v>
      </c>
    </row>
    <row r="18" spans="1:30" ht="17.25" customHeight="1" thickBot="1">
      <c r="A18" s="358" t="s">
        <v>690</v>
      </c>
      <c r="B18" s="359" t="s">
        <v>691</v>
      </c>
      <c r="C18" s="220">
        <v>48064071</v>
      </c>
      <c r="D18" s="221">
        <v>0</v>
      </c>
      <c r="E18" s="221">
        <v>0</v>
      </c>
      <c r="F18" s="221">
        <v>277000</v>
      </c>
      <c r="G18" s="221">
        <v>0</v>
      </c>
      <c r="H18" s="221"/>
      <c r="I18" s="221"/>
      <c r="J18" s="221"/>
      <c r="K18" s="361">
        <f t="shared" si="1"/>
        <v>48341071</v>
      </c>
      <c r="L18" s="220"/>
      <c r="M18" s="221"/>
      <c r="N18" s="221"/>
      <c r="O18" s="221"/>
      <c r="P18" s="221"/>
      <c r="Q18" s="221"/>
      <c r="R18" s="221"/>
      <c r="S18" s="221"/>
      <c r="T18" s="362">
        <f t="shared" si="2"/>
        <v>0</v>
      </c>
      <c r="U18" s="364"/>
      <c r="V18" s="365"/>
      <c r="W18" s="365"/>
      <c r="X18" s="365"/>
      <c r="Y18" s="365"/>
      <c r="Z18" s="365"/>
      <c r="AA18" s="365"/>
      <c r="AB18" s="365"/>
      <c r="AC18" s="362">
        <f t="shared" si="0"/>
        <v>0</v>
      </c>
      <c r="AD18" s="363">
        <f t="shared" si="3"/>
        <v>48341071</v>
      </c>
    </row>
    <row r="19" spans="1:30" ht="17.25" customHeight="1" thickBot="1">
      <c r="A19" s="358" t="s">
        <v>692</v>
      </c>
      <c r="B19" s="359" t="s">
        <v>693</v>
      </c>
      <c r="C19" s="220"/>
      <c r="D19" s="221"/>
      <c r="E19" s="221"/>
      <c r="F19" s="221"/>
      <c r="G19" s="221"/>
      <c r="H19" s="221"/>
      <c r="I19" s="221"/>
      <c r="J19" s="221"/>
      <c r="K19" s="361">
        <f t="shared" si="1"/>
        <v>0</v>
      </c>
      <c r="L19" s="220"/>
      <c r="M19" s="221"/>
      <c r="N19" s="221"/>
      <c r="O19" s="221"/>
      <c r="P19" s="221"/>
      <c r="Q19" s="221"/>
      <c r="R19" s="221"/>
      <c r="S19" s="221"/>
      <c r="T19" s="362">
        <f t="shared" si="2"/>
        <v>0</v>
      </c>
      <c r="U19" s="364"/>
      <c r="V19" s="365"/>
      <c r="W19" s="365"/>
      <c r="X19" s="365"/>
      <c r="Y19" s="365"/>
      <c r="Z19" s="365"/>
      <c r="AA19" s="365"/>
      <c r="AB19" s="365"/>
      <c r="AC19" s="362">
        <f t="shared" si="0"/>
        <v>0</v>
      </c>
      <c r="AD19" s="363">
        <f t="shared" si="3"/>
        <v>0</v>
      </c>
    </row>
    <row r="20" spans="1:30" ht="17.25" customHeight="1" thickBot="1">
      <c r="A20" s="358" t="s">
        <v>694</v>
      </c>
      <c r="B20" s="359" t="s">
        <v>695</v>
      </c>
      <c r="C20" s="220"/>
      <c r="D20" s="221"/>
      <c r="E20" s="221"/>
      <c r="F20" s="221">
        <v>506200</v>
      </c>
      <c r="G20" s="221"/>
      <c r="H20" s="221"/>
      <c r="I20" s="221"/>
      <c r="J20" s="221"/>
      <c r="K20" s="361">
        <f t="shared" si="1"/>
        <v>506200</v>
      </c>
      <c r="L20" s="220"/>
      <c r="M20" s="221"/>
      <c r="N20" s="221"/>
      <c r="O20" s="221"/>
      <c r="P20" s="221"/>
      <c r="Q20" s="221"/>
      <c r="R20" s="221"/>
      <c r="S20" s="221"/>
      <c r="T20" s="362">
        <f t="shared" si="2"/>
        <v>0</v>
      </c>
      <c r="U20" s="364"/>
      <c r="V20" s="365"/>
      <c r="W20" s="365"/>
      <c r="X20" s="365"/>
      <c r="Y20" s="365"/>
      <c r="Z20" s="365"/>
      <c r="AA20" s="365"/>
      <c r="AB20" s="365"/>
      <c r="AC20" s="362">
        <f t="shared" si="0"/>
        <v>0</v>
      </c>
      <c r="AD20" s="363">
        <f t="shared" si="3"/>
        <v>506200</v>
      </c>
    </row>
    <row r="21" spans="1:30" ht="17.25" customHeight="1" thickBot="1">
      <c r="A21" s="358" t="s">
        <v>696</v>
      </c>
      <c r="B21" s="359" t="s">
        <v>697</v>
      </c>
      <c r="C21" s="220"/>
      <c r="D21" s="221"/>
      <c r="E21" s="221"/>
      <c r="F21" s="221"/>
      <c r="G21" s="221"/>
      <c r="H21" s="221"/>
      <c r="I21" s="221"/>
      <c r="J21" s="221"/>
      <c r="K21" s="361">
        <f t="shared" si="1"/>
        <v>0</v>
      </c>
      <c r="L21" s="220"/>
      <c r="M21" s="221"/>
      <c r="N21" s="221"/>
      <c r="O21" s="221"/>
      <c r="P21" s="221"/>
      <c r="Q21" s="221"/>
      <c r="R21" s="221"/>
      <c r="S21" s="221"/>
      <c r="T21" s="362">
        <f t="shared" si="2"/>
        <v>0</v>
      </c>
      <c r="U21" s="364"/>
      <c r="V21" s="365"/>
      <c r="W21" s="365"/>
      <c r="X21" s="365"/>
      <c r="Y21" s="365"/>
      <c r="Z21" s="365"/>
      <c r="AA21" s="365"/>
      <c r="AB21" s="365"/>
      <c r="AC21" s="362">
        <f t="shared" si="0"/>
        <v>0</v>
      </c>
      <c r="AD21" s="363">
        <f t="shared" si="3"/>
        <v>0</v>
      </c>
    </row>
    <row r="22" spans="1:30" ht="17.25" customHeight="1" thickBot="1">
      <c r="A22" s="358" t="s">
        <v>698</v>
      </c>
      <c r="B22" s="359" t="s">
        <v>699</v>
      </c>
      <c r="C22" s="220">
        <v>0</v>
      </c>
      <c r="D22" s="221">
        <v>0</v>
      </c>
      <c r="E22" s="221"/>
      <c r="F22" s="221">
        <v>0</v>
      </c>
      <c r="G22" s="221">
        <v>0</v>
      </c>
      <c r="H22" s="221">
        <v>323700</v>
      </c>
      <c r="I22" s="221">
        <v>0</v>
      </c>
      <c r="J22" s="221">
        <v>0</v>
      </c>
      <c r="K22" s="361">
        <f t="shared" si="1"/>
        <v>323700</v>
      </c>
      <c r="L22" s="220"/>
      <c r="M22" s="221"/>
      <c r="N22" s="221"/>
      <c r="O22" s="221"/>
      <c r="P22" s="221"/>
      <c r="Q22" s="221"/>
      <c r="R22" s="221"/>
      <c r="S22" s="221"/>
      <c r="T22" s="362">
        <f t="shared" si="2"/>
        <v>0</v>
      </c>
      <c r="U22" s="364">
        <v>0</v>
      </c>
      <c r="V22" s="365">
        <v>0</v>
      </c>
      <c r="W22" s="365">
        <v>1500978</v>
      </c>
      <c r="X22" s="365">
        <v>0</v>
      </c>
      <c r="Y22" s="365"/>
      <c r="Z22" s="365">
        <v>0</v>
      </c>
      <c r="AA22" s="365">
        <v>0</v>
      </c>
      <c r="AB22" s="365">
        <v>0</v>
      </c>
      <c r="AC22" s="362">
        <f>SUM(U22:AB22)</f>
        <v>1500978</v>
      </c>
      <c r="AD22" s="363">
        <f t="shared" si="3"/>
        <v>1824678</v>
      </c>
    </row>
    <row r="23" spans="1:30" ht="17.25" customHeight="1" thickBot="1">
      <c r="A23" s="366" t="s">
        <v>735</v>
      </c>
      <c r="B23" s="367" t="s">
        <v>1456</v>
      </c>
      <c r="C23" s="368"/>
      <c r="D23" s="369">
        <v>0</v>
      </c>
      <c r="E23" s="369">
        <v>0</v>
      </c>
      <c r="F23" s="369">
        <v>0</v>
      </c>
      <c r="G23" s="369">
        <v>0</v>
      </c>
      <c r="H23" s="369">
        <v>0</v>
      </c>
      <c r="I23" s="369">
        <v>0</v>
      </c>
      <c r="J23" s="369">
        <v>0</v>
      </c>
      <c r="K23" s="361">
        <f t="shared" si="1"/>
        <v>0</v>
      </c>
      <c r="L23" s="368"/>
      <c r="M23" s="369"/>
      <c r="N23" s="369"/>
      <c r="O23" s="369"/>
      <c r="P23" s="369"/>
      <c r="Q23" s="369"/>
      <c r="R23" s="369"/>
      <c r="S23" s="369"/>
      <c r="T23" s="362">
        <f t="shared" si="2"/>
        <v>0</v>
      </c>
      <c r="U23" s="370"/>
      <c r="V23" s="371"/>
      <c r="W23" s="371"/>
      <c r="X23" s="371"/>
      <c r="Y23" s="371"/>
      <c r="Z23" s="371"/>
      <c r="AA23" s="371"/>
      <c r="AB23" s="371"/>
      <c r="AC23" s="362">
        <f t="shared" si="0"/>
        <v>0</v>
      </c>
      <c r="AD23" s="363">
        <f t="shared" si="3"/>
        <v>0</v>
      </c>
    </row>
    <row r="24" spans="1:30" ht="30.75" customHeight="1" thickBot="1">
      <c r="A24" s="372" t="s">
        <v>761</v>
      </c>
      <c r="B24" s="373" t="s">
        <v>1516</v>
      </c>
      <c r="C24" s="225">
        <v>0</v>
      </c>
      <c r="D24" s="226"/>
      <c r="E24" s="226"/>
      <c r="F24" s="226"/>
      <c r="G24" s="226"/>
      <c r="H24" s="226">
        <v>0</v>
      </c>
      <c r="I24" s="226"/>
      <c r="J24" s="226"/>
      <c r="K24" s="361">
        <f t="shared" si="1"/>
        <v>0</v>
      </c>
      <c r="L24" s="374"/>
      <c r="M24" s="375"/>
      <c r="N24" s="375"/>
      <c r="O24" s="375"/>
      <c r="P24" s="375"/>
      <c r="Q24" s="375"/>
      <c r="R24" s="375"/>
      <c r="S24" s="375"/>
      <c r="T24" s="362">
        <f t="shared" si="2"/>
        <v>0</v>
      </c>
      <c r="U24" s="374"/>
      <c r="V24" s="375"/>
      <c r="W24" s="375"/>
      <c r="X24" s="375"/>
      <c r="Y24" s="375"/>
      <c r="Z24" s="375"/>
      <c r="AA24" s="375"/>
      <c r="AB24" s="375"/>
      <c r="AC24" s="362">
        <f t="shared" si="0"/>
        <v>0</v>
      </c>
      <c r="AD24" s="363">
        <f t="shared" si="3"/>
        <v>0</v>
      </c>
    </row>
    <row r="25" spans="1:30" ht="19.5" customHeight="1" thickBot="1">
      <c r="A25" s="376" t="s">
        <v>700</v>
      </c>
      <c r="B25" s="377"/>
      <c r="C25" s="230">
        <f>SUM(C10:C24)</f>
        <v>74718648</v>
      </c>
      <c r="D25" s="231">
        <f t="shared" ref="D25:J25" si="4">SUM(D10:D24)</f>
        <v>750000</v>
      </c>
      <c r="E25" s="231">
        <f t="shared" si="4"/>
        <v>0</v>
      </c>
      <c r="F25" s="231">
        <f t="shared" si="4"/>
        <v>1899765</v>
      </c>
      <c r="G25" s="231">
        <f t="shared" si="4"/>
        <v>0</v>
      </c>
      <c r="H25" s="231">
        <f t="shared" si="4"/>
        <v>2468452</v>
      </c>
      <c r="I25" s="231">
        <f t="shared" si="4"/>
        <v>0</v>
      </c>
      <c r="J25" s="231">
        <f t="shared" si="4"/>
        <v>4725718</v>
      </c>
      <c r="K25" s="378">
        <f>SUM(C25:J25)</f>
        <v>84562583</v>
      </c>
      <c r="L25" s="231">
        <f t="shared" ref="L25:AA25" si="5">SUM(L10:L24)</f>
        <v>0</v>
      </c>
      <c r="M25" s="231">
        <f t="shared" si="5"/>
        <v>0</v>
      </c>
      <c r="N25" s="231">
        <f t="shared" si="5"/>
        <v>0</v>
      </c>
      <c r="O25" s="231">
        <f t="shared" si="5"/>
        <v>0</v>
      </c>
      <c r="P25" s="231">
        <f t="shared" si="5"/>
        <v>0</v>
      </c>
      <c r="Q25" s="231">
        <f t="shared" si="5"/>
        <v>0</v>
      </c>
      <c r="R25" s="231">
        <f t="shared" si="5"/>
        <v>0</v>
      </c>
      <c r="S25" s="231">
        <f t="shared" si="5"/>
        <v>0</v>
      </c>
      <c r="T25" s="231">
        <f t="shared" si="5"/>
        <v>0</v>
      </c>
      <c r="U25" s="231">
        <f t="shared" si="5"/>
        <v>0</v>
      </c>
      <c r="V25" s="231">
        <f t="shared" si="5"/>
        <v>0</v>
      </c>
      <c r="W25" s="231">
        <f t="shared" si="5"/>
        <v>1500978</v>
      </c>
      <c r="X25" s="231">
        <f t="shared" si="5"/>
        <v>0</v>
      </c>
      <c r="Y25" s="231">
        <f t="shared" si="5"/>
        <v>0</v>
      </c>
      <c r="Z25" s="231">
        <f t="shared" si="5"/>
        <v>0</v>
      </c>
      <c r="AA25" s="231">
        <f t="shared" si="5"/>
        <v>0</v>
      </c>
      <c r="AB25" s="231">
        <f>SUM(AB10:AB24)</f>
        <v>0</v>
      </c>
      <c r="AC25" s="231">
        <f t="shared" ref="AC25:AD25" si="6">SUM(AC10:AC24)</f>
        <v>1500978</v>
      </c>
      <c r="AD25" s="231">
        <f t="shared" si="6"/>
        <v>86063561</v>
      </c>
    </row>
    <row r="26" spans="1:30" ht="12.95" customHeight="1">
      <c r="K26" s="379"/>
    </row>
  </sheetData>
  <mergeCells count="16">
    <mergeCell ref="W3:AD3"/>
    <mergeCell ref="A25:B25"/>
    <mergeCell ref="U9:AB9"/>
    <mergeCell ref="B6:B9"/>
    <mergeCell ref="A2:AD2"/>
    <mergeCell ref="A1:AD1"/>
    <mergeCell ref="K7:K9"/>
    <mergeCell ref="T7:T9"/>
    <mergeCell ref="C6:K6"/>
    <mergeCell ref="U6:AC6"/>
    <mergeCell ref="C9:J9"/>
    <mergeCell ref="A6:A9"/>
    <mergeCell ref="AC7:AC9"/>
    <mergeCell ref="L6:T6"/>
    <mergeCell ref="AD6:AD9"/>
    <mergeCell ref="L9:S9"/>
  </mergeCells>
  <pageMargins left="0.23622047244094491" right="0.23622047244094491" top="0.74803149606299213" bottom="0.74803149606299213" header="0.31496062992125984" footer="0.31496062992125984"/>
  <pageSetup paperSize="8" scale="60" orientation="landscape" r:id="rId1"/>
  <headerFooter>
    <oddHeader>&amp;R&amp;"Times New Roman,Regular"&amp;10&amp;K000000 4.a. számú melléklet</oddHeader>
    <oddFooter>&amp;L&amp;"Times New Roman,Regular"&amp;10&amp;K0000002017 zárszámadás mellékletei.xls&amp;R&amp;"Helvetica Neue,Regular"&amp;12&amp;K000000&amp;P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>
  <dimension ref="A1:IV55"/>
  <sheetViews>
    <sheetView showGridLines="0" workbookViewId="0">
      <selection activeCell="V4" sqref="V4"/>
    </sheetView>
  </sheetViews>
  <sheetFormatPr defaultColWidth="8.85546875" defaultRowHeight="12.95" customHeight="1"/>
  <cols>
    <col min="1" max="1" width="8.7109375" style="103" customWidth="1"/>
    <col min="2" max="2" width="35.7109375" style="103" customWidth="1"/>
    <col min="3" max="3" width="11.140625" style="103" customWidth="1"/>
    <col min="4" max="4" width="10.85546875" style="103" customWidth="1"/>
    <col min="5" max="5" width="11" style="103" customWidth="1"/>
    <col min="6" max="6" width="10.7109375" style="103" customWidth="1"/>
    <col min="7" max="7" width="10.85546875" style="103" customWidth="1"/>
    <col min="8" max="8" width="10.28515625" style="103" customWidth="1"/>
    <col min="9" max="9" width="10.85546875" style="103" customWidth="1"/>
    <col min="10" max="10" width="11.42578125" style="103" customWidth="1"/>
    <col min="11" max="11" width="12.42578125" style="103" customWidth="1"/>
    <col min="12" max="12" width="10.7109375" style="103" customWidth="1"/>
    <col min="13" max="26" width="9.140625" style="103" customWidth="1"/>
    <col min="27" max="27" width="10.7109375" style="103" customWidth="1"/>
    <col min="28" max="31" width="9.140625" style="103" customWidth="1"/>
    <col min="32" max="32" width="12" style="103" customWidth="1"/>
    <col min="33" max="33" width="10.7109375" style="103" customWidth="1"/>
    <col min="34" max="256" width="8.85546875" style="103" customWidth="1"/>
    <col min="257" max="16384" width="8.85546875" style="104"/>
  </cols>
  <sheetData>
    <row r="1" spans="1:33" ht="15" customHeight="1">
      <c r="A1" s="173" t="s">
        <v>1514</v>
      </c>
      <c r="B1" s="174"/>
      <c r="C1" s="174"/>
      <c r="D1" s="174"/>
      <c r="E1" s="174"/>
      <c r="F1" s="174"/>
      <c r="G1" s="174"/>
      <c r="H1" s="174"/>
      <c r="I1" s="174"/>
      <c r="J1" s="174"/>
      <c r="K1" s="174"/>
      <c r="L1" s="174"/>
      <c r="M1" s="174"/>
      <c r="N1" s="174"/>
      <c r="O1" s="174"/>
      <c r="P1" s="174"/>
      <c r="Q1" s="174"/>
      <c r="R1" s="174"/>
      <c r="S1" s="174"/>
      <c r="T1" s="174"/>
      <c r="U1" s="174"/>
      <c r="V1" s="174"/>
      <c r="W1" s="174"/>
      <c r="X1" s="174"/>
      <c r="Y1" s="174"/>
      <c r="Z1" s="174"/>
      <c r="AA1" s="174"/>
      <c r="AB1" s="174"/>
      <c r="AC1" s="174"/>
      <c r="AD1" s="174"/>
      <c r="AE1" s="174"/>
      <c r="AF1" s="174"/>
      <c r="AG1" s="174"/>
    </row>
    <row r="2" spans="1:33" ht="15" customHeight="1">
      <c r="A2" s="173" t="s">
        <v>701</v>
      </c>
      <c r="B2" s="174"/>
      <c r="C2" s="174"/>
      <c r="D2" s="174"/>
      <c r="E2" s="174"/>
      <c r="F2" s="174"/>
      <c r="G2" s="174"/>
      <c r="H2" s="174"/>
      <c r="I2" s="174"/>
      <c r="J2" s="174"/>
      <c r="K2" s="174"/>
      <c r="L2" s="174"/>
      <c r="M2" s="174"/>
      <c r="N2" s="174"/>
      <c r="O2" s="174"/>
      <c r="P2" s="174"/>
      <c r="Q2" s="174"/>
      <c r="R2" s="174"/>
      <c r="S2" s="174"/>
      <c r="T2" s="174"/>
      <c r="U2" s="174"/>
      <c r="V2" s="174"/>
      <c r="W2" s="174"/>
      <c r="X2" s="174"/>
      <c r="Y2" s="174"/>
      <c r="Z2" s="174"/>
      <c r="AA2" s="174"/>
      <c r="AB2" s="174"/>
      <c r="AC2" s="174"/>
      <c r="AD2" s="174"/>
      <c r="AE2" s="174"/>
      <c r="AF2" s="174"/>
      <c r="AG2" s="174"/>
    </row>
    <row r="3" spans="1:33" ht="15" customHeight="1">
      <c r="A3" s="336"/>
      <c r="B3" s="336"/>
      <c r="C3" s="336"/>
      <c r="D3" s="336"/>
      <c r="E3" s="336"/>
      <c r="F3" s="336"/>
      <c r="G3" s="336"/>
      <c r="H3" s="336"/>
      <c r="I3" s="336"/>
      <c r="J3" s="336"/>
      <c r="K3" s="336"/>
      <c r="L3" s="336"/>
      <c r="M3" s="336"/>
      <c r="N3" s="336"/>
      <c r="O3" s="336"/>
      <c r="P3" s="336"/>
      <c r="Q3" s="336"/>
      <c r="R3" s="336"/>
      <c r="S3" s="336"/>
      <c r="T3" s="336"/>
      <c r="U3" s="336"/>
      <c r="V3" s="336"/>
      <c r="W3" s="336"/>
      <c r="X3" s="336"/>
      <c r="Y3" s="336"/>
      <c r="Z3" s="380" t="s">
        <v>1528</v>
      </c>
      <c r="AA3" s="381"/>
      <c r="AB3" s="381"/>
      <c r="AC3" s="381"/>
      <c r="AD3" s="381"/>
      <c r="AE3" s="381"/>
      <c r="AF3" s="381"/>
      <c r="AG3" s="382"/>
    </row>
    <row r="4" spans="1:33" ht="15" customHeight="1">
      <c r="A4" s="177"/>
      <c r="B4" s="177"/>
      <c r="C4" s="177"/>
      <c r="D4" s="177"/>
      <c r="E4" s="177"/>
      <c r="F4" s="177"/>
      <c r="G4" s="177"/>
      <c r="H4" s="177"/>
      <c r="I4" s="177"/>
      <c r="J4" s="177"/>
      <c r="K4" s="177"/>
      <c r="L4" s="177"/>
      <c r="M4" s="177"/>
      <c r="N4" s="177"/>
      <c r="O4" s="177"/>
      <c r="P4" s="177"/>
      <c r="Q4" s="177"/>
      <c r="R4" s="177"/>
      <c r="S4" s="177"/>
      <c r="T4" s="177"/>
      <c r="U4" s="177"/>
      <c r="V4" s="177"/>
      <c r="W4" s="177"/>
      <c r="X4" s="177"/>
      <c r="Y4" s="177"/>
      <c r="Z4" s="177"/>
      <c r="AA4" s="177"/>
      <c r="AB4" s="177"/>
      <c r="AC4" s="177"/>
      <c r="AD4" s="177"/>
      <c r="AE4" s="177"/>
      <c r="AF4" s="177"/>
      <c r="AG4" s="339" t="s">
        <v>658</v>
      </c>
    </row>
    <row r="5" spans="1:33" ht="9" customHeight="1">
      <c r="A5" s="178"/>
      <c r="B5" s="178"/>
      <c r="C5" s="178"/>
      <c r="D5" s="178"/>
      <c r="E5" s="178"/>
      <c r="F5" s="178"/>
      <c r="G5" s="178"/>
      <c r="H5" s="178"/>
      <c r="I5" s="178"/>
      <c r="J5" s="178"/>
      <c r="K5" s="178"/>
      <c r="L5" s="178"/>
      <c r="M5" s="178"/>
      <c r="N5" s="178"/>
      <c r="O5" s="178"/>
      <c r="P5" s="178"/>
      <c r="Q5" s="178"/>
      <c r="R5" s="178"/>
      <c r="S5" s="178"/>
      <c r="T5" s="178"/>
      <c r="U5" s="178"/>
      <c r="V5" s="178"/>
      <c r="W5" s="178"/>
      <c r="X5" s="178"/>
      <c r="Y5" s="178"/>
      <c r="Z5" s="178"/>
      <c r="AA5" s="178"/>
      <c r="AB5" s="178"/>
      <c r="AC5" s="178"/>
      <c r="AD5" s="178"/>
      <c r="AE5" s="178"/>
      <c r="AF5" s="178"/>
      <c r="AG5" s="178"/>
    </row>
    <row r="6" spans="1:33" ht="18" customHeight="1">
      <c r="A6" s="259" t="s">
        <v>659</v>
      </c>
      <c r="B6" s="261" t="s">
        <v>660</v>
      </c>
      <c r="C6" s="340" t="s">
        <v>11</v>
      </c>
      <c r="D6" s="341"/>
      <c r="E6" s="341"/>
      <c r="F6" s="341"/>
      <c r="G6" s="341"/>
      <c r="H6" s="341"/>
      <c r="I6" s="341"/>
      <c r="J6" s="341"/>
      <c r="K6" s="341"/>
      <c r="L6" s="342"/>
      <c r="M6" s="340" t="s">
        <v>11</v>
      </c>
      <c r="N6" s="341"/>
      <c r="O6" s="341"/>
      <c r="P6" s="341"/>
      <c r="Q6" s="341"/>
      <c r="R6" s="341"/>
      <c r="S6" s="341"/>
      <c r="T6" s="341"/>
      <c r="U6" s="341"/>
      <c r="V6" s="342"/>
      <c r="W6" s="340" t="s">
        <v>11</v>
      </c>
      <c r="X6" s="341"/>
      <c r="Y6" s="341"/>
      <c r="Z6" s="341"/>
      <c r="AA6" s="341"/>
      <c r="AB6" s="341"/>
      <c r="AC6" s="341"/>
      <c r="AD6" s="341"/>
      <c r="AE6" s="341"/>
      <c r="AF6" s="342"/>
      <c r="AG6" s="343" t="s">
        <v>661</v>
      </c>
    </row>
    <row r="7" spans="1:33" ht="27" customHeight="1">
      <c r="A7" s="264"/>
      <c r="B7" s="344"/>
      <c r="C7" s="345" t="s">
        <v>702</v>
      </c>
      <c r="D7" s="346" t="s">
        <v>703</v>
      </c>
      <c r="E7" s="346" t="s">
        <v>76</v>
      </c>
      <c r="F7" s="346" t="s">
        <v>704</v>
      </c>
      <c r="G7" s="383" t="s">
        <v>705</v>
      </c>
      <c r="H7" s="346" t="s">
        <v>706</v>
      </c>
      <c r="I7" s="346" t="s">
        <v>707</v>
      </c>
      <c r="J7" s="346" t="s">
        <v>708</v>
      </c>
      <c r="K7" s="346" t="s">
        <v>709</v>
      </c>
      <c r="L7" s="348" t="s">
        <v>670</v>
      </c>
      <c r="M7" s="345" t="s">
        <v>702</v>
      </c>
      <c r="N7" s="346" t="s">
        <v>703</v>
      </c>
      <c r="O7" s="346" t="s">
        <v>76</v>
      </c>
      <c r="P7" s="346" t="s">
        <v>704</v>
      </c>
      <c r="Q7" s="383" t="s">
        <v>705</v>
      </c>
      <c r="R7" s="346" t="s">
        <v>706</v>
      </c>
      <c r="S7" s="346" t="s">
        <v>707</v>
      </c>
      <c r="T7" s="346" t="s">
        <v>708</v>
      </c>
      <c r="U7" s="346" t="s">
        <v>709</v>
      </c>
      <c r="V7" s="348" t="s">
        <v>671</v>
      </c>
      <c r="W7" s="345" t="s">
        <v>702</v>
      </c>
      <c r="X7" s="346" t="s">
        <v>703</v>
      </c>
      <c r="Y7" s="346" t="s">
        <v>76</v>
      </c>
      <c r="Z7" s="346" t="s">
        <v>704</v>
      </c>
      <c r="AA7" s="383" t="s">
        <v>705</v>
      </c>
      <c r="AB7" s="346" t="s">
        <v>706</v>
      </c>
      <c r="AC7" s="346" t="s">
        <v>707</v>
      </c>
      <c r="AD7" s="346" t="s">
        <v>708</v>
      </c>
      <c r="AE7" s="384" t="s">
        <v>709</v>
      </c>
      <c r="AF7" s="385" t="s">
        <v>672</v>
      </c>
      <c r="AG7" s="349"/>
    </row>
    <row r="8" spans="1:33" ht="15" customHeight="1">
      <c r="A8" s="264"/>
      <c r="B8" s="344"/>
      <c r="C8" s="345" t="s">
        <v>71</v>
      </c>
      <c r="D8" s="346" t="s">
        <v>74</v>
      </c>
      <c r="E8" s="346" t="s">
        <v>77</v>
      </c>
      <c r="F8" s="346" t="s">
        <v>80</v>
      </c>
      <c r="G8" s="346" t="s">
        <v>83</v>
      </c>
      <c r="H8" s="346" t="s">
        <v>86</v>
      </c>
      <c r="I8" s="346" t="s">
        <v>89</v>
      </c>
      <c r="J8" s="346" t="s">
        <v>92</v>
      </c>
      <c r="K8" s="346" t="s">
        <v>96</v>
      </c>
      <c r="L8" s="348"/>
      <c r="M8" s="345" t="s">
        <v>71</v>
      </c>
      <c r="N8" s="346" t="s">
        <v>74</v>
      </c>
      <c r="O8" s="346" t="s">
        <v>77</v>
      </c>
      <c r="P8" s="346" t="s">
        <v>80</v>
      </c>
      <c r="Q8" s="346" t="s">
        <v>83</v>
      </c>
      <c r="R8" s="346" t="s">
        <v>86</v>
      </c>
      <c r="S8" s="346" t="s">
        <v>89</v>
      </c>
      <c r="T8" s="346" t="s">
        <v>92</v>
      </c>
      <c r="U8" s="346" t="s">
        <v>96</v>
      </c>
      <c r="V8" s="348"/>
      <c r="W8" s="345" t="s">
        <v>71</v>
      </c>
      <c r="X8" s="346" t="s">
        <v>74</v>
      </c>
      <c r="Y8" s="346" t="s">
        <v>77</v>
      </c>
      <c r="Z8" s="346" t="s">
        <v>80</v>
      </c>
      <c r="AA8" s="346" t="s">
        <v>83</v>
      </c>
      <c r="AB8" s="346" t="s">
        <v>86</v>
      </c>
      <c r="AC8" s="346" t="s">
        <v>89</v>
      </c>
      <c r="AD8" s="346" t="s">
        <v>92</v>
      </c>
      <c r="AE8" s="384" t="s">
        <v>96</v>
      </c>
      <c r="AF8" s="386"/>
      <c r="AG8" s="349"/>
    </row>
    <row r="9" spans="1:33" ht="12.75" customHeight="1">
      <c r="A9" s="351"/>
      <c r="B9" s="352"/>
      <c r="C9" s="353" t="s">
        <v>673</v>
      </c>
      <c r="D9" s="191"/>
      <c r="E9" s="191"/>
      <c r="F9" s="191"/>
      <c r="G9" s="191"/>
      <c r="H9" s="191"/>
      <c r="I9" s="191"/>
      <c r="J9" s="191"/>
      <c r="K9" s="191"/>
      <c r="L9" s="354"/>
      <c r="M9" s="355" t="s">
        <v>674</v>
      </c>
      <c r="N9" s="186"/>
      <c r="O9" s="186"/>
      <c r="P9" s="186"/>
      <c r="Q9" s="186"/>
      <c r="R9" s="186"/>
      <c r="S9" s="186"/>
      <c r="T9" s="186"/>
      <c r="U9" s="186"/>
      <c r="V9" s="348"/>
      <c r="W9" s="355" t="s">
        <v>675</v>
      </c>
      <c r="X9" s="186"/>
      <c r="Y9" s="186"/>
      <c r="Z9" s="186"/>
      <c r="AA9" s="186"/>
      <c r="AB9" s="186"/>
      <c r="AC9" s="186"/>
      <c r="AD9" s="186"/>
      <c r="AE9" s="187"/>
      <c r="AF9" s="387"/>
      <c r="AG9" s="357"/>
    </row>
    <row r="10" spans="1:33" ht="17.25" customHeight="1" thickBot="1">
      <c r="A10" s="358" t="s">
        <v>676</v>
      </c>
      <c r="B10" s="359" t="s">
        <v>677</v>
      </c>
      <c r="C10" s="217">
        <v>5461066</v>
      </c>
      <c r="D10" s="360">
        <v>1232813</v>
      </c>
      <c r="E10" s="360">
        <v>2522423</v>
      </c>
      <c r="F10" s="360">
        <v>0</v>
      </c>
      <c r="G10" s="360">
        <v>180240</v>
      </c>
      <c r="H10" s="360">
        <v>899999</v>
      </c>
      <c r="I10" s="360">
        <v>0</v>
      </c>
      <c r="J10" s="361">
        <v>0</v>
      </c>
      <c r="K10" s="361">
        <v>0</v>
      </c>
      <c r="L10" s="361">
        <f>SUM(C10:K10)</f>
        <v>10296541</v>
      </c>
      <c r="M10" s="220"/>
      <c r="N10" s="221"/>
      <c r="O10" s="221"/>
      <c r="P10" s="221"/>
      <c r="Q10" s="221"/>
      <c r="R10" s="221"/>
      <c r="S10" s="221"/>
      <c r="T10" s="221"/>
      <c r="U10" s="221"/>
      <c r="V10" s="388">
        <f>SUM(M10:U10)</f>
        <v>0</v>
      </c>
      <c r="W10" s="220"/>
      <c r="X10" s="221"/>
      <c r="Y10" s="221"/>
      <c r="Z10" s="221"/>
      <c r="AA10" s="221"/>
      <c r="AB10" s="221"/>
      <c r="AC10" s="221"/>
      <c r="AD10" s="221"/>
      <c r="AE10" s="221"/>
      <c r="AF10" s="388">
        <f>SUM(W10:AE10)</f>
        <v>0</v>
      </c>
      <c r="AG10" s="363">
        <f>L10+V10+AF10</f>
        <v>10296541</v>
      </c>
    </row>
    <row r="11" spans="1:33" ht="17.25" customHeight="1" thickBot="1">
      <c r="A11" s="358" t="s">
        <v>710</v>
      </c>
      <c r="B11" s="359" t="s">
        <v>711</v>
      </c>
      <c r="C11" s="389" t="s">
        <v>25</v>
      </c>
      <c r="D11" s="221"/>
      <c r="E11" s="221"/>
      <c r="F11" s="221"/>
      <c r="G11" s="221"/>
      <c r="H11" s="221"/>
      <c r="I11" s="221"/>
      <c r="J11" s="221"/>
      <c r="K11" s="221"/>
      <c r="L11" s="361">
        <f t="shared" ref="L11:L53" si="0">SUM(C11:K11)</f>
        <v>0</v>
      </c>
      <c r="M11" s="220"/>
      <c r="N11" s="221"/>
      <c r="O11" s="221"/>
      <c r="P11" s="221"/>
      <c r="Q11" s="221"/>
      <c r="R11" s="221"/>
      <c r="S11" s="221"/>
      <c r="T11" s="221"/>
      <c r="U11" s="221"/>
      <c r="V11" s="388">
        <f t="shared" ref="V11:V53" si="1">SUM(M11:U11)</f>
        <v>0</v>
      </c>
      <c r="W11" s="220"/>
      <c r="X11" s="221"/>
      <c r="Y11" s="221"/>
      <c r="Z11" s="221"/>
      <c r="AA11" s="221"/>
      <c r="AB11" s="221"/>
      <c r="AC11" s="221"/>
      <c r="AD11" s="221"/>
      <c r="AE11" s="221"/>
      <c r="AF11" s="388">
        <f t="shared" ref="AF11:AF54" si="2">SUM(W11:AE11)</f>
        <v>0</v>
      </c>
      <c r="AG11" s="363">
        <f t="shared" ref="AG11:AG54" si="3">L11+V11+AF11</f>
        <v>0</v>
      </c>
    </row>
    <row r="12" spans="1:33" ht="17.25" customHeight="1" thickBot="1">
      <c r="A12" s="358" t="s">
        <v>680</v>
      </c>
      <c r="B12" s="359" t="s">
        <v>681</v>
      </c>
      <c r="C12" s="220"/>
      <c r="D12" s="221"/>
      <c r="E12" s="221"/>
      <c r="F12" s="221"/>
      <c r="G12" s="221"/>
      <c r="H12" s="221">
        <v>1100000</v>
      </c>
      <c r="I12" s="221"/>
      <c r="J12" s="221">
        <v>0</v>
      </c>
      <c r="K12" s="221">
        <v>0</v>
      </c>
      <c r="L12" s="361">
        <f t="shared" si="0"/>
        <v>1100000</v>
      </c>
      <c r="M12" s="220"/>
      <c r="N12" s="221"/>
      <c r="O12" s="221"/>
      <c r="P12" s="221"/>
      <c r="Q12" s="221"/>
      <c r="R12" s="221"/>
      <c r="S12" s="221"/>
      <c r="T12" s="221"/>
      <c r="U12" s="221"/>
      <c r="V12" s="388">
        <f t="shared" si="1"/>
        <v>0</v>
      </c>
      <c r="W12" s="220"/>
      <c r="X12" s="221"/>
      <c r="Y12" s="221"/>
      <c r="Z12" s="221"/>
      <c r="AA12" s="221"/>
      <c r="AB12" s="221"/>
      <c r="AC12" s="221"/>
      <c r="AD12" s="221"/>
      <c r="AE12" s="221"/>
      <c r="AF12" s="388">
        <f t="shared" si="2"/>
        <v>0</v>
      </c>
      <c r="AG12" s="363">
        <f t="shared" si="3"/>
        <v>1100000</v>
      </c>
    </row>
    <row r="13" spans="1:33" ht="17.25" customHeight="1" thickBot="1">
      <c r="A13" s="358" t="s">
        <v>678</v>
      </c>
      <c r="B13" s="359" t="s">
        <v>712</v>
      </c>
      <c r="C13" s="220">
        <v>0</v>
      </c>
      <c r="D13" s="221">
        <v>0</v>
      </c>
      <c r="E13" s="221">
        <v>7838</v>
      </c>
      <c r="F13" s="221">
        <v>0</v>
      </c>
      <c r="G13" s="221">
        <v>0</v>
      </c>
      <c r="H13" s="390">
        <v>0</v>
      </c>
      <c r="I13" s="221">
        <v>0</v>
      </c>
      <c r="J13" s="221">
        <v>0</v>
      </c>
      <c r="K13" s="221">
        <v>0</v>
      </c>
      <c r="L13" s="361">
        <f t="shared" si="0"/>
        <v>7838</v>
      </c>
      <c r="M13" s="220"/>
      <c r="N13" s="221"/>
      <c r="O13" s="221"/>
      <c r="P13" s="221"/>
      <c r="Q13" s="221"/>
      <c r="R13" s="221"/>
      <c r="S13" s="221"/>
      <c r="T13" s="221"/>
      <c r="U13" s="221"/>
      <c r="V13" s="388">
        <f t="shared" si="1"/>
        <v>0</v>
      </c>
      <c r="W13" s="220"/>
      <c r="X13" s="221"/>
      <c r="Y13" s="221"/>
      <c r="Z13" s="221"/>
      <c r="AA13" s="221"/>
      <c r="AB13" s="221"/>
      <c r="AC13" s="221"/>
      <c r="AD13" s="221"/>
      <c r="AE13" s="221"/>
      <c r="AF13" s="388">
        <f t="shared" si="2"/>
        <v>0</v>
      </c>
      <c r="AG13" s="363">
        <f t="shared" si="3"/>
        <v>7838</v>
      </c>
    </row>
    <row r="14" spans="1:33" ht="17.25" customHeight="1" thickBot="1">
      <c r="A14" s="358" t="s">
        <v>713</v>
      </c>
      <c r="B14" s="359" t="s">
        <v>714</v>
      </c>
      <c r="C14" s="220"/>
      <c r="D14" s="221"/>
      <c r="E14" s="221"/>
      <c r="F14" s="221"/>
      <c r="G14" s="221"/>
      <c r="H14" s="221"/>
      <c r="I14" s="221"/>
      <c r="J14" s="221"/>
      <c r="K14" s="221"/>
      <c r="L14" s="361">
        <f t="shared" si="0"/>
        <v>0</v>
      </c>
      <c r="M14" s="220"/>
      <c r="N14" s="221"/>
      <c r="O14" s="221"/>
      <c r="P14" s="221"/>
      <c r="Q14" s="221"/>
      <c r="R14" s="221"/>
      <c r="S14" s="221"/>
      <c r="T14" s="221"/>
      <c r="U14" s="221"/>
      <c r="V14" s="388">
        <f t="shared" si="1"/>
        <v>0</v>
      </c>
      <c r="W14" s="220"/>
      <c r="X14" s="221"/>
      <c r="Y14" s="221"/>
      <c r="Z14" s="221"/>
      <c r="AA14" s="221"/>
      <c r="AB14" s="221"/>
      <c r="AC14" s="221"/>
      <c r="AD14" s="221"/>
      <c r="AE14" s="221"/>
      <c r="AF14" s="388">
        <f t="shared" si="2"/>
        <v>0</v>
      </c>
      <c r="AG14" s="363">
        <f t="shared" si="3"/>
        <v>0</v>
      </c>
    </row>
    <row r="15" spans="1:33" ht="17.25" customHeight="1" thickBot="1">
      <c r="A15" s="358" t="s">
        <v>684</v>
      </c>
      <c r="B15" s="359" t="s">
        <v>715</v>
      </c>
      <c r="C15" s="220">
        <v>0</v>
      </c>
      <c r="D15" s="221">
        <v>0</v>
      </c>
      <c r="E15" s="221">
        <v>525550</v>
      </c>
      <c r="F15" s="221">
        <v>0</v>
      </c>
      <c r="G15" s="221">
        <v>0</v>
      </c>
      <c r="H15" s="221">
        <v>0</v>
      </c>
      <c r="I15" s="221">
        <v>0</v>
      </c>
      <c r="J15" s="221">
        <v>0</v>
      </c>
      <c r="K15" s="221">
        <v>892309</v>
      </c>
      <c r="L15" s="361">
        <f t="shared" si="0"/>
        <v>1417859</v>
      </c>
      <c r="M15" s="220"/>
      <c r="N15" s="221"/>
      <c r="O15" s="221"/>
      <c r="P15" s="221"/>
      <c r="Q15" s="221"/>
      <c r="R15" s="221"/>
      <c r="S15" s="221"/>
      <c r="T15" s="221"/>
      <c r="U15" s="221"/>
      <c r="V15" s="388">
        <f t="shared" si="1"/>
        <v>0</v>
      </c>
      <c r="W15" s="220"/>
      <c r="X15" s="221"/>
      <c r="Y15" s="221"/>
      <c r="Z15" s="221"/>
      <c r="AA15" s="221"/>
      <c r="AB15" s="221"/>
      <c r="AC15" s="221"/>
      <c r="AD15" s="221"/>
      <c r="AE15" s="221"/>
      <c r="AF15" s="388">
        <f t="shared" si="2"/>
        <v>0</v>
      </c>
      <c r="AG15" s="363">
        <f t="shared" si="3"/>
        <v>1417859</v>
      </c>
    </row>
    <row r="16" spans="1:33" ht="17.25" customHeight="1" thickBot="1">
      <c r="A16" s="358" t="s">
        <v>686</v>
      </c>
      <c r="B16" s="359" t="s">
        <v>687</v>
      </c>
      <c r="C16" s="220">
        <v>0</v>
      </c>
      <c r="D16" s="221">
        <v>0</v>
      </c>
      <c r="E16" s="221">
        <v>0</v>
      </c>
      <c r="F16" s="221">
        <v>0</v>
      </c>
      <c r="G16" s="221">
        <v>753554</v>
      </c>
      <c r="H16" s="221">
        <v>0</v>
      </c>
      <c r="I16" s="221">
        <v>0</v>
      </c>
      <c r="J16" s="221">
        <v>0</v>
      </c>
      <c r="K16" s="221">
        <v>0</v>
      </c>
      <c r="L16" s="361">
        <f t="shared" si="0"/>
        <v>753554</v>
      </c>
      <c r="M16" s="220"/>
      <c r="N16" s="221"/>
      <c r="O16" s="221"/>
      <c r="P16" s="221"/>
      <c r="Q16" s="221"/>
      <c r="R16" s="221"/>
      <c r="S16" s="221"/>
      <c r="T16" s="221"/>
      <c r="U16" s="221"/>
      <c r="V16" s="388">
        <f t="shared" si="1"/>
        <v>0</v>
      </c>
      <c r="W16" s="220"/>
      <c r="X16" s="221"/>
      <c r="Y16" s="221"/>
      <c r="Z16" s="221"/>
      <c r="AA16" s="221"/>
      <c r="AB16" s="221"/>
      <c r="AC16" s="221"/>
      <c r="AD16" s="221"/>
      <c r="AE16" s="221"/>
      <c r="AF16" s="388">
        <f t="shared" si="2"/>
        <v>0</v>
      </c>
      <c r="AG16" s="363">
        <f t="shared" si="3"/>
        <v>753554</v>
      </c>
    </row>
    <row r="17" spans="1:33" ht="17.25" customHeight="1" thickBot="1">
      <c r="A17" s="358" t="s">
        <v>716</v>
      </c>
      <c r="B17" s="359" t="s">
        <v>717</v>
      </c>
      <c r="C17" s="220">
        <v>0</v>
      </c>
      <c r="D17" s="221">
        <v>0</v>
      </c>
      <c r="E17" s="221">
        <v>0</v>
      </c>
      <c r="F17" s="221">
        <v>0</v>
      </c>
      <c r="G17" s="221">
        <v>0</v>
      </c>
      <c r="H17" s="221">
        <v>0</v>
      </c>
      <c r="I17" s="221">
        <v>0</v>
      </c>
      <c r="J17" s="221">
        <v>0</v>
      </c>
      <c r="K17" s="221">
        <v>0</v>
      </c>
      <c r="L17" s="361">
        <f t="shared" si="0"/>
        <v>0</v>
      </c>
      <c r="M17" s="220"/>
      <c r="N17" s="221"/>
      <c r="O17" s="221"/>
      <c r="P17" s="221"/>
      <c r="Q17" s="221"/>
      <c r="R17" s="221"/>
      <c r="S17" s="221"/>
      <c r="T17" s="221"/>
      <c r="U17" s="221"/>
      <c r="V17" s="388">
        <f t="shared" si="1"/>
        <v>0</v>
      </c>
      <c r="W17" s="220"/>
      <c r="X17" s="221"/>
      <c r="Y17" s="221"/>
      <c r="Z17" s="221"/>
      <c r="AA17" s="221"/>
      <c r="AB17" s="221"/>
      <c r="AC17" s="221"/>
      <c r="AD17" s="221"/>
      <c r="AE17" s="221"/>
      <c r="AF17" s="388">
        <f t="shared" si="2"/>
        <v>0</v>
      </c>
      <c r="AG17" s="363">
        <f t="shared" si="3"/>
        <v>0</v>
      </c>
    </row>
    <row r="18" spans="1:33" ht="17.25" customHeight="1" thickBot="1">
      <c r="A18" s="358" t="s">
        <v>1480</v>
      </c>
      <c r="B18" s="359" t="s">
        <v>1481</v>
      </c>
      <c r="C18" s="104"/>
      <c r="D18" s="221">
        <v>0</v>
      </c>
      <c r="E18" s="221">
        <v>15655</v>
      </c>
      <c r="F18" s="221">
        <v>0</v>
      </c>
      <c r="G18" s="221">
        <v>0</v>
      </c>
      <c r="H18" s="221">
        <v>0</v>
      </c>
      <c r="I18" s="221">
        <v>0</v>
      </c>
      <c r="J18" s="221">
        <v>0</v>
      </c>
      <c r="K18" s="221">
        <v>0</v>
      </c>
      <c r="L18" s="361">
        <f t="shared" si="0"/>
        <v>15655</v>
      </c>
      <c r="M18" s="220"/>
      <c r="N18" s="221"/>
      <c r="O18" s="221"/>
      <c r="P18" s="221"/>
      <c r="Q18" s="221"/>
      <c r="R18" s="221"/>
      <c r="S18" s="221"/>
      <c r="T18" s="221"/>
      <c r="U18" s="221"/>
      <c r="V18" s="388"/>
      <c r="W18" s="220"/>
      <c r="X18" s="221"/>
      <c r="Y18" s="221"/>
      <c r="Z18" s="221"/>
      <c r="AA18" s="221"/>
      <c r="AB18" s="221"/>
      <c r="AC18" s="221"/>
      <c r="AD18" s="221"/>
      <c r="AE18" s="221"/>
      <c r="AF18" s="388"/>
      <c r="AG18" s="363"/>
    </row>
    <row r="19" spans="1:33" ht="17.25" customHeight="1" thickBot="1">
      <c r="A19" s="358" t="s">
        <v>688</v>
      </c>
      <c r="B19" s="359" t="s">
        <v>689</v>
      </c>
      <c r="C19" s="220">
        <v>63750</v>
      </c>
      <c r="D19" s="221">
        <v>14025</v>
      </c>
      <c r="E19" s="221">
        <v>0</v>
      </c>
      <c r="F19" s="221">
        <v>0</v>
      </c>
      <c r="G19" s="221">
        <v>0</v>
      </c>
      <c r="H19" s="221">
        <v>0</v>
      </c>
      <c r="I19" s="221">
        <v>0</v>
      </c>
      <c r="J19" s="221">
        <v>0</v>
      </c>
      <c r="K19" s="221">
        <v>0</v>
      </c>
      <c r="L19" s="361">
        <f>SUM(C19:K19)</f>
        <v>77775</v>
      </c>
      <c r="M19" s="220"/>
      <c r="N19" s="221"/>
      <c r="O19" s="221"/>
      <c r="P19" s="221"/>
      <c r="Q19" s="221"/>
      <c r="R19" s="221"/>
      <c r="S19" s="221"/>
      <c r="T19" s="221"/>
      <c r="U19" s="221"/>
      <c r="V19" s="388">
        <f t="shared" si="1"/>
        <v>0</v>
      </c>
      <c r="W19" s="220"/>
      <c r="X19" s="221"/>
      <c r="Y19" s="221"/>
      <c r="Z19" s="221"/>
      <c r="AA19" s="221"/>
      <c r="AB19" s="221"/>
      <c r="AC19" s="221"/>
      <c r="AD19" s="221"/>
      <c r="AE19" s="221"/>
      <c r="AF19" s="388">
        <f t="shared" si="2"/>
        <v>0</v>
      </c>
      <c r="AG19" s="363">
        <f t="shared" si="3"/>
        <v>77775</v>
      </c>
    </row>
    <row r="20" spans="1:33" ht="17.25" customHeight="1" thickBot="1">
      <c r="A20" s="358" t="s">
        <v>690</v>
      </c>
      <c r="B20" s="359" t="s">
        <v>691</v>
      </c>
      <c r="C20" s="220">
        <v>24747941</v>
      </c>
      <c r="D20" s="221">
        <v>2787807</v>
      </c>
      <c r="E20" s="221">
        <v>11062976</v>
      </c>
      <c r="F20" s="221">
        <v>0</v>
      </c>
      <c r="G20" s="221">
        <v>0</v>
      </c>
      <c r="H20" s="221">
        <v>13095196</v>
      </c>
      <c r="I20" s="221">
        <v>0</v>
      </c>
      <c r="J20" s="221">
        <v>0</v>
      </c>
      <c r="K20" s="221">
        <v>0</v>
      </c>
      <c r="L20" s="361">
        <f t="shared" si="0"/>
        <v>51693920</v>
      </c>
      <c r="M20" s="220"/>
      <c r="N20" s="221"/>
      <c r="O20" s="221"/>
      <c r="P20" s="221"/>
      <c r="Q20" s="221"/>
      <c r="R20" s="221"/>
      <c r="S20" s="221"/>
      <c r="T20" s="221"/>
      <c r="U20" s="221"/>
      <c r="V20" s="388">
        <f t="shared" si="1"/>
        <v>0</v>
      </c>
      <c r="W20" s="220"/>
      <c r="X20" s="221"/>
      <c r="Y20" s="221"/>
      <c r="Z20" s="221"/>
      <c r="AA20" s="221"/>
      <c r="AB20" s="221"/>
      <c r="AC20" s="221"/>
      <c r="AD20" s="221"/>
      <c r="AE20" s="221"/>
      <c r="AF20" s="388">
        <f t="shared" si="2"/>
        <v>0</v>
      </c>
      <c r="AG20" s="363">
        <f t="shared" si="3"/>
        <v>51693920</v>
      </c>
    </row>
    <row r="21" spans="1:33" ht="17.25" customHeight="1" thickBot="1">
      <c r="A21" s="358" t="s">
        <v>692</v>
      </c>
      <c r="B21" s="359" t="s">
        <v>718</v>
      </c>
      <c r="C21" s="220">
        <v>0</v>
      </c>
      <c r="D21" s="221">
        <v>0</v>
      </c>
      <c r="E21" s="221">
        <v>328613</v>
      </c>
      <c r="F21" s="221">
        <v>0</v>
      </c>
      <c r="G21" s="221">
        <v>0</v>
      </c>
      <c r="H21" s="221">
        <v>0</v>
      </c>
      <c r="I21" s="221">
        <v>0</v>
      </c>
      <c r="J21" s="221">
        <v>0</v>
      </c>
      <c r="K21" s="221">
        <v>0</v>
      </c>
      <c r="L21" s="361">
        <f t="shared" si="0"/>
        <v>328613</v>
      </c>
      <c r="M21" s="220"/>
      <c r="N21" s="221"/>
      <c r="O21" s="221"/>
      <c r="P21" s="221"/>
      <c r="Q21" s="221"/>
      <c r="R21" s="221"/>
      <c r="S21" s="221"/>
      <c r="T21" s="221"/>
      <c r="U21" s="221"/>
      <c r="V21" s="388">
        <f t="shared" si="1"/>
        <v>0</v>
      </c>
      <c r="W21" s="220"/>
      <c r="X21" s="221"/>
      <c r="Y21" s="221"/>
      <c r="Z21" s="221"/>
      <c r="AA21" s="221"/>
      <c r="AB21" s="221"/>
      <c r="AC21" s="221"/>
      <c r="AD21" s="221"/>
      <c r="AE21" s="221"/>
      <c r="AF21" s="388">
        <f t="shared" si="2"/>
        <v>0</v>
      </c>
      <c r="AG21" s="363">
        <f t="shared" si="3"/>
        <v>328613</v>
      </c>
    </row>
    <row r="22" spans="1:33" ht="17.25" customHeight="1" thickBot="1">
      <c r="A22" s="358" t="s">
        <v>719</v>
      </c>
      <c r="B22" s="359" t="s">
        <v>720</v>
      </c>
      <c r="C22" s="220">
        <v>0</v>
      </c>
      <c r="D22" s="221">
        <v>0</v>
      </c>
      <c r="E22" s="391">
        <v>0</v>
      </c>
      <c r="F22" s="391">
        <v>0</v>
      </c>
      <c r="G22" s="221">
        <v>169100</v>
      </c>
      <c r="H22" s="221">
        <v>0</v>
      </c>
      <c r="I22" s="221">
        <v>0</v>
      </c>
      <c r="J22" s="221">
        <v>0</v>
      </c>
      <c r="K22" s="221">
        <v>0</v>
      </c>
      <c r="L22" s="361">
        <f t="shared" si="0"/>
        <v>169100</v>
      </c>
      <c r="M22" s="220"/>
      <c r="N22" s="221"/>
      <c r="O22" s="221"/>
      <c r="P22" s="221"/>
      <c r="Q22" s="221"/>
      <c r="R22" s="221"/>
      <c r="S22" s="221"/>
      <c r="T22" s="221"/>
      <c r="U22" s="221"/>
      <c r="V22" s="388">
        <f t="shared" si="1"/>
        <v>0</v>
      </c>
      <c r="W22" s="220"/>
      <c r="X22" s="221"/>
      <c r="Y22" s="221"/>
      <c r="Z22" s="221"/>
      <c r="AA22" s="221"/>
      <c r="AB22" s="221"/>
      <c r="AC22" s="221"/>
      <c r="AD22" s="221"/>
      <c r="AE22" s="221"/>
      <c r="AF22" s="388">
        <f t="shared" si="2"/>
        <v>0</v>
      </c>
      <c r="AG22" s="363">
        <f t="shared" si="3"/>
        <v>169100</v>
      </c>
    </row>
    <row r="23" spans="1:33" ht="17.25" customHeight="1" thickBot="1">
      <c r="A23" s="358" t="s">
        <v>721</v>
      </c>
      <c r="B23" s="359" t="s">
        <v>722</v>
      </c>
      <c r="C23" s="220">
        <v>0</v>
      </c>
      <c r="D23" s="221">
        <v>0</v>
      </c>
      <c r="E23" s="221">
        <v>546366</v>
      </c>
      <c r="F23" s="221">
        <v>0</v>
      </c>
      <c r="G23" s="221">
        <v>0</v>
      </c>
      <c r="H23" s="221">
        <v>0</v>
      </c>
      <c r="I23" s="221">
        <v>0</v>
      </c>
      <c r="J23" s="221">
        <v>0</v>
      </c>
      <c r="K23" s="221">
        <v>0</v>
      </c>
      <c r="L23" s="361">
        <f t="shared" si="0"/>
        <v>546366</v>
      </c>
      <c r="M23" s="220"/>
      <c r="N23" s="221"/>
      <c r="O23" s="221"/>
      <c r="P23" s="221"/>
      <c r="Q23" s="221"/>
      <c r="R23" s="221"/>
      <c r="S23" s="221"/>
      <c r="T23" s="221"/>
      <c r="U23" s="221"/>
      <c r="V23" s="388">
        <f t="shared" si="1"/>
        <v>0</v>
      </c>
      <c r="W23" s="220"/>
      <c r="X23" s="221"/>
      <c r="Y23" s="221"/>
      <c r="Z23" s="221"/>
      <c r="AA23" s="221"/>
      <c r="AB23" s="221"/>
      <c r="AC23" s="221"/>
      <c r="AD23" s="221"/>
      <c r="AE23" s="221"/>
      <c r="AF23" s="388">
        <f t="shared" si="2"/>
        <v>0</v>
      </c>
      <c r="AG23" s="363">
        <f t="shared" si="3"/>
        <v>546366</v>
      </c>
    </row>
    <row r="24" spans="1:33" ht="17.25" customHeight="1" thickBot="1">
      <c r="A24" s="358" t="s">
        <v>723</v>
      </c>
      <c r="B24" s="359" t="s">
        <v>724</v>
      </c>
      <c r="C24" s="220"/>
      <c r="D24" s="221"/>
      <c r="E24" s="221"/>
      <c r="F24" s="221"/>
      <c r="G24" s="221"/>
      <c r="H24" s="221"/>
      <c r="I24" s="221"/>
      <c r="J24" s="221"/>
      <c r="K24" s="221"/>
      <c r="L24" s="361">
        <f t="shared" si="0"/>
        <v>0</v>
      </c>
      <c r="M24" s="220"/>
      <c r="N24" s="221"/>
      <c r="O24" s="221"/>
      <c r="P24" s="221"/>
      <c r="Q24" s="221"/>
      <c r="R24" s="221"/>
      <c r="S24" s="221"/>
      <c r="T24" s="221"/>
      <c r="U24" s="221"/>
      <c r="V24" s="388">
        <f t="shared" si="1"/>
        <v>0</v>
      </c>
      <c r="W24" s="220"/>
      <c r="X24" s="221"/>
      <c r="Y24" s="221"/>
      <c r="Z24" s="221"/>
      <c r="AA24" s="221"/>
      <c r="AB24" s="221"/>
      <c r="AC24" s="221"/>
      <c r="AD24" s="221"/>
      <c r="AE24" s="221"/>
      <c r="AF24" s="388">
        <f t="shared" si="2"/>
        <v>0</v>
      </c>
      <c r="AG24" s="363">
        <f t="shared" si="3"/>
        <v>0</v>
      </c>
    </row>
    <row r="25" spans="1:33" ht="17.25" customHeight="1" thickBot="1">
      <c r="A25" s="358" t="s">
        <v>694</v>
      </c>
      <c r="B25" s="359" t="s">
        <v>725</v>
      </c>
      <c r="C25" s="220">
        <v>0</v>
      </c>
      <c r="D25" s="221">
        <v>0</v>
      </c>
      <c r="E25" s="221">
        <v>2685268</v>
      </c>
      <c r="F25" s="221">
        <v>0</v>
      </c>
      <c r="G25" s="221">
        <v>0</v>
      </c>
      <c r="H25" s="221">
        <v>0</v>
      </c>
      <c r="I25" s="221">
        <v>0</v>
      </c>
      <c r="J25" s="221">
        <v>0</v>
      </c>
      <c r="K25" s="221">
        <v>0</v>
      </c>
      <c r="L25" s="361">
        <f t="shared" si="0"/>
        <v>2685268</v>
      </c>
      <c r="M25" s="220"/>
      <c r="N25" s="221"/>
      <c r="O25" s="221"/>
      <c r="P25" s="221"/>
      <c r="Q25" s="221"/>
      <c r="R25" s="221"/>
      <c r="S25" s="221"/>
      <c r="T25" s="221"/>
      <c r="U25" s="221"/>
      <c r="V25" s="388">
        <f t="shared" si="1"/>
        <v>0</v>
      </c>
      <c r="W25" s="220"/>
      <c r="X25" s="221"/>
      <c r="Y25" s="221"/>
      <c r="Z25" s="221"/>
      <c r="AA25" s="221"/>
      <c r="AB25" s="221"/>
      <c r="AC25" s="221"/>
      <c r="AD25" s="221"/>
      <c r="AE25" s="221"/>
      <c r="AF25" s="388">
        <f t="shared" si="2"/>
        <v>0</v>
      </c>
      <c r="AG25" s="363">
        <f t="shared" si="3"/>
        <v>2685268</v>
      </c>
    </row>
    <row r="26" spans="1:33" ht="17.25" customHeight="1" thickBot="1">
      <c r="A26" s="358" t="s">
        <v>1482</v>
      </c>
      <c r="B26" s="359" t="s">
        <v>1483</v>
      </c>
      <c r="C26" s="220"/>
      <c r="D26" s="221"/>
      <c r="E26" s="221">
        <v>0</v>
      </c>
      <c r="F26" s="221"/>
      <c r="G26" s="221"/>
      <c r="H26" s="221"/>
      <c r="I26" s="221">
        <v>0</v>
      </c>
      <c r="J26" s="221"/>
      <c r="K26" s="221"/>
      <c r="L26" s="361">
        <f t="shared" si="0"/>
        <v>0</v>
      </c>
      <c r="M26" s="220"/>
      <c r="N26" s="221"/>
      <c r="O26" s="221"/>
      <c r="P26" s="221"/>
      <c r="Q26" s="221"/>
      <c r="R26" s="221"/>
      <c r="S26" s="221"/>
      <c r="T26" s="221"/>
      <c r="U26" s="221"/>
      <c r="V26" s="388"/>
      <c r="W26" s="220"/>
      <c r="X26" s="221"/>
      <c r="Y26" s="221"/>
      <c r="Z26" s="221"/>
      <c r="AA26" s="221"/>
      <c r="AB26" s="221"/>
      <c r="AC26" s="221"/>
      <c r="AD26" s="221"/>
      <c r="AE26" s="221"/>
      <c r="AF26" s="388"/>
      <c r="AG26" s="363"/>
    </row>
    <row r="27" spans="1:33" ht="17.25" customHeight="1" thickBot="1">
      <c r="A27" s="358" t="s">
        <v>696</v>
      </c>
      <c r="B27" s="359" t="s">
        <v>726</v>
      </c>
      <c r="C27" s="220"/>
      <c r="D27" s="221"/>
      <c r="E27" s="221"/>
      <c r="F27" s="221"/>
      <c r="G27" s="221"/>
      <c r="H27" s="221"/>
      <c r="J27" s="221"/>
      <c r="K27" s="221"/>
      <c r="L27" s="361">
        <f t="shared" si="0"/>
        <v>0</v>
      </c>
      <c r="M27" s="220"/>
      <c r="N27" s="221"/>
      <c r="O27" s="221"/>
      <c r="P27" s="221"/>
      <c r="Q27" s="221"/>
      <c r="R27" s="221"/>
      <c r="S27" s="221"/>
      <c r="T27" s="221"/>
      <c r="U27" s="221"/>
      <c r="V27" s="388">
        <f t="shared" si="1"/>
        <v>0</v>
      </c>
      <c r="W27" s="220"/>
      <c r="X27" s="221"/>
      <c r="Y27" s="221"/>
      <c r="Z27" s="221"/>
      <c r="AA27" s="221"/>
      <c r="AB27" s="221"/>
      <c r="AC27" s="221"/>
      <c r="AD27" s="221"/>
      <c r="AE27" s="221"/>
      <c r="AF27" s="388">
        <f t="shared" si="2"/>
        <v>0</v>
      </c>
      <c r="AG27" s="363">
        <f t="shared" si="3"/>
        <v>0</v>
      </c>
    </row>
    <row r="28" spans="1:33" ht="17.25" customHeight="1" thickBot="1">
      <c r="A28" s="358" t="s">
        <v>727</v>
      </c>
      <c r="B28" s="359" t="s">
        <v>728</v>
      </c>
      <c r="C28" s="220"/>
      <c r="D28" s="221"/>
      <c r="E28" s="221"/>
      <c r="F28" s="221"/>
      <c r="G28" s="221"/>
      <c r="H28" s="221"/>
      <c r="I28" s="221"/>
      <c r="J28" s="221"/>
      <c r="K28" s="221"/>
      <c r="L28" s="361">
        <f t="shared" si="0"/>
        <v>0</v>
      </c>
      <c r="M28" s="220"/>
      <c r="N28" s="221"/>
      <c r="O28" s="221"/>
      <c r="P28" s="221"/>
      <c r="Q28" s="221"/>
      <c r="R28" s="221"/>
      <c r="S28" s="221"/>
      <c r="T28" s="221"/>
      <c r="U28" s="221"/>
      <c r="V28" s="388">
        <f t="shared" si="1"/>
        <v>0</v>
      </c>
      <c r="W28" s="220"/>
      <c r="X28" s="221"/>
      <c r="Y28" s="221"/>
      <c r="Z28" s="221"/>
      <c r="AA28" s="221"/>
      <c r="AB28" s="221"/>
      <c r="AC28" s="221"/>
      <c r="AD28" s="221"/>
      <c r="AE28" s="221"/>
      <c r="AF28" s="388">
        <f t="shared" si="2"/>
        <v>0</v>
      </c>
      <c r="AG28" s="363">
        <f t="shared" si="3"/>
        <v>0</v>
      </c>
    </row>
    <row r="29" spans="1:33" ht="17.25" customHeight="1" thickBot="1">
      <c r="A29" s="358" t="s">
        <v>729</v>
      </c>
      <c r="B29" s="359" t="s">
        <v>730</v>
      </c>
      <c r="C29" s="220">
        <v>180000</v>
      </c>
      <c r="D29" s="221">
        <v>35640</v>
      </c>
      <c r="E29" s="221">
        <v>493388</v>
      </c>
      <c r="F29" s="221">
        <v>0</v>
      </c>
      <c r="G29" s="221">
        <v>0</v>
      </c>
      <c r="H29" s="221">
        <v>0</v>
      </c>
      <c r="I29" s="221">
        <v>0</v>
      </c>
      <c r="J29" s="221">
        <v>0</v>
      </c>
      <c r="K29" s="221">
        <v>0</v>
      </c>
      <c r="L29" s="361">
        <f t="shared" si="0"/>
        <v>709028</v>
      </c>
      <c r="M29" s="220"/>
      <c r="N29" s="221"/>
      <c r="O29" s="221"/>
      <c r="P29" s="221"/>
      <c r="Q29" s="221"/>
      <c r="R29" s="221"/>
      <c r="S29" s="221"/>
      <c r="T29" s="221"/>
      <c r="U29" s="221"/>
      <c r="V29" s="388">
        <f t="shared" si="1"/>
        <v>0</v>
      </c>
      <c r="W29" s="220"/>
      <c r="X29" s="221"/>
      <c r="Y29" s="221"/>
      <c r="Z29" s="221"/>
      <c r="AA29" s="221"/>
      <c r="AB29" s="221"/>
      <c r="AC29" s="221"/>
      <c r="AD29" s="221"/>
      <c r="AE29" s="221"/>
      <c r="AF29" s="388">
        <f t="shared" si="2"/>
        <v>0</v>
      </c>
      <c r="AG29" s="363">
        <f t="shared" si="3"/>
        <v>709028</v>
      </c>
    </row>
    <row r="30" spans="1:33" ht="17.25" customHeight="1" thickBot="1">
      <c r="A30" s="358" t="s">
        <v>731</v>
      </c>
      <c r="B30" s="359" t="s">
        <v>732</v>
      </c>
      <c r="C30" s="220">
        <v>0</v>
      </c>
      <c r="D30" s="221">
        <v>0</v>
      </c>
      <c r="E30" s="221"/>
      <c r="F30" s="221">
        <v>0</v>
      </c>
      <c r="G30" s="221">
        <v>0</v>
      </c>
      <c r="H30" s="221">
        <v>0</v>
      </c>
      <c r="I30" s="221">
        <v>0</v>
      </c>
      <c r="J30" s="221">
        <v>0</v>
      </c>
      <c r="K30" s="221">
        <v>0</v>
      </c>
      <c r="L30" s="361">
        <f t="shared" si="0"/>
        <v>0</v>
      </c>
      <c r="M30" s="220"/>
      <c r="N30" s="221"/>
      <c r="O30" s="221"/>
      <c r="P30" s="221"/>
      <c r="Q30" s="221"/>
      <c r="R30" s="221"/>
      <c r="S30" s="221"/>
      <c r="T30" s="221"/>
      <c r="U30" s="221"/>
      <c r="V30" s="388">
        <f t="shared" si="1"/>
        <v>0</v>
      </c>
      <c r="W30" s="220"/>
      <c r="X30" s="221"/>
      <c r="Y30" s="221"/>
      <c r="Z30" s="221"/>
      <c r="AA30" s="221"/>
      <c r="AB30" s="221"/>
      <c r="AC30" s="221"/>
      <c r="AD30" s="221"/>
      <c r="AE30" s="221"/>
      <c r="AF30" s="388">
        <f t="shared" si="2"/>
        <v>0</v>
      </c>
      <c r="AG30" s="363">
        <f t="shared" si="3"/>
        <v>0</v>
      </c>
    </row>
    <row r="31" spans="1:33" ht="17.25" customHeight="1" thickBot="1">
      <c r="A31" s="358" t="s">
        <v>733</v>
      </c>
      <c r="B31" s="359" t="s">
        <v>734</v>
      </c>
      <c r="C31" s="220"/>
      <c r="D31" s="221"/>
      <c r="E31" s="221"/>
      <c r="F31" s="221"/>
      <c r="G31" s="221"/>
      <c r="H31" s="221"/>
      <c r="I31" s="221"/>
      <c r="J31" s="221"/>
      <c r="K31" s="221"/>
      <c r="L31" s="361">
        <f t="shared" si="0"/>
        <v>0</v>
      </c>
      <c r="M31" s="220"/>
      <c r="N31" s="221"/>
      <c r="O31" s="221"/>
      <c r="P31" s="221"/>
      <c r="Q31" s="221"/>
      <c r="R31" s="221"/>
      <c r="S31" s="221"/>
      <c r="T31" s="221"/>
      <c r="U31" s="221"/>
      <c r="V31" s="388">
        <f t="shared" si="1"/>
        <v>0</v>
      </c>
      <c r="W31" s="220"/>
      <c r="X31" s="221"/>
      <c r="Y31" s="221"/>
      <c r="Z31" s="221"/>
      <c r="AA31" s="221"/>
      <c r="AB31" s="221"/>
      <c r="AC31" s="221"/>
      <c r="AD31" s="221"/>
      <c r="AE31" s="221"/>
      <c r="AF31" s="388">
        <f t="shared" si="2"/>
        <v>0</v>
      </c>
      <c r="AG31" s="363">
        <f t="shared" si="3"/>
        <v>0</v>
      </c>
    </row>
    <row r="32" spans="1:33" ht="17.25" customHeight="1" thickBot="1">
      <c r="A32" s="358" t="s">
        <v>735</v>
      </c>
      <c r="B32" s="359" t="s">
        <v>736</v>
      </c>
      <c r="C32" s="220"/>
      <c r="D32" s="221"/>
      <c r="E32" s="221"/>
      <c r="F32" s="221"/>
      <c r="G32" s="221"/>
      <c r="H32" s="221"/>
      <c r="I32" s="221"/>
      <c r="J32" s="221"/>
      <c r="K32" s="221"/>
      <c r="L32" s="361">
        <f t="shared" si="0"/>
        <v>0</v>
      </c>
      <c r="M32" s="220"/>
      <c r="N32" s="221"/>
      <c r="O32" s="221"/>
      <c r="P32" s="221"/>
      <c r="Q32" s="221"/>
      <c r="R32" s="221"/>
      <c r="S32" s="221"/>
      <c r="T32" s="221"/>
      <c r="U32" s="221"/>
      <c r="V32" s="388">
        <f t="shared" si="1"/>
        <v>0</v>
      </c>
      <c r="W32" s="220"/>
      <c r="X32" s="221"/>
      <c r="Y32" s="221"/>
      <c r="Z32" s="221"/>
      <c r="AA32" s="221"/>
      <c r="AB32" s="221"/>
      <c r="AC32" s="221"/>
      <c r="AD32" s="221"/>
      <c r="AE32" s="221"/>
      <c r="AF32" s="388">
        <f t="shared" si="2"/>
        <v>0</v>
      </c>
      <c r="AG32" s="363">
        <f t="shared" si="3"/>
        <v>0</v>
      </c>
    </row>
    <row r="33" spans="1:33" ht="17.25" customHeight="1" thickBot="1">
      <c r="A33" s="358" t="s">
        <v>737</v>
      </c>
      <c r="B33" s="359" t="s">
        <v>738</v>
      </c>
      <c r="C33" s="220"/>
      <c r="D33" s="221"/>
      <c r="E33" s="221"/>
      <c r="F33" s="221"/>
      <c r="G33" s="221"/>
      <c r="H33" s="221"/>
      <c r="I33" s="221"/>
      <c r="J33" s="221"/>
      <c r="K33" s="221"/>
      <c r="L33" s="361">
        <f t="shared" si="0"/>
        <v>0</v>
      </c>
      <c r="M33" s="220"/>
      <c r="N33" s="221"/>
      <c r="O33" s="221"/>
      <c r="P33" s="221"/>
      <c r="Q33" s="221"/>
      <c r="R33" s="221"/>
      <c r="S33" s="221"/>
      <c r="T33" s="221"/>
      <c r="U33" s="221"/>
      <c r="V33" s="388">
        <f t="shared" si="1"/>
        <v>0</v>
      </c>
      <c r="W33" s="220"/>
      <c r="X33" s="221"/>
      <c r="Y33" s="221"/>
      <c r="Z33" s="221"/>
      <c r="AA33" s="221"/>
      <c r="AB33" s="221"/>
      <c r="AC33" s="221"/>
      <c r="AD33" s="221"/>
      <c r="AE33" s="221"/>
      <c r="AF33" s="388">
        <f t="shared" si="2"/>
        <v>0</v>
      </c>
      <c r="AG33" s="363">
        <f t="shared" si="3"/>
        <v>0</v>
      </c>
    </row>
    <row r="34" spans="1:33" ht="17.25" customHeight="1" thickBot="1">
      <c r="A34" s="358" t="s">
        <v>739</v>
      </c>
      <c r="B34" s="359" t="s">
        <v>740</v>
      </c>
      <c r="C34" s="220">
        <v>0</v>
      </c>
      <c r="D34" s="221">
        <v>0</v>
      </c>
      <c r="E34" s="221">
        <v>0</v>
      </c>
      <c r="F34" s="221">
        <v>0</v>
      </c>
      <c r="G34" s="392">
        <v>0</v>
      </c>
      <c r="H34" s="221">
        <v>0</v>
      </c>
      <c r="I34" s="221">
        <v>0</v>
      </c>
      <c r="J34" s="221">
        <v>0</v>
      </c>
      <c r="K34" s="221">
        <v>0</v>
      </c>
      <c r="L34" s="361">
        <f t="shared" si="0"/>
        <v>0</v>
      </c>
      <c r="M34" s="220">
        <v>0</v>
      </c>
      <c r="N34" s="221">
        <v>0</v>
      </c>
      <c r="O34" s="221">
        <v>0</v>
      </c>
      <c r="P34" s="221">
        <v>0</v>
      </c>
      <c r="Q34" s="221">
        <v>367036</v>
      </c>
      <c r="R34" s="221">
        <v>0</v>
      </c>
      <c r="S34" s="221"/>
      <c r="T34" s="221">
        <v>0</v>
      </c>
      <c r="U34" s="221">
        <v>0</v>
      </c>
      <c r="V34" s="388">
        <f t="shared" si="1"/>
        <v>367036</v>
      </c>
      <c r="W34" s="220"/>
      <c r="X34" s="221"/>
      <c r="Y34" s="221"/>
      <c r="Z34" s="221"/>
      <c r="AA34" s="221"/>
      <c r="AB34" s="221"/>
      <c r="AC34" s="221"/>
      <c r="AD34" s="221"/>
      <c r="AE34" s="221"/>
      <c r="AF34" s="388">
        <f t="shared" si="2"/>
        <v>0</v>
      </c>
      <c r="AG34" s="363">
        <f t="shared" si="3"/>
        <v>367036</v>
      </c>
    </row>
    <row r="35" spans="1:33" ht="17.25" customHeight="1" thickBot="1">
      <c r="A35" s="393" t="s">
        <v>739</v>
      </c>
      <c r="B35" s="394" t="s">
        <v>1460</v>
      </c>
      <c r="C35" s="220">
        <v>0</v>
      </c>
      <c r="D35" s="221">
        <v>0</v>
      </c>
      <c r="E35" s="221">
        <v>0</v>
      </c>
      <c r="F35" s="221">
        <v>0</v>
      </c>
      <c r="G35" s="221"/>
      <c r="H35" s="221">
        <v>0</v>
      </c>
      <c r="I35" s="221">
        <v>0</v>
      </c>
      <c r="J35" s="221">
        <v>0</v>
      </c>
      <c r="K35" s="221">
        <v>0</v>
      </c>
      <c r="L35" s="361">
        <f t="shared" si="0"/>
        <v>0</v>
      </c>
      <c r="M35" s="220"/>
      <c r="N35" s="221"/>
      <c r="O35" s="221"/>
      <c r="P35" s="221"/>
      <c r="Q35" s="221"/>
      <c r="R35" s="221"/>
      <c r="S35" s="221"/>
      <c r="T35" s="221"/>
      <c r="U35" s="221"/>
      <c r="V35" s="388">
        <f t="shared" si="1"/>
        <v>0</v>
      </c>
      <c r="W35" s="220"/>
      <c r="X35" s="221"/>
      <c r="Y35" s="221"/>
      <c r="Z35" s="221"/>
      <c r="AA35" s="221"/>
      <c r="AB35" s="221"/>
      <c r="AC35" s="221"/>
      <c r="AD35" s="221"/>
      <c r="AE35" s="221"/>
      <c r="AF35" s="388">
        <f t="shared" si="2"/>
        <v>0</v>
      </c>
      <c r="AG35" s="363">
        <f t="shared" si="3"/>
        <v>0</v>
      </c>
    </row>
    <row r="36" spans="1:33" ht="17.25" customHeight="1" thickBot="1">
      <c r="A36" s="358" t="s">
        <v>741</v>
      </c>
      <c r="B36" s="359" t="s">
        <v>742</v>
      </c>
      <c r="C36" s="220"/>
      <c r="D36" s="221"/>
      <c r="E36" s="221"/>
      <c r="F36" s="221"/>
      <c r="G36" s="221"/>
      <c r="H36" s="221"/>
      <c r="I36" s="221"/>
      <c r="J36" s="221"/>
      <c r="K36" s="221"/>
      <c r="L36" s="361">
        <f t="shared" si="0"/>
        <v>0</v>
      </c>
      <c r="M36" s="220"/>
      <c r="N36" s="221"/>
      <c r="O36" s="221"/>
      <c r="P36" s="221"/>
      <c r="Q36" s="221"/>
      <c r="R36" s="221"/>
      <c r="S36" s="221"/>
      <c r="T36" s="221"/>
      <c r="U36" s="221"/>
      <c r="V36" s="388">
        <f t="shared" si="1"/>
        <v>0</v>
      </c>
      <c r="W36" s="220"/>
      <c r="X36" s="221"/>
      <c r="Y36" s="221"/>
      <c r="Z36" s="221"/>
      <c r="AA36" s="221"/>
      <c r="AB36" s="221"/>
      <c r="AC36" s="221"/>
      <c r="AD36" s="221"/>
      <c r="AE36" s="221"/>
      <c r="AF36" s="388">
        <f t="shared" si="2"/>
        <v>0</v>
      </c>
      <c r="AG36" s="363">
        <f t="shared" si="3"/>
        <v>0</v>
      </c>
    </row>
    <row r="37" spans="1:33" ht="17.25" customHeight="1" thickBot="1">
      <c r="A37" s="358" t="s">
        <v>743</v>
      </c>
      <c r="B37" s="359" t="s">
        <v>744</v>
      </c>
      <c r="C37" s="220"/>
      <c r="D37" s="221"/>
      <c r="E37" s="221"/>
      <c r="F37" s="221"/>
      <c r="G37" s="221"/>
      <c r="H37" s="221"/>
      <c r="I37" s="221"/>
      <c r="J37" s="221"/>
      <c r="K37" s="221"/>
      <c r="L37" s="361">
        <f t="shared" si="0"/>
        <v>0</v>
      </c>
      <c r="M37" s="220"/>
      <c r="N37" s="221"/>
      <c r="O37" s="221"/>
      <c r="P37" s="221"/>
      <c r="Q37" s="221"/>
      <c r="R37" s="221"/>
      <c r="S37" s="221"/>
      <c r="T37" s="221"/>
      <c r="U37" s="221"/>
      <c r="V37" s="388">
        <f t="shared" si="1"/>
        <v>0</v>
      </c>
      <c r="W37" s="220"/>
      <c r="X37" s="221"/>
      <c r="Y37" s="221"/>
      <c r="Z37" s="221"/>
      <c r="AA37" s="221"/>
      <c r="AB37" s="221"/>
      <c r="AC37" s="221"/>
      <c r="AD37" s="221"/>
      <c r="AE37" s="221"/>
      <c r="AF37" s="388">
        <f t="shared" si="2"/>
        <v>0</v>
      </c>
      <c r="AG37" s="363">
        <f t="shared" si="3"/>
        <v>0</v>
      </c>
    </row>
    <row r="38" spans="1:33" ht="17.25" customHeight="1" thickBot="1">
      <c r="A38" s="358" t="s">
        <v>745</v>
      </c>
      <c r="B38" s="359" t="s">
        <v>746</v>
      </c>
      <c r="C38" s="220"/>
      <c r="D38" s="221"/>
      <c r="E38" s="221"/>
      <c r="F38" s="221"/>
      <c r="G38" s="221"/>
      <c r="H38" s="221"/>
      <c r="I38" s="221"/>
      <c r="J38" s="221"/>
      <c r="K38" s="221"/>
      <c r="L38" s="361">
        <f t="shared" si="0"/>
        <v>0</v>
      </c>
      <c r="M38" s="220"/>
      <c r="N38" s="221"/>
      <c r="O38" s="221"/>
      <c r="P38" s="221"/>
      <c r="Q38" s="221"/>
      <c r="R38" s="221"/>
      <c r="S38" s="221"/>
      <c r="T38" s="221"/>
      <c r="U38" s="221"/>
      <c r="V38" s="388">
        <f t="shared" si="1"/>
        <v>0</v>
      </c>
      <c r="W38" s="220"/>
      <c r="X38" s="221"/>
      <c r="Y38" s="221"/>
      <c r="Z38" s="221"/>
      <c r="AA38" s="221"/>
      <c r="AB38" s="221"/>
      <c r="AC38" s="221"/>
      <c r="AD38" s="221"/>
      <c r="AE38" s="221"/>
      <c r="AF38" s="388">
        <f t="shared" si="2"/>
        <v>0</v>
      </c>
      <c r="AG38" s="363">
        <f t="shared" si="3"/>
        <v>0</v>
      </c>
    </row>
    <row r="39" spans="1:33" ht="17.25" customHeight="1" thickBot="1">
      <c r="A39" s="358" t="s">
        <v>747</v>
      </c>
      <c r="B39" s="359" t="s">
        <v>748</v>
      </c>
      <c r="C39" s="220">
        <v>0</v>
      </c>
      <c r="D39" s="221">
        <v>0</v>
      </c>
      <c r="E39" s="221">
        <v>58679</v>
      </c>
      <c r="F39" s="221">
        <v>0</v>
      </c>
      <c r="G39" s="221">
        <v>0</v>
      </c>
      <c r="H39" s="221">
        <v>0</v>
      </c>
      <c r="I39" s="221">
        <v>0</v>
      </c>
      <c r="J39" s="221">
        <v>0</v>
      </c>
      <c r="K39" s="221">
        <v>0</v>
      </c>
      <c r="L39" s="361">
        <f t="shared" si="0"/>
        <v>58679</v>
      </c>
      <c r="M39" s="220"/>
      <c r="N39" s="221"/>
      <c r="O39" s="221"/>
      <c r="P39" s="221"/>
      <c r="Q39" s="221"/>
      <c r="R39" s="221"/>
      <c r="S39" s="221"/>
      <c r="T39" s="221"/>
      <c r="U39" s="221"/>
      <c r="V39" s="388">
        <f t="shared" si="1"/>
        <v>0</v>
      </c>
      <c r="W39" s="220"/>
      <c r="X39" s="221"/>
      <c r="Y39" s="221"/>
      <c r="Z39" s="221"/>
      <c r="AA39" s="221"/>
      <c r="AB39" s="221"/>
      <c r="AC39" s="221"/>
      <c r="AD39" s="221"/>
      <c r="AE39" s="221"/>
      <c r="AF39" s="388">
        <f t="shared" si="2"/>
        <v>0</v>
      </c>
      <c r="AG39" s="363">
        <f t="shared" si="3"/>
        <v>58679</v>
      </c>
    </row>
    <row r="40" spans="1:33" ht="17.25" customHeight="1" thickBot="1">
      <c r="A40" s="358" t="s">
        <v>749</v>
      </c>
      <c r="B40" s="359" t="s">
        <v>750</v>
      </c>
      <c r="C40" s="220"/>
      <c r="D40" s="221"/>
      <c r="E40" s="221"/>
      <c r="F40" s="221"/>
      <c r="G40" s="221"/>
      <c r="H40" s="221"/>
      <c r="I40" s="221"/>
      <c r="J40" s="221"/>
      <c r="K40" s="221"/>
      <c r="L40" s="361">
        <f t="shared" si="0"/>
        <v>0</v>
      </c>
      <c r="M40" s="220"/>
      <c r="N40" s="221"/>
      <c r="O40" s="221"/>
      <c r="P40" s="221"/>
      <c r="Q40" s="221"/>
      <c r="R40" s="221"/>
      <c r="S40" s="221"/>
      <c r="T40" s="221"/>
      <c r="U40" s="221"/>
      <c r="V40" s="388">
        <f t="shared" si="1"/>
        <v>0</v>
      </c>
      <c r="W40" s="220"/>
      <c r="X40" s="221"/>
      <c r="Y40" s="221"/>
      <c r="Z40" s="221"/>
      <c r="AA40" s="221"/>
      <c r="AB40" s="221"/>
      <c r="AC40" s="221"/>
      <c r="AD40" s="221"/>
      <c r="AE40" s="221"/>
      <c r="AF40" s="388">
        <f t="shared" si="2"/>
        <v>0</v>
      </c>
      <c r="AG40" s="363">
        <f t="shared" si="3"/>
        <v>0</v>
      </c>
    </row>
    <row r="41" spans="1:33" ht="17.25" customHeight="1" thickBot="1">
      <c r="A41" s="358" t="s">
        <v>735</v>
      </c>
      <c r="B41" s="359" t="s">
        <v>736</v>
      </c>
      <c r="C41" s="220">
        <v>0</v>
      </c>
      <c r="D41" s="221">
        <v>0</v>
      </c>
      <c r="E41" s="221">
        <v>0</v>
      </c>
      <c r="F41" s="221">
        <v>662000</v>
      </c>
      <c r="G41" s="221">
        <v>0</v>
      </c>
      <c r="H41" s="221">
        <v>0</v>
      </c>
      <c r="I41" s="221">
        <v>0</v>
      </c>
      <c r="J41" s="221">
        <v>0</v>
      </c>
      <c r="K41" s="221">
        <v>0</v>
      </c>
      <c r="L41" s="361">
        <f t="shared" si="0"/>
        <v>662000</v>
      </c>
      <c r="M41" s="220"/>
      <c r="N41" s="221"/>
      <c r="O41" s="221"/>
      <c r="P41" s="221"/>
      <c r="Q41" s="221"/>
      <c r="R41" s="221"/>
      <c r="S41" s="221"/>
      <c r="T41" s="221"/>
      <c r="U41" s="221"/>
      <c r="V41" s="388">
        <f t="shared" si="1"/>
        <v>0</v>
      </c>
      <c r="W41" s="220"/>
      <c r="X41" s="221"/>
      <c r="Y41" s="221"/>
      <c r="Z41" s="221"/>
      <c r="AA41" s="221"/>
      <c r="AB41" s="221"/>
      <c r="AC41" s="221"/>
      <c r="AD41" s="221"/>
      <c r="AE41" s="221"/>
      <c r="AF41" s="388">
        <f t="shared" si="2"/>
        <v>0</v>
      </c>
      <c r="AG41" s="363">
        <f t="shared" si="3"/>
        <v>662000</v>
      </c>
    </row>
    <row r="42" spans="1:33" ht="17.25" customHeight="1" thickBot="1">
      <c r="A42" s="358" t="s">
        <v>751</v>
      </c>
      <c r="B42" s="359" t="s">
        <v>752</v>
      </c>
      <c r="C42" s="220"/>
      <c r="D42" s="221"/>
      <c r="E42" s="221"/>
      <c r="F42" s="221"/>
      <c r="G42" s="221"/>
      <c r="H42" s="221"/>
      <c r="I42" s="221"/>
      <c r="J42" s="221"/>
      <c r="K42" s="221"/>
      <c r="L42" s="361">
        <f t="shared" si="0"/>
        <v>0</v>
      </c>
      <c r="M42" s="220"/>
      <c r="N42" s="221"/>
      <c r="O42" s="221"/>
      <c r="P42" s="221"/>
      <c r="Q42" s="221"/>
      <c r="R42" s="221"/>
      <c r="S42" s="221"/>
      <c r="T42" s="221"/>
      <c r="U42" s="221"/>
      <c r="V42" s="388">
        <f t="shared" si="1"/>
        <v>0</v>
      </c>
      <c r="W42" s="220"/>
      <c r="X42" s="221"/>
      <c r="Y42" s="221"/>
      <c r="Z42" s="221"/>
      <c r="AA42" s="221"/>
      <c r="AB42" s="221"/>
      <c r="AC42" s="221"/>
      <c r="AD42" s="221"/>
      <c r="AE42" s="221"/>
      <c r="AF42" s="388">
        <f t="shared" si="2"/>
        <v>0</v>
      </c>
      <c r="AG42" s="363">
        <f t="shared" si="3"/>
        <v>0</v>
      </c>
    </row>
    <row r="43" spans="1:33" ht="17.25" customHeight="1" thickBot="1">
      <c r="A43" s="358" t="s">
        <v>753</v>
      </c>
      <c r="B43" s="359" t="s">
        <v>754</v>
      </c>
      <c r="C43" s="220"/>
      <c r="D43" s="221"/>
      <c r="E43" s="221"/>
      <c r="F43" s="221"/>
      <c r="G43" s="221"/>
      <c r="H43" s="221"/>
      <c r="I43" s="221"/>
      <c r="J43" s="221"/>
      <c r="K43" s="221"/>
      <c r="L43" s="361">
        <f t="shared" si="0"/>
        <v>0</v>
      </c>
      <c r="M43" s="220"/>
      <c r="N43" s="221"/>
      <c r="O43" s="221"/>
      <c r="P43" s="221"/>
      <c r="Q43" s="221"/>
      <c r="R43" s="221"/>
      <c r="S43" s="221"/>
      <c r="T43" s="221"/>
      <c r="U43" s="221"/>
      <c r="V43" s="388">
        <f t="shared" si="1"/>
        <v>0</v>
      </c>
      <c r="W43" s="220"/>
      <c r="X43" s="221"/>
      <c r="Y43" s="221"/>
      <c r="Z43" s="221"/>
      <c r="AA43" s="221"/>
      <c r="AB43" s="221"/>
      <c r="AC43" s="221"/>
      <c r="AD43" s="221"/>
      <c r="AE43" s="221"/>
      <c r="AF43" s="388">
        <f t="shared" si="2"/>
        <v>0</v>
      </c>
      <c r="AG43" s="363">
        <f t="shared" si="3"/>
        <v>0</v>
      </c>
    </row>
    <row r="44" spans="1:33" ht="17.25" customHeight="1" thickBot="1">
      <c r="A44" s="358" t="s">
        <v>755</v>
      </c>
      <c r="B44" s="359" t="s">
        <v>756</v>
      </c>
      <c r="C44" s="220"/>
      <c r="D44" s="221"/>
      <c r="E44" s="221"/>
      <c r="F44" s="221"/>
      <c r="G44" s="221"/>
      <c r="H44" s="221"/>
      <c r="I44" s="221"/>
      <c r="J44" s="221"/>
      <c r="K44" s="221"/>
      <c r="L44" s="361">
        <f t="shared" si="0"/>
        <v>0</v>
      </c>
      <c r="M44" s="220"/>
      <c r="N44" s="221"/>
      <c r="O44" s="221"/>
      <c r="P44" s="221"/>
      <c r="Q44" s="221"/>
      <c r="R44" s="221"/>
      <c r="S44" s="221"/>
      <c r="T44" s="221"/>
      <c r="U44" s="221"/>
      <c r="V44" s="388">
        <f t="shared" si="1"/>
        <v>0</v>
      </c>
      <c r="W44" s="220"/>
      <c r="X44" s="221"/>
      <c r="Y44" s="221"/>
      <c r="Z44" s="221"/>
      <c r="AA44" s="221"/>
      <c r="AB44" s="221"/>
      <c r="AC44" s="221"/>
      <c r="AD44" s="221"/>
      <c r="AE44" s="221"/>
      <c r="AF44" s="388">
        <f t="shared" si="2"/>
        <v>0</v>
      </c>
      <c r="AG44" s="363">
        <f t="shared" si="3"/>
        <v>0</v>
      </c>
    </row>
    <row r="45" spans="1:33" ht="17.25" customHeight="1" thickBot="1">
      <c r="A45" s="358" t="s">
        <v>757</v>
      </c>
      <c r="B45" s="359" t="s">
        <v>758</v>
      </c>
      <c r="C45" s="220">
        <v>0</v>
      </c>
      <c r="D45" s="221">
        <v>0</v>
      </c>
      <c r="E45" s="221">
        <v>0</v>
      </c>
      <c r="F45" s="221">
        <v>0</v>
      </c>
      <c r="G45" s="221"/>
      <c r="H45" s="221">
        <v>0</v>
      </c>
      <c r="I45" s="221">
        <v>0</v>
      </c>
      <c r="J45" s="221">
        <v>0</v>
      </c>
      <c r="K45" s="221">
        <v>0</v>
      </c>
      <c r="L45" s="361">
        <f t="shared" si="0"/>
        <v>0</v>
      </c>
      <c r="M45" s="220"/>
      <c r="N45" s="221"/>
      <c r="O45" s="221"/>
      <c r="P45" s="221"/>
      <c r="Q45" s="221"/>
      <c r="R45" s="221"/>
      <c r="S45" s="221"/>
      <c r="T45" s="221"/>
      <c r="U45" s="221"/>
      <c r="V45" s="388">
        <f t="shared" si="1"/>
        <v>0</v>
      </c>
      <c r="W45" s="220"/>
      <c r="X45" s="221"/>
      <c r="Y45" s="221"/>
      <c r="Z45" s="221"/>
      <c r="AA45" s="221"/>
      <c r="AB45" s="221"/>
      <c r="AC45" s="221"/>
      <c r="AD45" s="221"/>
      <c r="AE45" s="221"/>
      <c r="AF45" s="388">
        <f t="shared" si="2"/>
        <v>0</v>
      </c>
      <c r="AG45" s="363">
        <f t="shared" si="3"/>
        <v>0</v>
      </c>
    </row>
    <row r="46" spans="1:33" ht="17.25" customHeight="1" thickBot="1">
      <c r="A46" s="358" t="s">
        <v>759</v>
      </c>
      <c r="B46" s="359" t="s">
        <v>760</v>
      </c>
      <c r="C46" s="220"/>
      <c r="D46" s="221"/>
      <c r="E46" s="221"/>
      <c r="F46" s="221"/>
      <c r="G46" s="221"/>
      <c r="H46" s="221"/>
      <c r="I46" s="221"/>
      <c r="J46" s="221"/>
      <c r="K46" s="221"/>
      <c r="L46" s="361">
        <f t="shared" si="0"/>
        <v>0</v>
      </c>
      <c r="M46" s="220"/>
      <c r="N46" s="221"/>
      <c r="O46" s="221"/>
      <c r="P46" s="221"/>
      <c r="Q46" s="221"/>
      <c r="R46" s="221"/>
      <c r="S46" s="221"/>
      <c r="T46" s="221"/>
      <c r="U46" s="221"/>
      <c r="V46" s="388">
        <f t="shared" si="1"/>
        <v>0</v>
      </c>
      <c r="W46" s="220"/>
      <c r="X46" s="221"/>
      <c r="Y46" s="221"/>
      <c r="Z46" s="221"/>
      <c r="AA46" s="221"/>
      <c r="AB46" s="221"/>
      <c r="AC46" s="221"/>
      <c r="AD46" s="221"/>
      <c r="AE46" s="221"/>
      <c r="AF46" s="388">
        <f t="shared" si="2"/>
        <v>0</v>
      </c>
      <c r="AG46" s="363">
        <f t="shared" si="3"/>
        <v>0</v>
      </c>
    </row>
    <row r="47" spans="1:33" ht="17.25" customHeight="1" thickBot="1">
      <c r="A47" s="393" t="s">
        <v>1458</v>
      </c>
      <c r="B47" s="394" t="s">
        <v>1459</v>
      </c>
      <c r="C47" s="220">
        <v>1669200</v>
      </c>
      <c r="D47" s="221">
        <v>374179</v>
      </c>
      <c r="E47" s="221">
        <v>1642318</v>
      </c>
      <c r="F47" s="221">
        <v>0</v>
      </c>
      <c r="G47" s="221">
        <v>0</v>
      </c>
      <c r="H47" s="221">
        <v>0</v>
      </c>
      <c r="I47" s="221">
        <v>0</v>
      </c>
      <c r="J47" s="221">
        <v>0</v>
      </c>
      <c r="K47" s="221">
        <v>0</v>
      </c>
      <c r="L47" s="361">
        <f t="shared" si="0"/>
        <v>3685697</v>
      </c>
      <c r="M47" s="220"/>
      <c r="N47" s="221"/>
      <c r="O47" s="221"/>
      <c r="P47" s="221"/>
      <c r="Q47" s="221"/>
      <c r="R47" s="221"/>
      <c r="S47" s="221"/>
      <c r="T47" s="221"/>
      <c r="U47" s="221"/>
      <c r="V47" s="388">
        <f t="shared" si="1"/>
        <v>0</v>
      </c>
      <c r="W47" s="220"/>
      <c r="X47" s="221"/>
      <c r="Y47" s="221"/>
      <c r="Z47" s="221"/>
      <c r="AA47" s="221"/>
      <c r="AB47" s="221"/>
      <c r="AC47" s="221"/>
      <c r="AD47" s="221"/>
      <c r="AE47" s="221"/>
      <c r="AF47" s="388">
        <f t="shared" si="2"/>
        <v>0</v>
      </c>
      <c r="AG47" s="363">
        <f t="shared" si="3"/>
        <v>3685697</v>
      </c>
    </row>
    <row r="48" spans="1:33" ht="17.25" customHeight="1" thickBot="1">
      <c r="A48" s="358" t="s">
        <v>761</v>
      </c>
      <c r="B48" s="359" t="s">
        <v>762</v>
      </c>
      <c r="C48" s="220">
        <v>0</v>
      </c>
      <c r="D48" s="221">
        <v>0</v>
      </c>
      <c r="E48" s="221">
        <v>2633396</v>
      </c>
      <c r="F48" s="221">
        <v>2291600</v>
      </c>
      <c r="G48" s="221">
        <v>280000</v>
      </c>
      <c r="H48" s="221">
        <v>0</v>
      </c>
      <c r="I48" s="221">
        <v>0</v>
      </c>
      <c r="J48" s="221"/>
      <c r="K48" s="221">
        <v>0</v>
      </c>
      <c r="L48" s="361">
        <f t="shared" si="0"/>
        <v>5204996</v>
      </c>
      <c r="M48" s="220"/>
      <c r="N48" s="221"/>
      <c r="O48" s="221"/>
      <c r="P48" s="221"/>
      <c r="Q48" s="221"/>
      <c r="R48" s="221"/>
      <c r="S48" s="221"/>
      <c r="T48" s="221"/>
      <c r="U48" s="221"/>
      <c r="V48" s="388">
        <f t="shared" si="1"/>
        <v>0</v>
      </c>
      <c r="W48" s="220"/>
      <c r="X48" s="221"/>
      <c r="Y48" s="221"/>
      <c r="Z48" s="221"/>
      <c r="AA48" s="221"/>
      <c r="AB48" s="221"/>
      <c r="AC48" s="221"/>
      <c r="AD48" s="221"/>
      <c r="AE48" s="221"/>
      <c r="AF48" s="388">
        <f t="shared" si="2"/>
        <v>0</v>
      </c>
      <c r="AG48" s="363">
        <f t="shared" si="3"/>
        <v>5204996</v>
      </c>
    </row>
    <row r="49" spans="1:33" ht="17.25" customHeight="1" thickBot="1">
      <c r="A49" s="358" t="s">
        <v>763</v>
      </c>
      <c r="B49" s="359" t="s">
        <v>764</v>
      </c>
      <c r="C49" s="220"/>
      <c r="D49" s="221"/>
      <c r="E49" s="221"/>
      <c r="F49" s="221"/>
      <c r="G49" s="221"/>
      <c r="H49" s="221"/>
      <c r="I49" s="221"/>
      <c r="J49" s="221"/>
      <c r="K49" s="221"/>
      <c r="L49" s="361">
        <f t="shared" si="0"/>
        <v>0</v>
      </c>
      <c r="M49" s="220"/>
      <c r="N49" s="221"/>
      <c r="O49" s="221"/>
      <c r="P49" s="221"/>
      <c r="Q49" s="221"/>
      <c r="R49" s="221"/>
      <c r="S49" s="221"/>
      <c r="T49" s="221"/>
      <c r="U49" s="221"/>
      <c r="V49" s="388">
        <f t="shared" si="1"/>
        <v>0</v>
      </c>
      <c r="W49" s="220"/>
      <c r="X49" s="221"/>
      <c r="Y49" s="221"/>
      <c r="Z49" s="221"/>
      <c r="AA49" s="221"/>
      <c r="AB49" s="221"/>
      <c r="AC49" s="221"/>
      <c r="AD49" s="221"/>
      <c r="AE49" s="221"/>
      <c r="AF49" s="388">
        <f t="shared" si="2"/>
        <v>0</v>
      </c>
      <c r="AG49" s="363">
        <f t="shared" si="3"/>
        <v>0</v>
      </c>
    </row>
    <row r="50" spans="1:33" ht="17.25" customHeight="1" thickBot="1">
      <c r="A50" s="358" t="s">
        <v>765</v>
      </c>
      <c r="B50" s="359" t="s">
        <v>766</v>
      </c>
      <c r="C50" s="220"/>
      <c r="D50" s="221"/>
      <c r="E50" s="221"/>
      <c r="F50" s="221"/>
      <c r="G50" s="221"/>
      <c r="H50" s="221"/>
      <c r="I50" s="221"/>
      <c r="J50" s="221"/>
      <c r="K50" s="221"/>
      <c r="L50" s="361">
        <f t="shared" si="0"/>
        <v>0</v>
      </c>
      <c r="M50" s="364"/>
      <c r="N50" s="365"/>
      <c r="O50" s="365"/>
      <c r="P50" s="365"/>
      <c r="Q50" s="221"/>
      <c r="R50" s="365"/>
      <c r="S50" s="365"/>
      <c r="T50" s="365"/>
      <c r="U50" s="365"/>
      <c r="V50" s="388">
        <f t="shared" si="1"/>
        <v>0</v>
      </c>
      <c r="W50" s="220"/>
      <c r="X50" s="221"/>
      <c r="Y50" s="221"/>
      <c r="Z50" s="221"/>
      <c r="AA50" s="221"/>
      <c r="AB50" s="221"/>
      <c r="AC50" s="221"/>
      <c r="AD50" s="221"/>
      <c r="AE50" s="221"/>
      <c r="AF50" s="388">
        <f t="shared" si="2"/>
        <v>0</v>
      </c>
      <c r="AG50" s="363">
        <f t="shared" si="3"/>
        <v>0</v>
      </c>
    </row>
    <row r="51" spans="1:33" ht="17.25" customHeight="1" thickBot="1">
      <c r="A51" s="358" t="s">
        <v>767</v>
      </c>
      <c r="B51" s="359" t="s">
        <v>768</v>
      </c>
      <c r="C51" s="220">
        <v>0</v>
      </c>
      <c r="D51" s="221">
        <v>0</v>
      </c>
      <c r="E51" s="221"/>
      <c r="F51" s="221">
        <v>0</v>
      </c>
      <c r="G51" s="221"/>
      <c r="H51" s="221">
        <v>0</v>
      </c>
      <c r="I51" s="221">
        <v>0</v>
      </c>
      <c r="J51" s="221">
        <v>0</v>
      </c>
      <c r="K51" s="221">
        <v>0</v>
      </c>
      <c r="L51" s="361">
        <f t="shared" si="0"/>
        <v>0</v>
      </c>
      <c r="M51" s="364"/>
      <c r="N51" s="365"/>
      <c r="O51" s="365"/>
      <c r="P51" s="365"/>
      <c r="Q51" s="221"/>
      <c r="R51" s="365"/>
      <c r="S51" s="365"/>
      <c r="T51" s="365"/>
      <c r="U51" s="365"/>
      <c r="V51" s="388">
        <f t="shared" si="1"/>
        <v>0</v>
      </c>
      <c r="W51" s="220"/>
      <c r="X51" s="221"/>
      <c r="Y51" s="221"/>
      <c r="Z51" s="221"/>
      <c r="AA51" s="221"/>
      <c r="AB51" s="221"/>
      <c r="AC51" s="221"/>
      <c r="AD51" s="221"/>
      <c r="AE51" s="221"/>
      <c r="AF51" s="388">
        <f t="shared" si="2"/>
        <v>0</v>
      </c>
      <c r="AG51" s="363">
        <f t="shared" si="3"/>
        <v>0</v>
      </c>
    </row>
    <row r="52" spans="1:33" ht="17.25" customHeight="1" thickBot="1">
      <c r="A52" s="358" t="s">
        <v>769</v>
      </c>
      <c r="B52" s="359" t="s">
        <v>770</v>
      </c>
      <c r="C52" s="220"/>
      <c r="D52" s="221"/>
      <c r="E52" s="221"/>
      <c r="F52" s="221"/>
      <c r="G52" s="221"/>
      <c r="H52" s="221"/>
      <c r="I52" s="221"/>
      <c r="J52" s="221"/>
      <c r="K52" s="221"/>
      <c r="L52" s="361">
        <f t="shared" si="0"/>
        <v>0</v>
      </c>
      <c r="M52" s="364"/>
      <c r="N52" s="365"/>
      <c r="O52" s="365"/>
      <c r="P52" s="365"/>
      <c r="Q52" s="221"/>
      <c r="R52" s="365"/>
      <c r="S52" s="365"/>
      <c r="T52" s="365"/>
      <c r="U52" s="365"/>
      <c r="V52" s="388">
        <f t="shared" si="1"/>
        <v>0</v>
      </c>
      <c r="W52" s="220"/>
      <c r="X52" s="221"/>
      <c r="Y52" s="221"/>
      <c r="Z52" s="221"/>
      <c r="AA52" s="221"/>
      <c r="AB52" s="221"/>
      <c r="AC52" s="221"/>
      <c r="AD52" s="221"/>
      <c r="AE52" s="221"/>
      <c r="AF52" s="388">
        <f t="shared" si="2"/>
        <v>0</v>
      </c>
      <c r="AG52" s="363">
        <f t="shared" si="3"/>
        <v>0</v>
      </c>
    </row>
    <row r="53" spans="1:33" ht="17.25" customHeight="1" thickBot="1">
      <c r="A53" s="372"/>
      <c r="B53" s="395"/>
      <c r="C53" s="225"/>
      <c r="D53" s="226"/>
      <c r="E53" s="226"/>
      <c r="F53" s="226"/>
      <c r="G53" s="226"/>
      <c r="H53" s="226"/>
      <c r="I53" s="226"/>
      <c r="J53" s="226"/>
      <c r="K53" s="226"/>
      <c r="L53" s="361">
        <f t="shared" si="0"/>
        <v>0</v>
      </c>
      <c r="M53" s="374"/>
      <c r="N53" s="375"/>
      <c r="O53" s="375"/>
      <c r="P53" s="375"/>
      <c r="Q53" s="375"/>
      <c r="R53" s="375"/>
      <c r="S53" s="375"/>
      <c r="T53" s="375"/>
      <c r="U53" s="375"/>
      <c r="V53" s="388">
        <f t="shared" si="1"/>
        <v>0</v>
      </c>
      <c r="W53" s="225"/>
      <c r="X53" s="226"/>
      <c r="Y53" s="226"/>
      <c r="Z53" s="226"/>
      <c r="AA53" s="226"/>
      <c r="AB53" s="226"/>
      <c r="AC53" s="226"/>
      <c r="AD53" s="226"/>
      <c r="AE53" s="226"/>
      <c r="AF53" s="388">
        <f t="shared" si="2"/>
        <v>0</v>
      </c>
      <c r="AG53" s="363">
        <f t="shared" si="3"/>
        <v>0</v>
      </c>
    </row>
    <row r="54" spans="1:33" ht="19.5" customHeight="1" thickBot="1">
      <c r="A54" s="376" t="s">
        <v>771</v>
      </c>
      <c r="B54" s="377"/>
      <c r="C54" s="230">
        <f t="shared" ref="C54:K54" si="4">SUM(C10:C53)</f>
        <v>32121957</v>
      </c>
      <c r="D54" s="231">
        <f t="shared" si="4"/>
        <v>4444464</v>
      </c>
      <c r="E54" s="231">
        <f t="shared" si="4"/>
        <v>22522470</v>
      </c>
      <c r="F54" s="231">
        <f t="shared" si="4"/>
        <v>2953600</v>
      </c>
      <c r="G54" s="231">
        <f t="shared" si="4"/>
        <v>1382894</v>
      </c>
      <c r="H54" s="231">
        <f t="shared" si="4"/>
        <v>15095195</v>
      </c>
      <c r="I54" s="231">
        <f t="shared" si="4"/>
        <v>0</v>
      </c>
      <c r="J54" s="231">
        <f t="shared" si="4"/>
        <v>0</v>
      </c>
      <c r="K54" s="231">
        <f t="shared" si="4"/>
        <v>892309</v>
      </c>
      <c r="L54" s="378">
        <f>SUM(C54:K54)</f>
        <v>79412889</v>
      </c>
      <c r="M54" s="388">
        <f t="shared" ref="M54:W54" si="5">SUM(M10:M53)</f>
        <v>0</v>
      </c>
      <c r="N54" s="388">
        <f t="shared" si="5"/>
        <v>0</v>
      </c>
      <c r="O54" s="388">
        <f t="shared" si="5"/>
        <v>0</v>
      </c>
      <c r="P54" s="388">
        <f t="shared" si="5"/>
        <v>0</v>
      </c>
      <c r="Q54" s="388">
        <f t="shared" si="5"/>
        <v>367036</v>
      </c>
      <c r="R54" s="388">
        <f t="shared" si="5"/>
        <v>0</v>
      </c>
      <c r="S54" s="388">
        <f t="shared" si="5"/>
        <v>0</v>
      </c>
      <c r="T54" s="388">
        <f t="shared" si="5"/>
        <v>0</v>
      </c>
      <c r="U54" s="388">
        <f t="shared" si="5"/>
        <v>0</v>
      </c>
      <c r="V54" s="388">
        <f t="shared" si="5"/>
        <v>367036</v>
      </c>
      <c r="W54" s="230">
        <f t="shared" si="5"/>
        <v>0</v>
      </c>
      <c r="X54" s="230">
        <f t="shared" ref="X54:AE54" si="6">SUM(X10:X53)</f>
        <v>0</v>
      </c>
      <c r="Y54" s="230">
        <f t="shared" si="6"/>
        <v>0</v>
      </c>
      <c r="Z54" s="230">
        <f t="shared" si="6"/>
        <v>0</v>
      </c>
      <c r="AA54" s="230">
        <f t="shared" si="6"/>
        <v>0</v>
      </c>
      <c r="AB54" s="230">
        <f t="shared" si="6"/>
        <v>0</v>
      </c>
      <c r="AC54" s="230">
        <f t="shared" si="6"/>
        <v>0</v>
      </c>
      <c r="AD54" s="230">
        <f t="shared" si="6"/>
        <v>0</v>
      </c>
      <c r="AE54" s="230">
        <f t="shared" si="6"/>
        <v>0</v>
      </c>
      <c r="AF54" s="388">
        <f t="shared" si="2"/>
        <v>0</v>
      </c>
      <c r="AG54" s="363">
        <f t="shared" si="3"/>
        <v>79779925</v>
      </c>
    </row>
    <row r="55" spans="1:33" ht="12.95" customHeight="1">
      <c r="L55" s="379"/>
    </row>
  </sheetData>
  <mergeCells count="16">
    <mergeCell ref="Z3:AG3"/>
    <mergeCell ref="A2:AG2"/>
    <mergeCell ref="A54:B54"/>
    <mergeCell ref="C9:K9"/>
    <mergeCell ref="A6:A9"/>
    <mergeCell ref="A1:AG1"/>
    <mergeCell ref="C6:L6"/>
    <mergeCell ref="M6:V6"/>
    <mergeCell ref="B6:B9"/>
    <mergeCell ref="AG6:AG9"/>
    <mergeCell ref="W6:AF6"/>
    <mergeCell ref="AF7:AF9"/>
    <mergeCell ref="W9:AE9"/>
    <mergeCell ref="L7:L9"/>
    <mergeCell ref="M9:U9"/>
    <mergeCell ref="V7:V9"/>
  </mergeCells>
  <pageMargins left="0.23622047244094491" right="0.23622047244094491" top="0.74803149606299213" bottom="0.74803149606299213" header="0.31496062992125984" footer="0.31496062992125984"/>
  <pageSetup paperSize="8" scale="55" orientation="landscape" r:id="rId1"/>
  <headerFooter>
    <oddHeader>&amp;R&amp;"Times New Roman,Regular"&amp;10&amp;K000000 4.b. számú melléklet</oddHeader>
    <oddFooter>&amp;L&amp;"Times New Roman,Regular"&amp;10&amp;K0000002017 zárszámadás mellékletei.xls&amp;R&amp;"Helvetica Neue,Regular"&amp;12&amp;K000000&amp;P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>
  <dimension ref="A1:IX28"/>
  <sheetViews>
    <sheetView showGridLines="0" topLeftCell="AJ1" workbookViewId="0">
      <selection activeCell="AW1" sqref="AW1:BB1"/>
    </sheetView>
  </sheetViews>
  <sheetFormatPr defaultColWidth="8.85546875" defaultRowHeight="12.75" customHeight="1"/>
  <cols>
    <col min="1" max="1" width="7.7109375" style="103" customWidth="1"/>
    <col min="2" max="2" width="9.7109375" style="103" customWidth="1"/>
    <col min="3" max="3" width="42.140625" style="103" customWidth="1"/>
    <col min="4" max="4" width="9.28515625" style="103" customWidth="1"/>
    <col min="5" max="5" width="10.5703125" style="103" customWidth="1"/>
    <col min="6" max="6" width="11.28515625" style="103" customWidth="1"/>
    <col min="7" max="13" width="9.28515625" style="103" customWidth="1"/>
    <col min="14" max="14" width="12" style="103" customWidth="1"/>
    <col min="15" max="23" width="9.28515625" style="103" customWidth="1"/>
    <col min="24" max="24" width="10.140625" style="103" customWidth="1"/>
    <col min="25" max="35" width="9.28515625" style="103" customWidth="1"/>
    <col min="36" max="36" width="10.140625" style="103" customWidth="1"/>
    <col min="37" max="38" width="9.28515625" style="103" customWidth="1"/>
    <col min="39" max="47" width="8.85546875" style="103" hidden="1" customWidth="1"/>
    <col min="48" max="53" width="9.28515625" style="103" customWidth="1"/>
    <col min="54" max="54" width="10.140625" style="103" customWidth="1"/>
    <col min="55" max="258" width="8.85546875" style="103" customWidth="1"/>
    <col min="259" max="16384" width="8.85546875" style="104"/>
  </cols>
  <sheetData>
    <row r="1" spans="1:54" ht="14.1" customHeight="1">
      <c r="A1" s="254" t="s">
        <v>1515</v>
      </c>
      <c r="B1" s="255"/>
      <c r="C1" s="255"/>
      <c r="D1" s="255"/>
      <c r="E1" s="255"/>
      <c r="F1" s="255"/>
      <c r="G1" s="255"/>
      <c r="H1" s="255"/>
      <c r="I1" s="255"/>
      <c r="J1" s="255"/>
      <c r="K1" s="255"/>
      <c r="L1" s="255"/>
      <c r="M1" s="255"/>
      <c r="N1" s="255"/>
      <c r="O1" s="255"/>
      <c r="P1" s="255"/>
      <c r="Q1" s="255"/>
      <c r="R1" s="255"/>
      <c r="S1" s="255"/>
      <c r="T1" s="255"/>
      <c r="U1" s="255"/>
      <c r="V1" s="255"/>
      <c r="W1" s="255"/>
      <c r="X1" s="255"/>
      <c r="Y1" s="255"/>
      <c r="Z1" s="255"/>
      <c r="AA1" s="255"/>
      <c r="AB1" s="255"/>
      <c r="AC1" s="255"/>
      <c r="AD1" s="255"/>
      <c r="AE1" s="255"/>
      <c r="AF1" s="255"/>
      <c r="AG1" s="255"/>
      <c r="AH1" s="255"/>
      <c r="AI1" s="255"/>
      <c r="AJ1" s="255"/>
      <c r="AK1" s="396"/>
      <c r="AL1" s="396"/>
      <c r="AM1" s="396"/>
      <c r="AN1" s="396"/>
      <c r="AO1" s="396"/>
      <c r="AP1" s="396"/>
      <c r="AQ1" s="396"/>
      <c r="AR1" s="396"/>
      <c r="AS1" s="396"/>
      <c r="AT1" s="396"/>
      <c r="AU1" s="396"/>
      <c r="AV1" s="396"/>
      <c r="AW1" s="431" t="s">
        <v>1529</v>
      </c>
      <c r="AX1" s="432"/>
      <c r="AY1" s="432"/>
      <c r="AZ1" s="432"/>
      <c r="BA1" s="432"/>
      <c r="BB1" s="433"/>
    </row>
    <row r="2" spans="1:54" ht="14.1" customHeight="1">
      <c r="A2" s="254" t="s">
        <v>772</v>
      </c>
      <c r="B2" s="255"/>
      <c r="C2" s="255"/>
      <c r="D2" s="255"/>
      <c r="E2" s="255"/>
      <c r="F2" s="255"/>
      <c r="G2" s="255"/>
      <c r="H2" s="255"/>
      <c r="I2" s="255"/>
      <c r="J2" s="255"/>
      <c r="K2" s="255"/>
      <c r="L2" s="255"/>
      <c r="M2" s="255"/>
      <c r="N2" s="255"/>
      <c r="O2" s="255"/>
      <c r="P2" s="255"/>
      <c r="Q2" s="255"/>
      <c r="R2" s="255"/>
      <c r="S2" s="255"/>
      <c r="T2" s="255"/>
      <c r="U2" s="255"/>
      <c r="V2" s="255"/>
      <c r="W2" s="255"/>
      <c r="X2" s="255"/>
      <c r="Y2" s="255"/>
      <c r="Z2" s="255"/>
      <c r="AA2" s="255"/>
      <c r="AB2" s="255"/>
      <c r="AC2" s="255"/>
      <c r="AD2" s="255"/>
      <c r="AE2" s="255"/>
      <c r="AF2" s="255"/>
      <c r="AG2" s="255"/>
      <c r="AH2" s="255"/>
      <c r="AI2" s="255"/>
      <c r="AJ2" s="255"/>
      <c r="AK2" s="396"/>
      <c r="AL2" s="396"/>
      <c r="AM2" s="396"/>
      <c r="AN2" s="396"/>
      <c r="AO2" s="396"/>
      <c r="AP2" s="396"/>
      <c r="AQ2" s="396"/>
      <c r="AR2" s="396"/>
      <c r="AS2" s="396"/>
      <c r="AT2" s="396"/>
      <c r="AU2" s="396"/>
      <c r="AV2" s="396"/>
      <c r="AW2" s="396"/>
      <c r="AX2" s="396"/>
      <c r="AY2" s="396"/>
      <c r="AZ2" s="396"/>
      <c r="BA2" s="396"/>
      <c r="BB2" s="397"/>
    </row>
    <row r="3" spans="1:54" ht="14.1" customHeight="1">
      <c r="A3" s="256" t="s">
        <v>6</v>
      </c>
      <c r="B3" s="257"/>
      <c r="C3" s="257"/>
      <c r="D3" s="257"/>
      <c r="E3" s="257"/>
      <c r="F3" s="257"/>
      <c r="G3" s="257"/>
      <c r="H3" s="257"/>
      <c r="I3" s="257"/>
      <c r="J3" s="257"/>
      <c r="K3" s="257"/>
      <c r="L3" s="257"/>
      <c r="M3" s="257"/>
      <c r="N3" s="257"/>
      <c r="O3" s="257"/>
      <c r="P3" s="257"/>
      <c r="Q3" s="257"/>
      <c r="R3" s="257"/>
      <c r="S3" s="257"/>
      <c r="T3" s="257"/>
      <c r="U3" s="257"/>
      <c r="V3" s="257"/>
      <c r="W3" s="257"/>
      <c r="X3" s="257"/>
      <c r="Y3" s="257"/>
      <c r="Z3" s="257"/>
      <c r="AA3" s="257"/>
      <c r="AB3" s="257"/>
      <c r="AC3" s="257"/>
      <c r="AD3" s="257"/>
      <c r="AE3" s="257"/>
      <c r="AF3" s="257"/>
      <c r="AG3" s="257"/>
      <c r="AH3" s="257"/>
      <c r="AI3" s="257"/>
      <c r="AJ3" s="257"/>
      <c r="AK3" s="398"/>
      <c r="AL3" s="398"/>
      <c r="AM3" s="398"/>
      <c r="AN3" s="398"/>
      <c r="AO3" s="398"/>
      <c r="AP3" s="398"/>
      <c r="AQ3" s="398"/>
      <c r="AR3" s="398"/>
      <c r="AS3" s="398"/>
      <c r="AT3" s="398"/>
      <c r="AU3" s="398"/>
      <c r="AV3" s="398"/>
      <c r="AW3" s="398"/>
      <c r="AX3" s="398"/>
      <c r="AY3" s="398"/>
      <c r="AZ3" s="398"/>
      <c r="BA3" s="398"/>
      <c r="BB3" s="397"/>
    </row>
    <row r="4" spans="1:54" ht="15.6" customHeight="1">
      <c r="A4" s="258"/>
      <c r="B4" s="258"/>
      <c r="C4" s="258"/>
      <c r="D4" s="258"/>
      <c r="E4" s="258"/>
      <c r="F4" s="258"/>
      <c r="G4" s="258"/>
      <c r="H4" s="258"/>
      <c r="I4" s="258"/>
      <c r="J4" s="258"/>
      <c r="K4" s="258"/>
      <c r="L4" s="258"/>
      <c r="M4" s="258"/>
      <c r="N4" s="258"/>
      <c r="O4" s="258"/>
      <c r="P4" s="258"/>
      <c r="Q4" s="258"/>
      <c r="R4" s="258"/>
      <c r="S4" s="258"/>
      <c r="T4" s="258"/>
      <c r="U4" s="258"/>
      <c r="V4" s="258"/>
      <c r="W4" s="258"/>
      <c r="X4" s="258"/>
      <c r="Y4" s="258"/>
      <c r="Z4" s="258"/>
      <c r="AA4" s="258"/>
      <c r="AB4" s="258"/>
      <c r="AC4" s="258"/>
      <c r="AD4" s="258"/>
      <c r="AE4" s="258"/>
      <c r="AF4" s="258"/>
      <c r="AG4" s="258"/>
      <c r="AH4" s="258"/>
      <c r="AI4" s="258"/>
      <c r="AJ4" s="258"/>
      <c r="AK4" s="258"/>
      <c r="AL4" s="258"/>
      <c r="AM4" s="258"/>
      <c r="AN4" s="258"/>
      <c r="AO4" s="258"/>
      <c r="AP4" s="258"/>
      <c r="AQ4" s="258"/>
      <c r="AR4" s="258"/>
      <c r="AS4" s="258"/>
      <c r="AT4" s="258"/>
      <c r="AU4" s="258"/>
      <c r="AV4" s="258"/>
      <c r="AW4" s="258"/>
      <c r="AX4" s="258"/>
      <c r="AY4" s="258"/>
      <c r="AZ4" s="258"/>
      <c r="BA4" s="258"/>
      <c r="BB4" s="258"/>
    </row>
    <row r="5" spans="1:54" ht="59.25" customHeight="1">
      <c r="A5" s="259" t="s">
        <v>9</v>
      </c>
      <c r="B5" s="260" t="s">
        <v>10</v>
      </c>
      <c r="C5" s="261" t="s">
        <v>8</v>
      </c>
      <c r="D5" s="399" t="s">
        <v>773</v>
      </c>
      <c r="E5" s="400" t="s">
        <v>1508</v>
      </c>
      <c r="F5" s="401" t="s">
        <v>774</v>
      </c>
      <c r="G5" s="401" t="s">
        <v>775</v>
      </c>
      <c r="H5" s="401" t="s">
        <v>776</v>
      </c>
      <c r="I5" s="401" t="s">
        <v>777</v>
      </c>
      <c r="J5" s="401" t="s">
        <v>778</v>
      </c>
      <c r="K5" s="401" t="s">
        <v>779</v>
      </c>
      <c r="L5" s="401" t="s">
        <v>780</v>
      </c>
      <c r="M5" s="401" t="s">
        <v>781</v>
      </c>
      <c r="N5" s="401" t="s">
        <v>782</v>
      </c>
      <c r="O5" s="401" t="s">
        <v>783</v>
      </c>
      <c r="P5" s="401" t="s">
        <v>784</v>
      </c>
      <c r="Q5" s="401" t="s">
        <v>785</v>
      </c>
      <c r="R5" s="401" t="s">
        <v>786</v>
      </c>
      <c r="S5" s="401" t="s">
        <v>787</v>
      </c>
      <c r="T5" s="401" t="s">
        <v>788</v>
      </c>
      <c r="U5" s="401" t="s">
        <v>691</v>
      </c>
      <c r="V5" s="401" t="s">
        <v>789</v>
      </c>
      <c r="W5" s="401" t="s">
        <v>790</v>
      </c>
      <c r="X5" s="401" t="s">
        <v>791</v>
      </c>
      <c r="Y5" s="401" t="s">
        <v>722</v>
      </c>
      <c r="Z5" s="401" t="s">
        <v>792</v>
      </c>
      <c r="AA5" s="402" t="s">
        <v>1509</v>
      </c>
      <c r="AB5" s="402" t="s">
        <v>1462</v>
      </c>
      <c r="AC5" s="401" t="s">
        <v>793</v>
      </c>
      <c r="AD5" s="401" t="s">
        <v>794</v>
      </c>
      <c r="AE5" s="401" t="s">
        <v>795</v>
      </c>
      <c r="AF5" s="401" t="s">
        <v>796</v>
      </c>
      <c r="AG5" s="401" t="s">
        <v>797</v>
      </c>
      <c r="AH5" s="401" t="s">
        <v>798</v>
      </c>
      <c r="AI5" s="403"/>
      <c r="AJ5" s="261" t="s">
        <v>670</v>
      </c>
      <c r="AK5" s="399" t="s">
        <v>773</v>
      </c>
      <c r="AL5" s="401" t="s">
        <v>799</v>
      </c>
      <c r="AM5" s="401" t="s">
        <v>776</v>
      </c>
      <c r="AN5" s="401" t="s">
        <v>778</v>
      </c>
      <c r="AO5" s="401" t="s">
        <v>800</v>
      </c>
      <c r="AP5" s="401" t="s">
        <v>801</v>
      </c>
      <c r="AQ5" s="401" t="s">
        <v>802</v>
      </c>
      <c r="AR5" s="401" t="s">
        <v>803</v>
      </c>
      <c r="AS5" s="401" t="s">
        <v>804</v>
      </c>
      <c r="AT5" s="401" t="s">
        <v>805</v>
      </c>
      <c r="AU5" s="401" t="s">
        <v>798</v>
      </c>
      <c r="AV5" s="403"/>
      <c r="AW5" s="261" t="s">
        <v>806</v>
      </c>
      <c r="AX5" s="399" t="s">
        <v>773</v>
      </c>
      <c r="AY5" s="401" t="s">
        <v>778</v>
      </c>
      <c r="AZ5" s="403"/>
      <c r="BA5" s="260" t="s">
        <v>672</v>
      </c>
      <c r="BB5" s="261" t="s">
        <v>661</v>
      </c>
    </row>
    <row r="6" spans="1:54" ht="13.5" customHeight="1">
      <c r="A6" s="264"/>
      <c r="B6" s="265"/>
      <c r="C6" s="266"/>
      <c r="D6" s="345" t="s">
        <v>676</v>
      </c>
      <c r="E6" s="404" t="s">
        <v>678</v>
      </c>
      <c r="F6" s="346" t="s">
        <v>680</v>
      </c>
      <c r="G6" s="346" t="s">
        <v>807</v>
      </c>
      <c r="H6" s="346" t="s">
        <v>808</v>
      </c>
      <c r="I6" s="346" t="s">
        <v>684</v>
      </c>
      <c r="J6" s="346" t="s">
        <v>686</v>
      </c>
      <c r="K6" s="346" t="s">
        <v>809</v>
      </c>
      <c r="L6" s="346" t="s">
        <v>716</v>
      </c>
      <c r="M6" s="346" t="s">
        <v>688</v>
      </c>
      <c r="N6" s="346" t="s">
        <v>690</v>
      </c>
      <c r="O6" s="346" t="s">
        <v>690</v>
      </c>
      <c r="P6" s="346" t="s">
        <v>682</v>
      </c>
      <c r="Q6" s="346" t="s">
        <v>688</v>
      </c>
      <c r="R6" s="346" t="s">
        <v>692</v>
      </c>
      <c r="S6" s="346" t="s">
        <v>810</v>
      </c>
      <c r="T6" s="346" t="s">
        <v>692</v>
      </c>
      <c r="U6" s="346" t="s">
        <v>690</v>
      </c>
      <c r="V6" s="346" t="s">
        <v>811</v>
      </c>
      <c r="W6" s="346" t="s">
        <v>812</v>
      </c>
      <c r="X6" s="346" t="s">
        <v>813</v>
      </c>
      <c r="Y6" s="346" t="s">
        <v>721</v>
      </c>
      <c r="Z6" s="346" t="s">
        <v>694</v>
      </c>
      <c r="AA6" s="405" t="s">
        <v>1482</v>
      </c>
      <c r="AB6" s="405" t="s">
        <v>729</v>
      </c>
      <c r="AC6" s="346" t="s">
        <v>814</v>
      </c>
      <c r="AD6" s="346" t="s">
        <v>753</v>
      </c>
      <c r="AE6" s="346" t="s">
        <v>761</v>
      </c>
      <c r="AF6" s="346" t="s">
        <v>815</v>
      </c>
      <c r="AG6" s="346" t="s">
        <v>763</v>
      </c>
      <c r="AH6" s="346" t="s">
        <v>765</v>
      </c>
      <c r="AI6" s="406"/>
      <c r="AJ6" s="344"/>
      <c r="AK6" s="345" t="s">
        <v>676</v>
      </c>
      <c r="AL6" s="346" t="s">
        <v>680</v>
      </c>
      <c r="AM6" s="346" t="s">
        <v>808</v>
      </c>
      <c r="AN6" s="346" t="s">
        <v>686</v>
      </c>
      <c r="AO6" s="346" t="s">
        <v>739</v>
      </c>
      <c r="AP6" s="346" t="s">
        <v>816</v>
      </c>
      <c r="AQ6" s="346" t="s">
        <v>817</v>
      </c>
      <c r="AR6" s="346" t="s">
        <v>818</v>
      </c>
      <c r="AS6" s="346" t="s">
        <v>753</v>
      </c>
      <c r="AT6" s="346" t="s">
        <v>761</v>
      </c>
      <c r="AU6" s="346" t="s">
        <v>765</v>
      </c>
      <c r="AV6" s="406"/>
      <c r="AW6" s="344"/>
      <c r="AX6" s="345" t="s">
        <v>676</v>
      </c>
      <c r="AY6" s="346" t="s">
        <v>686</v>
      </c>
      <c r="AZ6" s="406"/>
      <c r="BA6" s="407"/>
      <c r="BB6" s="344"/>
    </row>
    <row r="7" spans="1:54" ht="13.5" customHeight="1">
      <c r="A7" s="264"/>
      <c r="B7" s="265"/>
      <c r="C7" s="266"/>
      <c r="D7" s="408"/>
      <c r="E7" s="409"/>
      <c r="F7" s="410"/>
      <c r="G7" s="406"/>
      <c r="H7" s="406"/>
      <c r="I7" s="406"/>
      <c r="J7" s="406"/>
      <c r="K7" s="406"/>
      <c r="L7" s="406"/>
      <c r="M7" s="406"/>
      <c r="N7" s="406"/>
      <c r="O7" s="406"/>
      <c r="P7" s="406"/>
      <c r="Q7" s="406"/>
      <c r="R7" s="406"/>
      <c r="S7" s="346" t="s">
        <v>819</v>
      </c>
      <c r="T7" s="406"/>
      <c r="U7" s="406"/>
      <c r="V7" s="406"/>
      <c r="W7" s="406"/>
      <c r="X7" s="406"/>
      <c r="Y7" s="406"/>
      <c r="Z7" s="406"/>
      <c r="AA7" s="406"/>
      <c r="AB7" s="406"/>
      <c r="AC7" s="406"/>
      <c r="AD7" s="406"/>
      <c r="AE7" s="406"/>
      <c r="AF7" s="406"/>
      <c r="AG7" s="406"/>
      <c r="AH7" s="406"/>
      <c r="AI7" s="406"/>
      <c r="AJ7" s="344"/>
      <c r="AK7" s="408"/>
      <c r="AL7" s="410"/>
      <c r="AM7" s="406"/>
      <c r="AN7" s="406"/>
      <c r="AO7" s="406"/>
      <c r="AP7" s="406"/>
      <c r="AQ7" s="406"/>
      <c r="AR7" s="406"/>
      <c r="AS7" s="406"/>
      <c r="AT7" s="406"/>
      <c r="AU7" s="406"/>
      <c r="AV7" s="406"/>
      <c r="AW7" s="344"/>
      <c r="AX7" s="411"/>
      <c r="AY7" s="406"/>
      <c r="AZ7" s="406"/>
      <c r="BA7" s="407"/>
      <c r="BB7" s="344"/>
    </row>
    <row r="8" spans="1:54" ht="14.1" customHeight="1" thickBot="1">
      <c r="A8" s="270"/>
      <c r="B8" s="271"/>
      <c r="C8" s="272"/>
      <c r="D8" s="193" t="s">
        <v>820</v>
      </c>
      <c r="E8" s="193" t="s">
        <v>820</v>
      </c>
      <c r="F8" s="194" t="s">
        <v>820</v>
      </c>
      <c r="G8" s="194" t="s">
        <v>820</v>
      </c>
      <c r="H8" s="194" t="s">
        <v>820</v>
      </c>
      <c r="I8" s="194" t="s">
        <v>820</v>
      </c>
      <c r="J8" s="194" t="s">
        <v>820</v>
      </c>
      <c r="K8" s="194" t="s">
        <v>820</v>
      </c>
      <c r="L8" s="194" t="s">
        <v>820</v>
      </c>
      <c r="M8" s="194" t="s">
        <v>820</v>
      </c>
      <c r="N8" s="194" t="s">
        <v>820</v>
      </c>
      <c r="O8" s="194" t="s">
        <v>820</v>
      </c>
      <c r="P8" s="194" t="s">
        <v>820</v>
      </c>
      <c r="Q8" s="194" t="s">
        <v>820</v>
      </c>
      <c r="R8" s="194" t="s">
        <v>820</v>
      </c>
      <c r="S8" s="194" t="s">
        <v>820</v>
      </c>
      <c r="T8" s="194" t="s">
        <v>820</v>
      </c>
      <c r="U8" s="194" t="s">
        <v>820</v>
      </c>
      <c r="V8" s="194" t="s">
        <v>820</v>
      </c>
      <c r="W8" s="194" t="s">
        <v>820</v>
      </c>
      <c r="X8" s="194" t="s">
        <v>820</v>
      </c>
      <c r="Y8" s="194" t="s">
        <v>820</v>
      </c>
      <c r="Z8" s="194" t="s">
        <v>820</v>
      </c>
      <c r="AA8" s="194" t="s">
        <v>820</v>
      </c>
      <c r="AB8" s="412" t="s">
        <v>820</v>
      </c>
      <c r="AC8" s="194" t="s">
        <v>820</v>
      </c>
      <c r="AD8" s="194" t="s">
        <v>820</v>
      </c>
      <c r="AE8" s="194" t="s">
        <v>820</v>
      </c>
      <c r="AF8" s="194" t="s">
        <v>820</v>
      </c>
      <c r="AG8" s="194" t="s">
        <v>820</v>
      </c>
      <c r="AH8" s="194" t="s">
        <v>820</v>
      </c>
      <c r="AI8" s="194" t="s">
        <v>820</v>
      </c>
      <c r="AJ8" s="413"/>
      <c r="AK8" s="193" t="s">
        <v>821</v>
      </c>
      <c r="AL8" s="194" t="s">
        <v>821</v>
      </c>
      <c r="AM8" s="194" t="s">
        <v>821</v>
      </c>
      <c r="AN8" s="194" t="s">
        <v>821</v>
      </c>
      <c r="AO8" s="194" t="s">
        <v>821</v>
      </c>
      <c r="AP8" s="194" t="s">
        <v>821</v>
      </c>
      <c r="AQ8" s="194" t="s">
        <v>821</v>
      </c>
      <c r="AR8" s="194" t="s">
        <v>821</v>
      </c>
      <c r="AS8" s="194" t="s">
        <v>821</v>
      </c>
      <c r="AT8" s="194" t="s">
        <v>821</v>
      </c>
      <c r="AU8" s="194" t="s">
        <v>821</v>
      </c>
      <c r="AV8" s="194" t="s">
        <v>821</v>
      </c>
      <c r="AW8" s="413"/>
      <c r="AX8" s="193" t="s">
        <v>822</v>
      </c>
      <c r="AY8" s="194" t="s">
        <v>822</v>
      </c>
      <c r="AZ8" s="194" t="s">
        <v>822</v>
      </c>
      <c r="BA8" s="414"/>
      <c r="BB8" s="413"/>
    </row>
    <row r="9" spans="1:54" ht="14.1" customHeight="1" thickBot="1">
      <c r="A9" s="319" t="s">
        <v>85</v>
      </c>
      <c r="B9" s="298"/>
      <c r="C9" s="299"/>
      <c r="D9" s="300"/>
      <c r="E9" s="415"/>
      <c r="F9" s="301"/>
      <c r="G9" s="301"/>
      <c r="H9" s="301"/>
      <c r="I9" s="301"/>
      <c r="J9" s="301"/>
      <c r="K9" s="301"/>
      <c r="L9" s="301"/>
      <c r="M9" s="301"/>
      <c r="N9" s="301"/>
      <c r="O9" s="301"/>
      <c r="P9" s="301"/>
      <c r="Q9" s="301"/>
      <c r="R9" s="301"/>
      <c r="S9" s="301"/>
      <c r="T9" s="301"/>
      <c r="U9" s="301"/>
      <c r="V9" s="301"/>
      <c r="W9" s="301"/>
      <c r="X9" s="301"/>
      <c r="Y9" s="301"/>
      <c r="Z9" s="301"/>
      <c r="AA9" s="301"/>
      <c r="AB9" s="301"/>
      <c r="AC9" s="301"/>
      <c r="AD9" s="301"/>
      <c r="AE9" s="301"/>
      <c r="AF9" s="301"/>
      <c r="AG9" s="301"/>
      <c r="AH9" s="301"/>
      <c r="AI9" s="301"/>
      <c r="AJ9" s="85">
        <f t="shared" ref="AJ9:AJ20" si="0">SUM(D9:AI9)</f>
        <v>0</v>
      </c>
      <c r="AK9" s="300"/>
      <c r="AL9" s="301"/>
      <c r="AM9" s="301"/>
      <c r="AN9" s="301"/>
      <c r="AO9" s="301"/>
      <c r="AP9" s="301"/>
      <c r="AQ9" s="301"/>
      <c r="AR9" s="301"/>
      <c r="AS9" s="301"/>
      <c r="AT9" s="301"/>
      <c r="AU9" s="301"/>
      <c r="AV9" s="301"/>
      <c r="AW9" s="361"/>
      <c r="AX9" s="300"/>
      <c r="AY9" s="301"/>
      <c r="AZ9" s="301"/>
      <c r="BA9" s="296"/>
      <c r="BB9" s="361">
        <f>AJ9</f>
        <v>0</v>
      </c>
    </row>
    <row r="10" spans="1:54" ht="13.5" customHeight="1" thickBot="1">
      <c r="A10" s="320" t="s">
        <v>532</v>
      </c>
      <c r="B10" s="416" t="s">
        <v>533</v>
      </c>
      <c r="C10" s="417" t="s">
        <v>823</v>
      </c>
      <c r="D10" s="364">
        <v>708611</v>
      </c>
      <c r="E10" s="418"/>
      <c r="F10" s="286"/>
      <c r="G10" s="286"/>
      <c r="H10" s="286"/>
      <c r="I10" s="286"/>
      <c r="J10" s="286"/>
      <c r="K10" s="286"/>
      <c r="L10" s="286"/>
      <c r="M10" s="286"/>
      <c r="N10" s="286"/>
      <c r="O10" s="286"/>
      <c r="P10" s="286"/>
      <c r="Q10" s="286"/>
      <c r="R10" s="286"/>
      <c r="S10" s="286"/>
      <c r="T10" s="286"/>
      <c r="U10" s="286"/>
      <c r="V10" s="286"/>
      <c r="W10" s="286"/>
      <c r="X10" s="286"/>
      <c r="Y10" s="286"/>
      <c r="Z10" s="286"/>
      <c r="AA10" s="286"/>
      <c r="AB10" s="286"/>
      <c r="AC10" s="286"/>
      <c r="AD10" s="286"/>
      <c r="AE10" s="286"/>
      <c r="AF10" s="286"/>
      <c r="AG10" s="286"/>
      <c r="AH10" s="286"/>
      <c r="AI10" s="286"/>
      <c r="AJ10" s="85">
        <f t="shared" si="0"/>
        <v>708611</v>
      </c>
      <c r="AK10" s="285"/>
      <c r="AL10" s="286"/>
      <c r="AM10" s="286"/>
      <c r="AN10" s="286"/>
      <c r="AO10" s="286"/>
      <c r="AP10" s="286"/>
      <c r="AQ10" s="286"/>
      <c r="AR10" s="286"/>
      <c r="AS10" s="286"/>
      <c r="AT10" s="286"/>
      <c r="AU10" s="286"/>
      <c r="AV10" s="286"/>
      <c r="AW10" s="362"/>
      <c r="AX10" s="285"/>
      <c r="AY10" s="286"/>
      <c r="AZ10" s="286"/>
      <c r="BA10" s="365"/>
      <c r="BB10" s="361">
        <f t="shared" ref="BB10:BB28" si="1">AJ10</f>
        <v>708611</v>
      </c>
    </row>
    <row r="11" spans="1:54" ht="25.5" customHeight="1" thickBot="1">
      <c r="A11" s="419"/>
      <c r="B11" s="420"/>
      <c r="C11" s="284"/>
      <c r="D11" s="285"/>
      <c r="E11" s="421"/>
      <c r="F11" s="286"/>
      <c r="G11" s="286"/>
      <c r="H11" s="286"/>
      <c r="I11" s="286"/>
      <c r="J11" s="286"/>
      <c r="K11" s="286"/>
      <c r="L11" s="286"/>
      <c r="M11" s="286"/>
      <c r="N11" s="286"/>
      <c r="O11" s="286"/>
      <c r="P11" s="286"/>
      <c r="Q11" s="286"/>
      <c r="R11" s="286"/>
      <c r="S11" s="286"/>
      <c r="T11" s="286"/>
      <c r="U11" s="286"/>
      <c r="V11" s="286"/>
      <c r="W11" s="286"/>
      <c r="X11" s="286"/>
      <c r="Y11" s="286"/>
      <c r="Z11" s="286"/>
      <c r="AA11" s="286"/>
      <c r="AB11" s="286"/>
      <c r="AC11" s="286"/>
      <c r="AD11" s="286"/>
      <c r="AE11" s="286"/>
      <c r="AF11" s="286"/>
      <c r="AG11" s="286"/>
      <c r="AH11" s="286"/>
      <c r="AI11" s="286"/>
      <c r="AJ11" s="85">
        <f t="shared" si="0"/>
        <v>0</v>
      </c>
      <c r="AK11" s="285"/>
      <c r="AL11" s="286"/>
      <c r="AM11" s="286"/>
      <c r="AN11" s="286"/>
      <c r="AO11" s="286"/>
      <c r="AP11" s="286"/>
      <c r="AQ11" s="286"/>
      <c r="AR11" s="286"/>
      <c r="AS11" s="286"/>
      <c r="AT11" s="286"/>
      <c r="AU11" s="286"/>
      <c r="AV11" s="286"/>
      <c r="AW11" s="362"/>
      <c r="AX11" s="285"/>
      <c r="AY11" s="286"/>
      <c r="AZ11" s="286"/>
      <c r="BA11" s="365"/>
      <c r="BB11" s="361">
        <f t="shared" si="1"/>
        <v>0</v>
      </c>
    </row>
    <row r="12" spans="1:54" ht="13.5" customHeight="1" thickBot="1">
      <c r="A12" s="320" t="s">
        <v>535</v>
      </c>
      <c r="B12" s="416" t="s">
        <v>536</v>
      </c>
      <c r="C12" s="417" t="s">
        <v>537</v>
      </c>
      <c r="D12" s="364"/>
      <c r="E12" s="418"/>
      <c r="F12" s="365">
        <v>1100000</v>
      </c>
      <c r="G12" s="365"/>
      <c r="H12" s="365"/>
      <c r="I12" s="365"/>
      <c r="J12" s="365"/>
      <c r="K12" s="365"/>
      <c r="L12" s="365"/>
      <c r="M12" s="365"/>
      <c r="N12" s="365"/>
      <c r="O12" s="365"/>
      <c r="P12" s="365"/>
      <c r="Q12" s="365"/>
      <c r="R12" s="365"/>
      <c r="S12" s="365"/>
      <c r="T12" s="365"/>
      <c r="U12" s="365"/>
      <c r="V12" s="365"/>
      <c r="W12" s="365"/>
      <c r="X12" s="365"/>
      <c r="Y12" s="365"/>
      <c r="Z12" s="365"/>
      <c r="AA12" s="365"/>
      <c r="AB12" s="365"/>
      <c r="AC12" s="365"/>
      <c r="AD12" s="365"/>
      <c r="AE12" s="365"/>
      <c r="AF12" s="365"/>
      <c r="AG12" s="365"/>
      <c r="AH12" s="365"/>
      <c r="AI12" s="365"/>
      <c r="AJ12" s="85">
        <f t="shared" si="0"/>
        <v>1100000</v>
      </c>
      <c r="AK12" s="364"/>
      <c r="AL12" s="365"/>
      <c r="AM12" s="365"/>
      <c r="AN12" s="365"/>
      <c r="AO12" s="365"/>
      <c r="AP12" s="365"/>
      <c r="AQ12" s="365"/>
      <c r="AR12" s="365"/>
      <c r="AS12" s="365"/>
      <c r="AT12" s="365"/>
      <c r="AU12" s="365"/>
      <c r="AV12" s="365"/>
      <c r="AW12" s="362"/>
      <c r="AX12" s="364"/>
      <c r="AY12" s="365"/>
      <c r="AZ12" s="365"/>
      <c r="BA12" s="365"/>
      <c r="BB12" s="361">
        <f t="shared" si="1"/>
        <v>1100000</v>
      </c>
    </row>
    <row r="13" spans="1:54" ht="25.5" customHeight="1" thickBot="1">
      <c r="A13" s="419"/>
      <c r="B13" s="420"/>
      <c r="C13" s="284"/>
      <c r="D13" s="285"/>
      <c r="E13" s="421"/>
      <c r="F13" s="286"/>
      <c r="G13" s="286"/>
      <c r="H13" s="286"/>
      <c r="I13" s="286"/>
      <c r="J13" s="286"/>
      <c r="K13" s="286"/>
      <c r="L13" s="286"/>
      <c r="M13" s="286"/>
      <c r="N13" s="286"/>
      <c r="O13" s="286"/>
      <c r="P13" s="286"/>
      <c r="Q13" s="286"/>
      <c r="R13" s="286"/>
      <c r="S13" s="286"/>
      <c r="T13" s="286"/>
      <c r="U13" s="286"/>
      <c r="V13" s="286"/>
      <c r="W13" s="286"/>
      <c r="X13" s="286"/>
      <c r="Y13" s="286"/>
      <c r="Z13" s="286"/>
      <c r="AA13" s="286"/>
      <c r="AB13" s="286"/>
      <c r="AC13" s="286"/>
      <c r="AD13" s="286"/>
      <c r="AE13" s="286"/>
      <c r="AF13" s="286"/>
      <c r="AG13" s="286"/>
      <c r="AH13" s="286"/>
      <c r="AI13" s="286"/>
      <c r="AJ13" s="85">
        <f t="shared" si="0"/>
        <v>0</v>
      </c>
      <c r="AK13" s="285"/>
      <c r="AL13" s="286"/>
      <c r="AM13" s="286"/>
      <c r="AN13" s="286"/>
      <c r="AO13" s="286"/>
      <c r="AP13" s="286"/>
      <c r="AQ13" s="286"/>
      <c r="AR13" s="286"/>
      <c r="AS13" s="286"/>
      <c r="AT13" s="286"/>
      <c r="AU13" s="286"/>
      <c r="AV13" s="286"/>
      <c r="AW13" s="422"/>
      <c r="AX13" s="285"/>
      <c r="AY13" s="286"/>
      <c r="AZ13" s="286"/>
      <c r="BA13" s="286"/>
      <c r="BB13" s="361">
        <f t="shared" si="1"/>
        <v>0</v>
      </c>
    </row>
    <row r="14" spans="1:54" ht="13.5" customHeight="1" thickBot="1">
      <c r="A14" s="320" t="s">
        <v>538</v>
      </c>
      <c r="B14" s="416" t="s">
        <v>539</v>
      </c>
      <c r="C14" s="417" t="s">
        <v>824</v>
      </c>
      <c r="D14" s="364"/>
      <c r="E14" s="418"/>
      <c r="F14" s="286"/>
      <c r="G14" s="286"/>
      <c r="H14" s="286"/>
      <c r="I14" s="286"/>
      <c r="J14" s="286"/>
      <c r="K14" s="286"/>
      <c r="L14" s="286"/>
      <c r="M14" s="286"/>
      <c r="N14" s="286"/>
      <c r="O14" s="286"/>
      <c r="P14" s="365"/>
      <c r="Q14" s="286"/>
      <c r="R14" s="286"/>
      <c r="S14" s="286"/>
      <c r="T14" s="286"/>
      <c r="U14" s="286"/>
      <c r="V14" s="286"/>
      <c r="W14" s="286"/>
      <c r="X14" s="286"/>
      <c r="Y14" s="286"/>
      <c r="Z14" s="286"/>
      <c r="AA14" s="286"/>
      <c r="AB14" s="286"/>
      <c r="AC14" s="286"/>
      <c r="AD14" s="286"/>
      <c r="AE14" s="286"/>
      <c r="AF14" s="286"/>
      <c r="AG14" s="286"/>
      <c r="AH14" s="286"/>
      <c r="AI14" s="286"/>
      <c r="AJ14" s="85">
        <f t="shared" si="0"/>
        <v>0</v>
      </c>
      <c r="AK14" s="364"/>
      <c r="AL14" s="286"/>
      <c r="AM14" s="286"/>
      <c r="AN14" s="286"/>
      <c r="AO14" s="286"/>
      <c r="AP14" s="286"/>
      <c r="AQ14" s="286"/>
      <c r="AR14" s="286"/>
      <c r="AS14" s="286"/>
      <c r="AT14" s="286"/>
      <c r="AU14" s="286"/>
      <c r="AV14" s="286"/>
      <c r="AW14" s="362"/>
      <c r="AX14" s="285"/>
      <c r="AY14" s="286"/>
      <c r="AZ14" s="286"/>
      <c r="BA14" s="286"/>
      <c r="BB14" s="361">
        <f t="shared" si="1"/>
        <v>0</v>
      </c>
    </row>
    <row r="15" spans="1:54" ht="25.5" customHeight="1" thickBot="1">
      <c r="A15" s="419"/>
      <c r="B15" s="420"/>
      <c r="C15" s="284"/>
      <c r="D15" s="285"/>
      <c r="E15" s="421"/>
      <c r="F15" s="286"/>
      <c r="G15" s="286"/>
      <c r="H15" s="286"/>
      <c r="I15" s="286"/>
      <c r="J15" s="286"/>
      <c r="K15" s="286"/>
      <c r="L15" s="286"/>
      <c r="M15" s="286"/>
      <c r="N15" s="286"/>
      <c r="O15" s="286"/>
      <c r="P15" s="286"/>
      <c r="Q15" s="286"/>
      <c r="R15" s="286"/>
      <c r="S15" s="286"/>
      <c r="T15" s="286"/>
      <c r="U15" s="286"/>
      <c r="V15" s="286"/>
      <c r="W15" s="286"/>
      <c r="X15" s="286"/>
      <c r="Y15" s="286"/>
      <c r="Z15" s="286"/>
      <c r="AA15" s="286"/>
      <c r="AB15" s="286"/>
      <c r="AC15" s="286"/>
      <c r="AD15" s="286"/>
      <c r="AE15" s="286"/>
      <c r="AF15" s="286"/>
      <c r="AG15" s="286"/>
      <c r="AH15" s="286"/>
      <c r="AI15" s="286"/>
      <c r="AJ15" s="85">
        <f t="shared" si="0"/>
        <v>0</v>
      </c>
      <c r="AK15" s="285"/>
      <c r="AL15" s="286"/>
      <c r="AM15" s="286"/>
      <c r="AN15" s="286"/>
      <c r="AO15" s="286"/>
      <c r="AP15" s="286"/>
      <c r="AQ15" s="286"/>
      <c r="AR15" s="286"/>
      <c r="AS15" s="286"/>
      <c r="AT15" s="286"/>
      <c r="AU15" s="286"/>
      <c r="AV15" s="286"/>
      <c r="AW15" s="422"/>
      <c r="AX15" s="285"/>
      <c r="AY15" s="286"/>
      <c r="AZ15" s="286"/>
      <c r="BA15" s="286"/>
      <c r="BB15" s="361">
        <f t="shared" si="1"/>
        <v>0</v>
      </c>
    </row>
    <row r="16" spans="1:54" ht="13.5" customHeight="1" thickBot="1">
      <c r="A16" s="320" t="s">
        <v>541</v>
      </c>
      <c r="B16" s="416" t="s">
        <v>542</v>
      </c>
      <c r="C16" s="417" t="s">
        <v>543</v>
      </c>
      <c r="D16" s="364">
        <v>0</v>
      </c>
      <c r="E16" s="418"/>
      <c r="F16" s="365"/>
      <c r="G16" s="365"/>
      <c r="H16" s="365"/>
      <c r="I16" s="365"/>
      <c r="J16" s="365"/>
      <c r="K16" s="365"/>
      <c r="L16" s="365"/>
      <c r="M16" s="365"/>
      <c r="N16" s="365">
        <v>10571630</v>
      </c>
      <c r="O16" s="365"/>
      <c r="P16" s="365"/>
      <c r="Q16" s="365"/>
      <c r="R16" s="365"/>
      <c r="S16" s="365"/>
      <c r="T16" s="365"/>
      <c r="U16" s="365"/>
      <c r="V16" s="365"/>
      <c r="W16" s="365"/>
      <c r="X16" s="365"/>
      <c r="Y16" s="365"/>
      <c r="Z16" s="365"/>
      <c r="AA16" s="365"/>
      <c r="AB16" s="365"/>
      <c r="AC16" s="365"/>
      <c r="AD16" s="365"/>
      <c r="AE16" s="365"/>
      <c r="AF16" s="365"/>
      <c r="AG16" s="365"/>
      <c r="AH16" s="365"/>
      <c r="AI16" s="365"/>
      <c r="AJ16" s="85">
        <f t="shared" si="0"/>
        <v>10571630</v>
      </c>
      <c r="AK16" s="364"/>
      <c r="AL16" s="365"/>
      <c r="AM16" s="365"/>
      <c r="AN16" s="365"/>
      <c r="AO16" s="365"/>
      <c r="AP16" s="365"/>
      <c r="AQ16" s="365"/>
      <c r="AR16" s="365"/>
      <c r="AS16" s="365"/>
      <c r="AT16" s="365"/>
      <c r="AU16" s="365"/>
      <c r="AV16" s="365"/>
      <c r="AW16" s="362"/>
      <c r="AX16" s="364"/>
      <c r="AY16" s="365"/>
      <c r="AZ16" s="365"/>
      <c r="BA16" s="365"/>
      <c r="BB16" s="361">
        <f t="shared" si="1"/>
        <v>10571630</v>
      </c>
    </row>
    <row r="17" spans="1:54" ht="25.5" customHeight="1" thickBot="1">
      <c r="A17" s="419"/>
      <c r="B17" s="420"/>
      <c r="C17" s="284"/>
      <c r="D17" s="285"/>
      <c r="E17" s="421"/>
      <c r="F17" s="286"/>
      <c r="G17" s="286"/>
      <c r="H17" s="286"/>
      <c r="I17" s="286"/>
      <c r="J17" s="286"/>
      <c r="K17" s="286"/>
      <c r="L17" s="286"/>
      <c r="M17" s="286"/>
      <c r="N17" s="286"/>
      <c r="O17" s="286"/>
      <c r="P17" s="286"/>
      <c r="Q17" s="286"/>
      <c r="R17" s="286"/>
      <c r="S17" s="286"/>
      <c r="T17" s="286"/>
      <c r="U17" s="286"/>
      <c r="V17" s="286"/>
      <c r="W17" s="286"/>
      <c r="X17" s="286"/>
      <c r="Y17" s="286"/>
      <c r="Z17" s="286"/>
      <c r="AA17" s="286"/>
      <c r="AB17" s="286"/>
      <c r="AC17" s="286"/>
      <c r="AD17" s="286"/>
      <c r="AE17" s="286"/>
      <c r="AF17" s="286"/>
      <c r="AG17" s="286"/>
      <c r="AH17" s="286"/>
      <c r="AI17" s="286"/>
      <c r="AJ17" s="85">
        <f t="shared" si="0"/>
        <v>0</v>
      </c>
      <c r="AK17" s="285"/>
      <c r="AL17" s="286"/>
      <c r="AM17" s="286"/>
      <c r="AN17" s="286"/>
      <c r="AO17" s="286"/>
      <c r="AP17" s="286"/>
      <c r="AQ17" s="286"/>
      <c r="AR17" s="286"/>
      <c r="AS17" s="286"/>
      <c r="AT17" s="286"/>
      <c r="AU17" s="286"/>
      <c r="AV17" s="286"/>
      <c r="AW17" s="422"/>
      <c r="AX17" s="285"/>
      <c r="AY17" s="286"/>
      <c r="AZ17" s="286"/>
      <c r="BA17" s="286"/>
      <c r="BB17" s="361">
        <f t="shared" si="1"/>
        <v>0</v>
      </c>
    </row>
    <row r="18" spans="1:54" ht="13.5" customHeight="1" thickBot="1">
      <c r="A18" s="320" t="s">
        <v>550</v>
      </c>
      <c r="B18" s="416" t="s">
        <v>551</v>
      </c>
      <c r="C18" s="417" t="s">
        <v>552</v>
      </c>
      <c r="D18" s="364">
        <v>191338</v>
      </c>
      <c r="E18" s="418"/>
      <c r="F18" s="423"/>
      <c r="G18" s="365"/>
      <c r="H18" s="365"/>
      <c r="I18" s="365"/>
      <c r="J18" s="365"/>
      <c r="K18" s="365"/>
      <c r="L18" s="365"/>
      <c r="M18" s="365"/>
      <c r="N18" s="365">
        <v>2523566</v>
      </c>
      <c r="O18" s="365"/>
      <c r="P18" s="365"/>
      <c r="Q18" s="365"/>
      <c r="R18" s="365"/>
      <c r="S18" s="365"/>
      <c r="T18" s="365"/>
      <c r="U18" s="365"/>
      <c r="V18" s="365"/>
      <c r="W18" s="365"/>
      <c r="X18" s="365"/>
      <c r="Y18" s="365"/>
      <c r="Z18" s="365"/>
      <c r="AA18" s="365"/>
      <c r="AB18" s="365"/>
      <c r="AC18" s="365"/>
      <c r="AD18" s="365"/>
      <c r="AE18" s="365"/>
      <c r="AF18" s="365"/>
      <c r="AG18" s="365"/>
      <c r="AH18" s="365"/>
      <c r="AI18" s="365"/>
      <c r="AJ18" s="85">
        <f t="shared" si="0"/>
        <v>2714904</v>
      </c>
      <c r="AK18" s="364"/>
      <c r="AL18" s="365"/>
      <c r="AM18" s="365"/>
      <c r="AN18" s="365"/>
      <c r="AO18" s="365"/>
      <c r="AP18" s="365"/>
      <c r="AQ18" s="365"/>
      <c r="AR18" s="365"/>
      <c r="AS18" s="365"/>
      <c r="AT18" s="365"/>
      <c r="AU18" s="365"/>
      <c r="AV18" s="365"/>
      <c r="AW18" s="362"/>
      <c r="AX18" s="364"/>
      <c r="AY18" s="365"/>
      <c r="AZ18" s="365"/>
      <c r="BA18" s="365"/>
      <c r="BB18" s="361">
        <f t="shared" si="1"/>
        <v>2714904</v>
      </c>
    </row>
    <row r="19" spans="1:54" ht="25.5" customHeight="1" thickBot="1">
      <c r="A19" s="419"/>
      <c r="B19" s="420"/>
      <c r="C19" s="424"/>
      <c r="D19" s="285"/>
      <c r="E19" s="421"/>
      <c r="F19" s="286"/>
      <c r="G19" s="286"/>
      <c r="H19" s="286"/>
      <c r="I19" s="286"/>
      <c r="J19" s="286"/>
      <c r="K19" s="286"/>
      <c r="L19" s="286"/>
      <c r="M19" s="286"/>
      <c r="N19" s="286"/>
      <c r="O19" s="286"/>
      <c r="P19" s="286"/>
      <c r="Q19" s="286"/>
      <c r="R19" s="286"/>
      <c r="S19" s="286"/>
      <c r="T19" s="286"/>
      <c r="U19" s="286"/>
      <c r="V19" s="286"/>
      <c r="W19" s="286"/>
      <c r="X19" s="286"/>
      <c r="Y19" s="286"/>
      <c r="Z19" s="286"/>
      <c r="AA19" s="286"/>
      <c r="AB19" s="286"/>
      <c r="AC19" s="286"/>
      <c r="AD19" s="286"/>
      <c r="AE19" s="286"/>
      <c r="AF19" s="286"/>
      <c r="AG19" s="286"/>
      <c r="AH19" s="286"/>
      <c r="AI19" s="286"/>
      <c r="AJ19" s="85">
        <f t="shared" si="0"/>
        <v>0</v>
      </c>
      <c r="AK19" s="285"/>
      <c r="AL19" s="286"/>
      <c r="AM19" s="286"/>
      <c r="AN19" s="286"/>
      <c r="AO19" s="286"/>
      <c r="AP19" s="286"/>
      <c r="AQ19" s="286"/>
      <c r="AR19" s="286"/>
      <c r="AS19" s="286"/>
      <c r="AT19" s="286"/>
      <c r="AU19" s="286"/>
      <c r="AV19" s="286"/>
      <c r="AW19" s="422"/>
      <c r="AX19" s="285"/>
      <c r="AY19" s="286"/>
      <c r="AZ19" s="286"/>
      <c r="BA19" s="286"/>
      <c r="BB19" s="361">
        <f t="shared" si="1"/>
        <v>0</v>
      </c>
    </row>
    <row r="20" spans="1:54" ht="14.1" customHeight="1" thickBot="1">
      <c r="A20" s="425"/>
      <c r="B20" s="426"/>
      <c r="C20" s="427"/>
      <c r="D20" s="290"/>
      <c r="E20" s="428"/>
      <c r="F20" s="291"/>
      <c r="G20" s="291"/>
      <c r="H20" s="291"/>
      <c r="I20" s="291"/>
      <c r="J20" s="291"/>
      <c r="K20" s="291"/>
      <c r="L20" s="291"/>
      <c r="M20" s="291"/>
      <c r="N20" s="291"/>
      <c r="O20" s="291"/>
      <c r="P20" s="291"/>
      <c r="Q20" s="291"/>
      <c r="R20" s="291"/>
      <c r="S20" s="291"/>
      <c r="T20" s="291"/>
      <c r="U20" s="291"/>
      <c r="V20" s="291"/>
      <c r="W20" s="291"/>
      <c r="X20" s="291"/>
      <c r="Y20" s="291"/>
      <c r="Z20" s="291"/>
      <c r="AA20" s="291"/>
      <c r="AB20" s="291"/>
      <c r="AC20" s="291"/>
      <c r="AD20" s="291"/>
      <c r="AE20" s="291"/>
      <c r="AF20" s="291"/>
      <c r="AG20" s="291"/>
      <c r="AH20" s="291"/>
      <c r="AI20" s="291"/>
      <c r="AJ20" s="85">
        <f t="shared" si="0"/>
        <v>0</v>
      </c>
      <c r="AK20" s="290"/>
      <c r="AL20" s="291"/>
      <c r="AM20" s="291"/>
      <c r="AN20" s="291"/>
      <c r="AO20" s="291"/>
      <c r="AP20" s="291"/>
      <c r="AQ20" s="291"/>
      <c r="AR20" s="291"/>
      <c r="AS20" s="291"/>
      <c r="AT20" s="291"/>
      <c r="AU20" s="291"/>
      <c r="AV20" s="291"/>
      <c r="AW20" s="429"/>
      <c r="AX20" s="290"/>
      <c r="AY20" s="291"/>
      <c r="AZ20" s="291"/>
      <c r="BA20" s="291"/>
      <c r="BB20" s="361">
        <f t="shared" si="1"/>
        <v>0</v>
      </c>
    </row>
    <row r="21" spans="1:54" ht="16.5" customHeight="1" thickBot="1">
      <c r="A21" s="82" t="s">
        <v>86</v>
      </c>
      <c r="B21" s="83"/>
      <c r="C21" s="84" t="s">
        <v>553</v>
      </c>
      <c r="D21" s="85">
        <f>SUM(D10:D20)</f>
        <v>899949</v>
      </c>
      <c r="E21" s="85">
        <f>SUM(E10:E20)</f>
        <v>0</v>
      </c>
      <c r="F21" s="85">
        <f>SUM(F10:F20)</f>
        <v>1100000</v>
      </c>
      <c r="G21" s="85">
        <f t="shared" ref="G21:BA21" si="2">SUM(G10:G20)</f>
        <v>0</v>
      </c>
      <c r="H21" s="85">
        <f t="shared" si="2"/>
        <v>0</v>
      </c>
      <c r="I21" s="85">
        <f t="shared" si="2"/>
        <v>0</v>
      </c>
      <c r="J21" s="85">
        <f t="shared" si="2"/>
        <v>0</v>
      </c>
      <c r="K21" s="85">
        <f t="shared" si="2"/>
        <v>0</v>
      </c>
      <c r="L21" s="85">
        <f t="shared" si="2"/>
        <v>0</v>
      </c>
      <c r="M21" s="85">
        <f t="shared" si="2"/>
        <v>0</v>
      </c>
      <c r="N21" s="85">
        <f t="shared" si="2"/>
        <v>13095196</v>
      </c>
      <c r="O21" s="85">
        <f t="shared" si="2"/>
        <v>0</v>
      </c>
      <c r="P21" s="85">
        <f t="shared" si="2"/>
        <v>0</v>
      </c>
      <c r="Q21" s="85">
        <f t="shared" si="2"/>
        <v>0</v>
      </c>
      <c r="R21" s="85">
        <f t="shared" si="2"/>
        <v>0</v>
      </c>
      <c r="S21" s="85">
        <f t="shared" si="2"/>
        <v>0</v>
      </c>
      <c r="T21" s="85">
        <f t="shared" si="2"/>
        <v>0</v>
      </c>
      <c r="U21" s="85">
        <f t="shared" si="2"/>
        <v>0</v>
      </c>
      <c r="V21" s="85">
        <f t="shared" si="2"/>
        <v>0</v>
      </c>
      <c r="W21" s="85">
        <f t="shared" si="2"/>
        <v>0</v>
      </c>
      <c r="X21" s="85">
        <f t="shared" si="2"/>
        <v>0</v>
      </c>
      <c r="Y21" s="85">
        <f t="shared" si="2"/>
        <v>0</v>
      </c>
      <c r="Z21" s="85">
        <f t="shared" si="2"/>
        <v>0</v>
      </c>
      <c r="AA21" s="85">
        <f t="shared" si="2"/>
        <v>0</v>
      </c>
      <c r="AB21" s="85">
        <f t="shared" si="2"/>
        <v>0</v>
      </c>
      <c r="AC21" s="85">
        <f t="shared" si="2"/>
        <v>0</v>
      </c>
      <c r="AD21" s="85">
        <f t="shared" si="2"/>
        <v>0</v>
      </c>
      <c r="AE21" s="85">
        <f t="shared" si="2"/>
        <v>0</v>
      </c>
      <c r="AF21" s="85">
        <f t="shared" si="2"/>
        <v>0</v>
      </c>
      <c r="AG21" s="85">
        <f t="shared" si="2"/>
        <v>0</v>
      </c>
      <c r="AH21" s="85">
        <f t="shared" si="2"/>
        <v>0</v>
      </c>
      <c r="AI21" s="85">
        <f t="shared" si="2"/>
        <v>0</v>
      </c>
      <c r="AJ21" s="85">
        <f>SUM(D21:AI21)</f>
        <v>15095145</v>
      </c>
      <c r="AK21" s="85">
        <f t="shared" si="2"/>
        <v>0</v>
      </c>
      <c r="AL21" s="85">
        <f t="shared" si="2"/>
        <v>0</v>
      </c>
      <c r="AM21" s="85">
        <f t="shared" si="2"/>
        <v>0</v>
      </c>
      <c r="AN21" s="85">
        <f t="shared" si="2"/>
        <v>0</v>
      </c>
      <c r="AO21" s="85">
        <f t="shared" si="2"/>
        <v>0</v>
      </c>
      <c r="AP21" s="85">
        <f t="shared" si="2"/>
        <v>0</v>
      </c>
      <c r="AQ21" s="85">
        <f t="shared" si="2"/>
        <v>0</v>
      </c>
      <c r="AR21" s="85">
        <f t="shared" si="2"/>
        <v>0</v>
      </c>
      <c r="AS21" s="85">
        <f t="shared" si="2"/>
        <v>0</v>
      </c>
      <c r="AT21" s="85">
        <f t="shared" si="2"/>
        <v>0</v>
      </c>
      <c r="AU21" s="85">
        <f t="shared" si="2"/>
        <v>0</v>
      </c>
      <c r="AV21" s="85">
        <f t="shared" si="2"/>
        <v>0</v>
      </c>
      <c r="AW21" s="85">
        <f t="shared" si="2"/>
        <v>0</v>
      </c>
      <c r="AX21" s="85">
        <f t="shared" si="2"/>
        <v>0</v>
      </c>
      <c r="AY21" s="85">
        <f t="shared" si="2"/>
        <v>0</v>
      </c>
      <c r="AZ21" s="85">
        <f t="shared" si="2"/>
        <v>0</v>
      </c>
      <c r="BA21" s="85">
        <f t="shared" si="2"/>
        <v>0</v>
      </c>
      <c r="BB21" s="361">
        <f t="shared" si="1"/>
        <v>15095145</v>
      </c>
    </row>
    <row r="22" spans="1:54" ht="16.5" customHeight="1" thickBot="1">
      <c r="A22" s="82"/>
      <c r="B22" s="83"/>
      <c r="C22" s="84"/>
      <c r="D22" s="85"/>
      <c r="E22" s="86"/>
      <c r="F22" s="86"/>
      <c r="G22" s="86"/>
      <c r="H22" s="86"/>
      <c r="I22" s="86"/>
      <c r="J22" s="86"/>
      <c r="K22" s="86"/>
      <c r="L22" s="86"/>
      <c r="M22" s="86"/>
      <c r="N22" s="86"/>
      <c r="O22" s="86"/>
      <c r="P22" s="86"/>
      <c r="Q22" s="86"/>
      <c r="R22" s="86"/>
      <c r="S22" s="86"/>
      <c r="T22" s="86"/>
      <c r="U22" s="86"/>
      <c r="V22" s="86"/>
      <c r="W22" s="86"/>
      <c r="X22" s="86"/>
      <c r="Y22" s="86"/>
      <c r="Z22" s="86"/>
      <c r="AA22" s="86"/>
      <c r="AB22" s="86"/>
      <c r="AC22" s="86"/>
      <c r="AD22" s="86"/>
      <c r="AE22" s="86"/>
      <c r="AF22" s="86"/>
      <c r="AG22" s="86"/>
      <c r="AH22" s="86"/>
      <c r="AI22" s="86"/>
      <c r="AJ22" s="85">
        <f t="shared" ref="AJ22:AJ27" si="3">SUM(D22:AI22)</f>
        <v>0</v>
      </c>
      <c r="AK22" s="85"/>
      <c r="AL22" s="86"/>
      <c r="AM22" s="86"/>
      <c r="AN22" s="86"/>
      <c r="AO22" s="86"/>
      <c r="AP22" s="86"/>
      <c r="AQ22" s="86"/>
      <c r="AR22" s="86"/>
      <c r="AS22" s="86"/>
      <c r="AT22" s="86"/>
      <c r="AU22" s="86"/>
      <c r="AV22" s="86"/>
      <c r="AW22" s="87"/>
      <c r="AX22" s="85"/>
      <c r="AY22" s="86"/>
      <c r="AZ22" s="86"/>
      <c r="BA22" s="86"/>
      <c r="BB22" s="361">
        <f t="shared" si="1"/>
        <v>0</v>
      </c>
    </row>
    <row r="23" spans="1:54" ht="16.5" customHeight="1" thickBot="1">
      <c r="A23" s="88" t="s">
        <v>554</v>
      </c>
      <c r="B23" s="83"/>
      <c r="C23" s="89" t="s">
        <v>1463</v>
      </c>
      <c r="D23" s="85"/>
      <c r="E23" s="86"/>
      <c r="F23" s="86"/>
      <c r="G23" s="86"/>
      <c r="H23" s="86"/>
      <c r="I23" s="86"/>
      <c r="J23" s="86"/>
      <c r="K23" s="86"/>
      <c r="L23" s="86"/>
      <c r="M23" s="86"/>
      <c r="N23" s="86"/>
      <c r="O23" s="86"/>
      <c r="P23" s="86"/>
      <c r="Q23" s="86"/>
      <c r="R23" s="86"/>
      <c r="S23" s="86"/>
      <c r="T23" s="86"/>
      <c r="U23" s="86"/>
      <c r="V23" s="86"/>
      <c r="W23" s="86"/>
      <c r="X23" s="86"/>
      <c r="Y23" s="86"/>
      <c r="Z23" s="86"/>
      <c r="AA23" s="86"/>
      <c r="AB23" s="86"/>
      <c r="AC23" s="86"/>
      <c r="AD23" s="86"/>
      <c r="AE23" s="86"/>
      <c r="AF23" s="86"/>
      <c r="AG23" s="86"/>
      <c r="AH23" s="86"/>
      <c r="AI23" s="86"/>
      <c r="AJ23" s="85">
        <f t="shared" si="3"/>
        <v>0</v>
      </c>
      <c r="AK23" s="85"/>
      <c r="AL23" s="86"/>
      <c r="AM23" s="86"/>
      <c r="AN23" s="86"/>
      <c r="AO23" s="86"/>
      <c r="AP23" s="86"/>
      <c r="AQ23" s="86"/>
      <c r="AR23" s="86"/>
      <c r="AS23" s="86"/>
      <c r="AT23" s="86"/>
      <c r="AU23" s="86"/>
      <c r="AV23" s="86"/>
      <c r="AW23" s="87"/>
      <c r="AX23" s="85"/>
      <c r="AY23" s="86"/>
      <c r="AZ23" s="86"/>
      <c r="BA23" s="86"/>
      <c r="BB23" s="361">
        <f t="shared" si="1"/>
        <v>0</v>
      </c>
    </row>
    <row r="24" spans="1:54" ht="16.5" customHeight="1" thickBot="1">
      <c r="A24" s="82"/>
      <c r="B24" s="83"/>
      <c r="C24" s="84"/>
      <c r="D24" s="85"/>
      <c r="E24" s="86"/>
      <c r="F24" s="86"/>
      <c r="G24" s="86"/>
      <c r="H24" s="86"/>
      <c r="I24" s="86"/>
      <c r="J24" s="86"/>
      <c r="K24" s="86"/>
      <c r="L24" s="86"/>
      <c r="M24" s="86"/>
      <c r="N24" s="86"/>
      <c r="O24" s="86"/>
      <c r="P24" s="86"/>
      <c r="Q24" s="86"/>
      <c r="R24" s="86"/>
      <c r="S24" s="86"/>
      <c r="T24" s="86"/>
      <c r="U24" s="86"/>
      <c r="V24" s="86"/>
      <c r="W24" s="86"/>
      <c r="X24" s="86"/>
      <c r="Y24" s="86"/>
      <c r="Z24" s="86"/>
      <c r="AA24" s="86"/>
      <c r="AB24" s="86"/>
      <c r="AC24" s="86"/>
      <c r="AD24" s="86"/>
      <c r="AE24" s="86"/>
      <c r="AF24" s="86"/>
      <c r="AG24" s="86"/>
      <c r="AH24" s="86"/>
      <c r="AI24" s="86"/>
      <c r="AJ24" s="85">
        <f t="shared" si="3"/>
        <v>0</v>
      </c>
      <c r="AK24" s="85"/>
      <c r="AL24" s="86"/>
      <c r="AM24" s="86"/>
      <c r="AN24" s="86"/>
      <c r="AO24" s="86"/>
      <c r="AP24" s="86"/>
      <c r="AQ24" s="86"/>
      <c r="AR24" s="86"/>
      <c r="AS24" s="86"/>
      <c r="AT24" s="86"/>
      <c r="AU24" s="86"/>
      <c r="AV24" s="86"/>
      <c r="AW24" s="87"/>
      <c r="AX24" s="85"/>
      <c r="AY24" s="86"/>
      <c r="AZ24" s="86"/>
      <c r="BA24" s="86"/>
      <c r="BB24" s="361">
        <f t="shared" si="1"/>
        <v>0</v>
      </c>
    </row>
    <row r="25" spans="1:54" ht="16.5" customHeight="1" thickBot="1">
      <c r="A25" s="88" t="s">
        <v>563</v>
      </c>
      <c r="B25" s="83"/>
      <c r="C25" s="89" t="s">
        <v>1464</v>
      </c>
      <c r="D25" s="85"/>
      <c r="E25" s="86"/>
      <c r="F25" s="86"/>
      <c r="G25" s="86"/>
      <c r="H25" s="86"/>
      <c r="I25" s="86"/>
      <c r="J25" s="86"/>
      <c r="K25" s="86"/>
      <c r="L25" s="86"/>
      <c r="M25" s="86"/>
      <c r="N25" s="86"/>
      <c r="O25" s="86"/>
      <c r="P25" s="86"/>
      <c r="Q25" s="86"/>
      <c r="R25" s="86"/>
      <c r="S25" s="86"/>
      <c r="T25" s="86"/>
      <c r="U25" s="86"/>
      <c r="V25" s="86"/>
      <c r="W25" s="86"/>
      <c r="X25" s="86"/>
      <c r="Y25" s="86"/>
      <c r="Z25" s="86"/>
      <c r="AA25" s="86"/>
      <c r="AB25" s="86"/>
      <c r="AC25" s="86"/>
      <c r="AD25" s="86"/>
      <c r="AE25" s="86"/>
      <c r="AF25" s="86"/>
      <c r="AG25" s="86"/>
      <c r="AH25" s="86"/>
      <c r="AI25" s="86"/>
      <c r="AJ25" s="85">
        <f t="shared" si="3"/>
        <v>0</v>
      </c>
      <c r="AK25" s="85"/>
      <c r="AL25" s="86"/>
      <c r="AM25" s="86"/>
      <c r="AN25" s="86"/>
      <c r="AO25" s="86"/>
      <c r="AP25" s="86"/>
      <c r="AQ25" s="86"/>
      <c r="AR25" s="86"/>
      <c r="AS25" s="86"/>
      <c r="AT25" s="86"/>
      <c r="AU25" s="86"/>
      <c r="AV25" s="86"/>
      <c r="AW25" s="87"/>
      <c r="AX25" s="85"/>
      <c r="AY25" s="86"/>
      <c r="AZ25" s="86"/>
      <c r="BA25" s="86"/>
      <c r="BB25" s="361">
        <f t="shared" si="1"/>
        <v>0</v>
      </c>
    </row>
    <row r="26" spans="1:54" ht="16.5" customHeight="1" thickBot="1">
      <c r="A26" s="82"/>
      <c r="B26" s="83"/>
      <c r="C26" s="84"/>
      <c r="D26" s="85"/>
      <c r="E26" s="86"/>
      <c r="F26" s="86"/>
      <c r="G26" s="86"/>
      <c r="H26" s="86"/>
      <c r="I26" s="86"/>
      <c r="J26" s="86"/>
      <c r="K26" s="86"/>
      <c r="L26" s="86"/>
      <c r="M26" s="86"/>
      <c r="N26" s="86"/>
      <c r="O26" s="86"/>
      <c r="P26" s="86"/>
      <c r="Q26" s="86"/>
      <c r="R26" s="86"/>
      <c r="S26" s="86"/>
      <c r="T26" s="86"/>
      <c r="U26" s="86"/>
      <c r="V26" s="86"/>
      <c r="W26" s="86"/>
      <c r="X26" s="86"/>
      <c r="Y26" s="86"/>
      <c r="Z26" s="86"/>
      <c r="AA26" s="86"/>
      <c r="AB26" s="86"/>
      <c r="AC26" s="86"/>
      <c r="AD26" s="86"/>
      <c r="AE26" s="86"/>
      <c r="AF26" s="86"/>
      <c r="AG26" s="86"/>
      <c r="AH26" s="86"/>
      <c r="AI26" s="86"/>
      <c r="AJ26" s="85">
        <f t="shared" si="3"/>
        <v>0</v>
      </c>
      <c r="AK26" s="85"/>
      <c r="AL26" s="86"/>
      <c r="AM26" s="86"/>
      <c r="AN26" s="86"/>
      <c r="AO26" s="86"/>
      <c r="AP26" s="86"/>
      <c r="AQ26" s="86"/>
      <c r="AR26" s="86"/>
      <c r="AS26" s="86"/>
      <c r="AT26" s="86"/>
      <c r="AU26" s="86"/>
      <c r="AV26" s="86"/>
      <c r="AW26" s="87"/>
      <c r="AX26" s="85"/>
      <c r="AY26" s="86"/>
      <c r="AZ26" s="86"/>
      <c r="BA26" s="86"/>
      <c r="BB26" s="361">
        <f t="shared" si="1"/>
        <v>0</v>
      </c>
    </row>
    <row r="27" spans="1:54" ht="16.5" customHeight="1" thickBot="1">
      <c r="A27" s="88" t="s">
        <v>89</v>
      </c>
      <c r="B27" s="83"/>
      <c r="C27" s="89" t="s">
        <v>566</v>
      </c>
      <c r="D27" s="85">
        <f>SUM(D23:D25)</f>
        <v>0</v>
      </c>
      <c r="E27" s="85">
        <f>SUM(E23:E25)</f>
        <v>0</v>
      </c>
      <c r="F27" s="297">
        <f>SUM(F22:F26)</f>
        <v>0</v>
      </c>
      <c r="G27" s="297">
        <f t="shared" ref="G27:AI27" si="4">SUM(G22:G26)</f>
        <v>0</v>
      </c>
      <c r="H27" s="297">
        <f t="shared" si="4"/>
        <v>0</v>
      </c>
      <c r="I27" s="297">
        <f t="shared" si="4"/>
        <v>0</v>
      </c>
      <c r="J27" s="297">
        <f t="shared" si="4"/>
        <v>0</v>
      </c>
      <c r="K27" s="297">
        <f t="shared" si="4"/>
        <v>0</v>
      </c>
      <c r="L27" s="297">
        <f t="shared" si="4"/>
        <v>0</v>
      </c>
      <c r="M27" s="297">
        <f t="shared" si="4"/>
        <v>0</v>
      </c>
      <c r="N27" s="297">
        <f t="shared" si="4"/>
        <v>0</v>
      </c>
      <c r="O27" s="297">
        <f t="shared" si="4"/>
        <v>0</v>
      </c>
      <c r="P27" s="297">
        <f t="shared" si="4"/>
        <v>0</v>
      </c>
      <c r="Q27" s="297">
        <f t="shared" si="4"/>
        <v>0</v>
      </c>
      <c r="R27" s="297">
        <f t="shared" si="4"/>
        <v>0</v>
      </c>
      <c r="S27" s="297">
        <f t="shared" si="4"/>
        <v>0</v>
      </c>
      <c r="T27" s="297">
        <f t="shared" si="4"/>
        <v>0</v>
      </c>
      <c r="U27" s="297">
        <f t="shared" si="4"/>
        <v>0</v>
      </c>
      <c r="V27" s="297">
        <f t="shared" si="4"/>
        <v>0</v>
      </c>
      <c r="W27" s="297">
        <f t="shared" si="4"/>
        <v>0</v>
      </c>
      <c r="X27" s="297">
        <f t="shared" si="4"/>
        <v>0</v>
      </c>
      <c r="Y27" s="297">
        <f t="shared" si="4"/>
        <v>0</v>
      </c>
      <c r="Z27" s="297">
        <f t="shared" si="4"/>
        <v>0</v>
      </c>
      <c r="AA27" s="297">
        <f t="shared" si="4"/>
        <v>0</v>
      </c>
      <c r="AB27" s="297">
        <f t="shared" si="4"/>
        <v>0</v>
      </c>
      <c r="AC27" s="297">
        <f t="shared" si="4"/>
        <v>0</v>
      </c>
      <c r="AD27" s="297">
        <f t="shared" si="4"/>
        <v>0</v>
      </c>
      <c r="AE27" s="297">
        <f t="shared" si="4"/>
        <v>0</v>
      </c>
      <c r="AF27" s="297">
        <f t="shared" si="4"/>
        <v>0</v>
      </c>
      <c r="AG27" s="297">
        <f t="shared" si="4"/>
        <v>0</v>
      </c>
      <c r="AH27" s="297">
        <f t="shared" si="4"/>
        <v>0</v>
      </c>
      <c r="AI27" s="297">
        <f t="shared" si="4"/>
        <v>0</v>
      </c>
      <c r="AJ27" s="85">
        <f t="shared" si="3"/>
        <v>0</v>
      </c>
      <c r="AK27" s="85"/>
      <c r="AL27" s="297"/>
      <c r="AM27" s="297"/>
      <c r="AN27" s="297"/>
      <c r="AO27" s="297"/>
      <c r="AP27" s="297"/>
      <c r="AQ27" s="297"/>
      <c r="AR27" s="297"/>
      <c r="AS27" s="297"/>
      <c r="AT27" s="297"/>
      <c r="AU27" s="297"/>
      <c r="AV27" s="297"/>
      <c r="AW27" s="430"/>
      <c r="AX27" s="85"/>
      <c r="AY27" s="297"/>
      <c r="AZ27" s="297"/>
      <c r="BA27" s="297"/>
      <c r="BB27" s="361">
        <f t="shared" si="1"/>
        <v>0</v>
      </c>
    </row>
    <row r="28" spans="1:54" ht="20.25" customHeight="1" thickBot="1">
      <c r="A28" s="82" t="s">
        <v>825</v>
      </c>
      <c r="B28" s="83"/>
      <c r="C28" s="335"/>
      <c r="D28" s="231">
        <f t="shared" ref="D28:K28" si="5">D21+D27</f>
        <v>899949</v>
      </c>
      <c r="E28" s="231">
        <f t="shared" si="5"/>
        <v>0</v>
      </c>
      <c r="F28" s="231">
        <f t="shared" si="5"/>
        <v>1100000</v>
      </c>
      <c r="G28" s="231">
        <f t="shared" si="5"/>
        <v>0</v>
      </c>
      <c r="H28" s="231">
        <f t="shared" si="5"/>
        <v>0</v>
      </c>
      <c r="I28" s="231">
        <f t="shared" si="5"/>
        <v>0</v>
      </c>
      <c r="J28" s="231">
        <f t="shared" si="5"/>
        <v>0</v>
      </c>
      <c r="K28" s="231">
        <f t="shared" si="5"/>
        <v>0</v>
      </c>
      <c r="L28" s="231">
        <f t="shared" ref="L28:AJ28" si="6">L21+L27</f>
        <v>0</v>
      </c>
      <c r="M28" s="231">
        <f t="shared" si="6"/>
        <v>0</v>
      </c>
      <c r="N28" s="231">
        <f t="shared" si="6"/>
        <v>13095196</v>
      </c>
      <c r="O28" s="231">
        <f t="shared" si="6"/>
        <v>0</v>
      </c>
      <c r="P28" s="231">
        <f t="shared" si="6"/>
        <v>0</v>
      </c>
      <c r="Q28" s="231">
        <f t="shared" si="6"/>
        <v>0</v>
      </c>
      <c r="R28" s="231">
        <f t="shared" si="6"/>
        <v>0</v>
      </c>
      <c r="S28" s="231">
        <f t="shared" si="6"/>
        <v>0</v>
      </c>
      <c r="T28" s="231">
        <f t="shared" si="6"/>
        <v>0</v>
      </c>
      <c r="U28" s="231">
        <f t="shared" si="6"/>
        <v>0</v>
      </c>
      <c r="V28" s="231">
        <f t="shared" si="6"/>
        <v>0</v>
      </c>
      <c r="W28" s="231">
        <f t="shared" si="6"/>
        <v>0</v>
      </c>
      <c r="X28" s="231">
        <f t="shared" si="6"/>
        <v>0</v>
      </c>
      <c r="Y28" s="231">
        <f t="shared" si="6"/>
        <v>0</v>
      </c>
      <c r="Z28" s="231">
        <f t="shared" si="6"/>
        <v>0</v>
      </c>
      <c r="AA28" s="231">
        <f t="shared" si="6"/>
        <v>0</v>
      </c>
      <c r="AB28" s="231">
        <f t="shared" si="6"/>
        <v>0</v>
      </c>
      <c r="AC28" s="231">
        <f t="shared" si="6"/>
        <v>0</v>
      </c>
      <c r="AD28" s="231">
        <f t="shared" si="6"/>
        <v>0</v>
      </c>
      <c r="AE28" s="231">
        <f t="shared" si="6"/>
        <v>0</v>
      </c>
      <c r="AF28" s="231">
        <f t="shared" si="6"/>
        <v>0</v>
      </c>
      <c r="AG28" s="231">
        <f t="shared" si="6"/>
        <v>0</v>
      </c>
      <c r="AH28" s="231">
        <f t="shared" si="6"/>
        <v>0</v>
      </c>
      <c r="AI28" s="231">
        <f t="shared" si="6"/>
        <v>0</v>
      </c>
      <c r="AJ28" s="231">
        <f t="shared" si="6"/>
        <v>15095145</v>
      </c>
      <c r="AK28" s="230"/>
      <c r="AL28" s="231"/>
      <c r="AM28" s="231"/>
      <c r="AN28" s="231"/>
      <c r="AO28" s="231"/>
      <c r="AP28" s="231"/>
      <c r="AQ28" s="231"/>
      <c r="AR28" s="231"/>
      <c r="AS28" s="231"/>
      <c r="AT28" s="231"/>
      <c r="AU28" s="231"/>
      <c r="AV28" s="231"/>
      <c r="AW28" s="378"/>
      <c r="AX28" s="230"/>
      <c r="AY28" s="231"/>
      <c r="AZ28" s="231"/>
      <c r="BA28" s="231"/>
      <c r="BB28" s="361">
        <f t="shared" si="1"/>
        <v>15095145</v>
      </c>
    </row>
  </sheetData>
  <mergeCells count="11">
    <mergeCell ref="BA5:BA8"/>
    <mergeCell ref="AJ5:AJ8"/>
    <mergeCell ref="A5:A8"/>
    <mergeCell ref="BB5:BB8"/>
    <mergeCell ref="B5:B8"/>
    <mergeCell ref="A3:AJ3"/>
    <mergeCell ref="AW5:AW8"/>
    <mergeCell ref="C5:C8"/>
    <mergeCell ref="A2:AJ2"/>
    <mergeCell ref="A1:AJ1"/>
    <mergeCell ref="AW1:BB1"/>
  </mergeCells>
  <pageMargins left="3.937007874015748E-2" right="3.937007874015748E-2" top="0.74803149606299213" bottom="0.39370078740157483" header="0.19685039370078741" footer="0.19685039370078741"/>
  <pageSetup paperSize="8" scale="45" orientation="landscape" r:id="rId1"/>
  <headerFooter>
    <oddFooter>&amp;L&amp;"Times New Roman,Regular"&amp;10&amp;K0000002017 zárszámadás mellékletei.xls&amp;R&amp;"Helvetica Neue,Regular"&amp;12&amp;K000000&amp;P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>
  <dimension ref="A1:XFD257"/>
  <sheetViews>
    <sheetView showGridLines="0" workbookViewId="0">
      <selection activeCell="B17" sqref="B17"/>
    </sheetView>
  </sheetViews>
  <sheetFormatPr defaultColWidth="8.85546875" defaultRowHeight="15" customHeight="1"/>
  <cols>
    <col min="1" max="1" width="7.28515625" style="7" customWidth="1"/>
    <col min="2" max="2" width="60.7109375" style="7" customWidth="1"/>
    <col min="3" max="5" width="11.42578125" style="7" customWidth="1"/>
    <col min="6" max="256" width="8.85546875" style="7" customWidth="1"/>
  </cols>
  <sheetData>
    <row r="1" spans="1:5" ht="9.75" customHeight="1">
      <c r="A1" s="137" t="s">
        <v>1530</v>
      </c>
      <c r="B1" s="138"/>
      <c r="C1" s="138"/>
      <c r="D1" s="138"/>
      <c r="E1" s="138"/>
    </row>
    <row r="2" spans="1:5" ht="15" customHeight="1">
      <c r="A2" s="135" t="s">
        <v>826</v>
      </c>
      <c r="B2" s="136"/>
      <c r="C2" s="136"/>
      <c r="D2" s="136"/>
      <c r="E2" s="136"/>
    </row>
    <row r="3" spans="1:5" ht="12.95" customHeight="1">
      <c r="A3" s="8"/>
      <c r="B3" s="8"/>
      <c r="C3" s="8"/>
      <c r="D3" s="8"/>
      <c r="E3" s="8"/>
    </row>
    <row r="4" spans="1:5" ht="14.45" customHeight="1">
      <c r="A4" s="9" t="s">
        <v>827</v>
      </c>
      <c r="B4" s="9" t="s">
        <v>8</v>
      </c>
      <c r="C4" s="9" t="s">
        <v>828</v>
      </c>
      <c r="D4" s="9" t="s">
        <v>829</v>
      </c>
      <c r="E4" s="9" t="s">
        <v>830</v>
      </c>
    </row>
    <row r="5" spans="1:5" ht="14.45" customHeight="1">
      <c r="A5" s="10" t="s">
        <v>831</v>
      </c>
      <c r="B5" s="10" t="s">
        <v>832</v>
      </c>
      <c r="C5" s="11">
        <v>0</v>
      </c>
      <c r="D5" s="11">
        <v>0</v>
      </c>
      <c r="E5" s="7">
        <v>0</v>
      </c>
    </row>
    <row r="6" spans="1:5" ht="14.45" customHeight="1">
      <c r="A6" s="10" t="s">
        <v>833</v>
      </c>
      <c r="B6" s="10" t="s">
        <v>834</v>
      </c>
      <c r="C6" s="11">
        <v>0</v>
      </c>
      <c r="D6" s="11">
        <v>0</v>
      </c>
      <c r="E6" s="11">
        <v>708611</v>
      </c>
    </row>
    <row r="7" spans="1:5" ht="14.45" customHeight="1">
      <c r="A7" s="10" t="s">
        <v>835</v>
      </c>
      <c r="B7" s="10" t="s">
        <v>836</v>
      </c>
      <c r="C7" s="11">
        <v>0</v>
      </c>
      <c r="D7" s="11">
        <v>0</v>
      </c>
      <c r="E7" s="11">
        <v>0</v>
      </c>
    </row>
    <row r="8" spans="1:5" ht="14.45" customHeight="1">
      <c r="A8" s="10" t="s">
        <v>837</v>
      </c>
      <c r="B8" s="70" t="s">
        <v>838</v>
      </c>
      <c r="C8" s="71">
        <f>SUM(C5:C7)</f>
        <v>0</v>
      </c>
      <c r="D8" s="71">
        <f t="shared" ref="D8" si="0">SUM(D5:D7)</f>
        <v>0</v>
      </c>
      <c r="E8" s="71">
        <f>SUM(E6:E7)</f>
        <v>708611</v>
      </c>
    </row>
    <row r="9" spans="1:5" ht="14.45" customHeight="1">
      <c r="A9" s="10" t="s">
        <v>839</v>
      </c>
      <c r="B9" s="10" t="s">
        <v>840</v>
      </c>
      <c r="C9" s="11">
        <v>176892543</v>
      </c>
      <c r="D9" s="11">
        <v>0</v>
      </c>
      <c r="E9" s="11">
        <v>175319947</v>
      </c>
    </row>
    <row r="10" spans="1:5" ht="14.45" customHeight="1">
      <c r="A10" s="10" t="s">
        <v>841</v>
      </c>
      <c r="B10" s="10" t="s">
        <v>842</v>
      </c>
      <c r="C10" s="11">
        <v>2964369</v>
      </c>
      <c r="D10" s="11">
        <v>0</v>
      </c>
      <c r="E10" s="11">
        <v>11028803</v>
      </c>
    </row>
    <row r="11" spans="1:5" ht="14.45" customHeight="1">
      <c r="A11" s="10" t="s">
        <v>843</v>
      </c>
      <c r="B11" s="10" t="s">
        <v>844</v>
      </c>
      <c r="C11" s="11">
        <v>12301550</v>
      </c>
      <c r="D11" s="11">
        <v>0</v>
      </c>
      <c r="E11" s="11">
        <v>13421550</v>
      </c>
    </row>
    <row r="12" spans="1:5" ht="14.45" customHeight="1">
      <c r="A12" s="10" t="s">
        <v>845</v>
      </c>
      <c r="B12" s="10" t="s">
        <v>846</v>
      </c>
      <c r="C12" s="11">
        <v>170387</v>
      </c>
      <c r="D12" s="11">
        <v>0</v>
      </c>
      <c r="E12" s="11">
        <v>170387</v>
      </c>
    </row>
    <row r="13" spans="1:5" ht="14.45" customHeight="1">
      <c r="A13" s="10" t="s">
        <v>847</v>
      </c>
      <c r="B13" s="10" t="s">
        <v>848</v>
      </c>
      <c r="C13" s="11">
        <v>0</v>
      </c>
      <c r="D13" s="11">
        <v>0</v>
      </c>
      <c r="E13" s="11">
        <v>0</v>
      </c>
    </row>
    <row r="14" spans="1:5" ht="14.45" customHeight="1">
      <c r="A14" s="10" t="s">
        <v>849</v>
      </c>
      <c r="B14" s="12" t="s">
        <v>850</v>
      </c>
      <c r="C14" s="13">
        <f>SUM(C9:C13)</f>
        <v>192328849</v>
      </c>
      <c r="D14" s="13">
        <f t="shared" ref="D14:E14" si="1">SUM(D9:D13)</f>
        <v>0</v>
      </c>
      <c r="E14" s="13">
        <f t="shared" si="1"/>
        <v>199940687</v>
      </c>
    </row>
    <row r="15" spans="1:5" ht="14.45" customHeight="1">
      <c r="A15" s="10" t="s">
        <v>851</v>
      </c>
      <c r="B15" s="10" t="s">
        <v>852</v>
      </c>
      <c r="C15" s="11">
        <v>0</v>
      </c>
      <c r="D15" s="11">
        <v>0</v>
      </c>
      <c r="E15" s="11">
        <v>0</v>
      </c>
    </row>
    <row r="16" spans="1:5" ht="14.45" customHeight="1">
      <c r="A16" s="10" t="s">
        <v>853</v>
      </c>
      <c r="B16" s="10" t="s">
        <v>854</v>
      </c>
      <c r="C16" s="11">
        <v>0</v>
      </c>
      <c r="D16" s="11">
        <v>0</v>
      </c>
      <c r="E16" s="11">
        <v>0</v>
      </c>
    </row>
    <row r="17" spans="1:5" ht="14.45" customHeight="1">
      <c r="A17" s="10" t="s">
        <v>855</v>
      </c>
      <c r="B17" s="10" t="s">
        <v>856</v>
      </c>
      <c r="C17" s="11">
        <v>0</v>
      </c>
      <c r="D17" s="11">
        <v>0</v>
      </c>
      <c r="E17" s="11">
        <v>0</v>
      </c>
    </row>
    <row r="18" spans="1:5" ht="14.45" customHeight="1">
      <c r="A18" s="10" t="s">
        <v>857</v>
      </c>
      <c r="B18" s="14" t="s">
        <v>858</v>
      </c>
      <c r="C18" s="11">
        <v>0</v>
      </c>
      <c r="D18" s="11">
        <v>0</v>
      </c>
      <c r="E18" s="11">
        <v>0</v>
      </c>
    </row>
    <row r="19" spans="1:5" ht="14.45" customHeight="1">
      <c r="A19" s="10" t="s">
        <v>859</v>
      </c>
      <c r="B19" s="14" t="s">
        <v>860</v>
      </c>
      <c r="C19" s="11">
        <v>0</v>
      </c>
      <c r="D19" s="11">
        <v>0</v>
      </c>
      <c r="E19" s="11">
        <v>0</v>
      </c>
    </row>
    <row r="20" spans="1:5" ht="14.45" customHeight="1">
      <c r="A20" s="10" t="s">
        <v>861</v>
      </c>
      <c r="B20" s="14" t="s">
        <v>862</v>
      </c>
      <c r="C20" s="11">
        <v>0</v>
      </c>
      <c r="D20" s="11">
        <v>0</v>
      </c>
      <c r="E20" s="11">
        <v>0</v>
      </c>
    </row>
    <row r="21" spans="1:5" ht="14.45" customHeight="1">
      <c r="A21" s="10" t="s">
        <v>863</v>
      </c>
      <c r="B21" s="10" t="s">
        <v>864</v>
      </c>
      <c r="C21" s="11">
        <v>0</v>
      </c>
      <c r="D21" s="11">
        <v>0</v>
      </c>
      <c r="E21" s="11">
        <v>0</v>
      </c>
    </row>
    <row r="22" spans="1:5" ht="14.45" customHeight="1">
      <c r="A22" s="10" t="s">
        <v>865</v>
      </c>
      <c r="B22" s="10" t="s">
        <v>866</v>
      </c>
      <c r="C22" s="11">
        <v>0</v>
      </c>
      <c r="D22" s="11">
        <v>0</v>
      </c>
      <c r="E22" s="11">
        <v>0</v>
      </c>
    </row>
    <row r="23" spans="1:5" ht="14.45" customHeight="1">
      <c r="A23" s="10" t="s">
        <v>867</v>
      </c>
      <c r="B23" s="10" t="s">
        <v>868</v>
      </c>
      <c r="C23" s="11">
        <v>0</v>
      </c>
      <c r="D23" s="11">
        <v>0</v>
      </c>
      <c r="E23" s="11">
        <v>0</v>
      </c>
    </row>
    <row r="24" spans="1:5" ht="14.45" customHeight="1">
      <c r="A24" s="10" t="s">
        <v>869</v>
      </c>
      <c r="B24" s="10" t="s">
        <v>870</v>
      </c>
      <c r="C24" s="11">
        <v>0</v>
      </c>
      <c r="D24" s="11">
        <v>0</v>
      </c>
      <c r="E24" s="11">
        <v>0</v>
      </c>
    </row>
    <row r="25" spans="1:5" ht="14.45" customHeight="1">
      <c r="A25" s="10" t="s">
        <v>871</v>
      </c>
      <c r="B25" s="12" t="s">
        <v>872</v>
      </c>
      <c r="C25" s="13">
        <f>SUM(C15:C24)</f>
        <v>0</v>
      </c>
      <c r="D25" s="13">
        <f t="shared" ref="D25:E25" si="2">SUM(D15:D24)</f>
        <v>0</v>
      </c>
      <c r="E25" s="13">
        <f t="shared" si="2"/>
        <v>0</v>
      </c>
    </row>
    <row r="26" spans="1:5" ht="14.45" customHeight="1">
      <c r="A26" s="10" t="s">
        <v>873</v>
      </c>
      <c r="B26" s="10" t="s">
        <v>874</v>
      </c>
      <c r="C26" s="11">
        <v>4080888</v>
      </c>
      <c r="D26" s="11">
        <v>0</v>
      </c>
      <c r="E26" s="11">
        <v>4080888</v>
      </c>
    </row>
    <row r="27" spans="1:5" ht="14.45" customHeight="1">
      <c r="A27" s="10" t="s">
        <v>875</v>
      </c>
      <c r="B27" s="14" t="s">
        <v>876</v>
      </c>
      <c r="C27" s="11"/>
      <c r="D27" s="11">
        <v>0</v>
      </c>
      <c r="E27" s="11">
        <v>0</v>
      </c>
    </row>
    <row r="28" spans="1:5" ht="14.45" customHeight="1">
      <c r="A28" s="10" t="s">
        <v>877</v>
      </c>
      <c r="B28" s="14" t="s">
        <v>878</v>
      </c>
      <c r="C28" s="11">
        <v>4080888</v>
      </c>
      <c r="D28" s="11">
        <v>0</v>
      </c>
      <c r="E28" s="11">
        <v>4080888</v>
      </c>
    </row>
    <row r="29" spans="1:5" ht="14.45" customHeight="1">
      <c r="A29" s="10" t="s">
        <v>879</v>
      </c>
      <c r="B29" s="14" t="s">
        <v>880</v>
      </c>
      <c r="C29" s="11">
        <v>0</v>
      </c>
      <c r="D29" s="11">
        <v>0</v>
      </c>
      <c r="E29" s="11">
        <v>0</v>
      </c>
    </row>
    <row r="30" spans="1:5" ht="14.45" customHeight="1">
      <c r="A30" s="10" t="s">
        <v>881</v>
      </c>
      <c r="B30" s="10" t="s">
        <v>882</v>
      </c>
      <c r="C30" s="11">
        <v>18471604</v>
      </c>
      <c r="D30" s="11">
        <v>0</v>
      </c>
      <c r="E30" s="11">
        <v>18471604</v>
      </c>
    </row>
    <row r="31" spans="1:5" ht="14.45" customHeight="1">
      <c r="A31" s="10" t="s">
        <v>883</v>
      </c>
      <c r="B31" s="10" t="s">
        <v>884</v>
      </c>
      <c r="C31" s="11">
        <f>C26+C30</f>
        <v>22552492</v>
      </c>
      <c r="D31" s="11">
        <f t="shared" ref="D31:E31" si="3">D26+D30</f>
        <v>0</v>
      </c>
      <c r="E31" s="11">
        <f t="shared" si="3"/>
        <v>22552492</v>
      </c>
    </row>
    <row r="32" spans="1:5" ht="24.95" customHeight="1">
      <c r="A32" s="10" t="s">
        <v>885</v>
      </c>
      <c r="B32" s="12" t="s">
        <v>886</v>
      </c>
      <c r="C32" s="13">
        <f>C31+C14+C8</f>
        <v>214881341</v>
      </c>
      <c r="D32" s="13">
        <f t="shared" ref="D32" si="4">D31+D14+D8</f>
        <v>0</v>
      </c>
      <c r="E32" s="13">
        <f>E31+E14+E8</f>
        <v>223201790</v>
      </c>
    </row>
    <row r="33" spans="1:5" ht="14.45" customHeight="1">
      <c r="A33" s="10" t="s">
        <v>887</v>
      </c>
      <c r="B33" s="10" t="s">
        <v>888</v>
      </c>
      <c r="C33" s="11">
        <v>0</v>
      </c>
      <c r="D33" s="11">
        <v>0</v>
      </c>
      <c r="E33" s="11">
        <v>0</v>
      </c>
    </row>
    <row r="34" spans="1:5" ht="14.45" customHeight="1">
      <c r="A34" s="10" t="s">
        <v>889</v>
      </c>
      <c r="B34" s="10" t="s">
        <v>890</v>
      </c>
      <c r="C34" s="11">
        <v>0</v>
      </c>
      <c r="D34" s="11">
        <v>0</v>
      </c>
      <c r="E34" s="11">
        <v>0</v>
      </c>
    </row>
    <row r="35" spans="1:5" ht="14.45" customHeight="1">
      <c r="A35" s="10" t="s">
        <v>891</v>
      </c>
      <c r="B35" s="10" t="s">
        <v>892</v>
      </c>
      <c r="C35" s="11">
        <v>0</v>
      </c>
      <c r="D35" s="11">
        <v>0</v>
      </c>
      <c r="E35" s="11">
        <v>0</v>
      </c>
    </row>
    <row r="36" spans="1:5" ht="14.45" customHeight="1">
      <c r="A36" s="10" t="s">
        <v>893</v>
      </c>
      <c r="B36" s="10" t="s">
        <v>894</v>
      </c>
      <c r="C36" s="11">
        <v>0</v>
      </c>
      <c r="D36" s="11">
        <v>0</v>
      </c>
      <c r="E36" s="11">
        <v>0</v>
      </c>
    </row>
    <row r="37" spans="1:5" ht="14.45" customHeight="1">
      <c r="A37" s="10" t="s">
        <v>895</v>
      </c>
      <c r="B37" s="10" t="s">
        <v>896</v>
      </c>
      <c r="C37" s="11">
        <v>0</v>
      </c>
      <c r="D37" s="11">
        <v>0</v>
      </c>
      <c r="E37" s="11">
        <v>945010</v>
      </c>
    </row>
    <row r="38" spans="1:5" ht="14.45" customHeight="1">
      <c r="A38" s="10" t="s">
        <v>897</v>
      </c>
      <c r="B38" s="10" t="s">
        <v>898</v>
      </c>
      <c r="C38" s="11">
        <v>0</v>
      </c>
      <c r="D38" s="11">
        <v>0</v>
      </c>
      <c r="E38" s="11">
        <v>0</v>
      </c>
    </row>
    <row r="39" spans="1:5" ht="14.45" customHeight="1">
      <c r="A39" s="10" t="s">
        <v>899</v>
      </c>
      <c r="B39" s="10" t="s">
        <v>900</v>
      </c>
      <c r="C39" s="11">
        <v>0</v>
      </c>
      <c r="D39" s="11">
        <v>0</v>
      </c>
      <c r="E39" s="11">
        <v>0</v>
      </c>
    </row>
    <row r="40" spans="1:5" ht="14.45" customHeight="1">
      <c r="A40" s="10" t="s">
        <v>901</v>
      </c>
      <c r="B40" s="10" t="s">
        <v>902</v>
      </c>
      <c r="C40" s="11">
        <v>0</v>
      </c>
      <c r="D40" s="11">
        <v>0</v>
      </c>
      <c r="E40" s="11">
        <v>0</v>
      </c>
    </row>
    <row r="41" spans="1:5" ht="14.45" customHeight="1">
      <c r="A41" s="10" t="s">
        <v>903</v>
      </c>
      <c r="B41" s="10" t="s">
        <v>904</v>
      </c>
      <c r="C41" s="11">
        <v>0</v>
      </c>
      <c r="D41" s="11">
        <v>0</v>
      </c>
      <c r="E41" s="11">
        <v>0</v>
      </c>
    </row>
    <row r="42" spans="1:5" ht="14.45" customHeight="1">
      <c r="A42" s="10" t="s">
        <v>905</v>
      </c>
      <c r="B42" s="10" t="s">
        <v>906</v>
      </c>
      <c r="C42" s="11">
        <v>0</v>
      </c>
      <c r="D42" s="11">
        <v>0</v>
      </c>
      <c r="E42" s="11">
        <v>0</v>
      </c>
    </row>
    <row r="43" spans="1:5" ht="14.45" customHeight="1">
      <c r="A43" s="10" t="s">
        <v>907</v>
      </c>
      <c r="B43" s="10" t="s">
        <v>908</v>
      </c>
      <c r="C43" s="11">
        <v>0</v>
      </c>
      <c r="D43" s="11">
        <v>0</v>
      </c>
      <c r="E43" s="11">
        <v>0</v>
      </c>
    </row>
    <row r="44" spans="1:5" ht="14.45" customHeight="1">
      <c r="A44" s="10" t="s">
        <v>909</v>
      </c>
      <c r="B44" s="10" t="s">
        <v>910</v>
      </c>
      <c r="C44" s="11">
        <v>0</v>
      </c>
      <c r="D44" s="11">
        <v>0</v>
      </c>
      <c r="E44" s="11">
        <v>0</v>
      </c>
    </row>
    <row r="45" spans="1:5" ht="14.45" customHeight="1">
      <c r="A45" s="10" t="s">
        <v>911</v>
      </c>
      <c r="B45" s="10" t="s">
        <v>912</v>
      </c>
      <c r="C45" s="11">
        <v>0</v>
      </c>
      <c r="D45" s="11">
        <v>0</v>
      </c>
      <c r="E45" s="11">
        <v>0</v>
      </c>
    </row>
    <row r="46" spans="1:5" ht="14.45" customHeight="1">
      <c r="A46" s="10" t="s">
        <v>913</v>
      </c>
      <c r="B46" s="10" t="s">
        <v>914</v>
      </c>
      <c r="C46" s="11">
        <v>0</v>
      </c>
      <c r="D46" s="11">
        <v>0</v>
      </c>
      <c r="E46" s="11">
        <v>0</v>
      </c>
    </row>
    <row r="47" spans="1:5" ht="14.45" customHeight="1">
      <c r="A47" s="10" t="s">
        <v>915</v>
      </c>
      <c r="B47" s="12" t="s">
        <v>916</v>
      </c>
      <c r="C47" s="13">
        <v>0</v>
      </c>
      <c r="D47" s="11">
        <v>0</v>
      </c>
      <c r="E47" s="13">
        <f>SUM(E33:E46)</f>
        <v>945010</v>
      </c>
    </row>
    <row r="48" spans="1:5" ht="14.45" customHeight="1">
      <c r="A48" s="14" t="s">
        <v>917</v>
      </c>
      <c r="B48" s="14" t="s">
        <v>918</v>
      </c>
      <c r="C48" s="11">
        <v>0</v>
      </c>
      <c r="D48" s="11">
        <v>0</v>
      </c>
      <c r="E48" s="11">
        <v>0</v>
      </c>
    </row>
    <row r="49" spans="1:5" ht="14.45" customHeight="1">
      <c r="A49" s="14" t="s">
        <v>919</v>
      </c>
      <c r="B49" s="14" t="s">
        <v>920</v>
      </c>
      <c r="C49" s="11">
        <v>0</v>
      </c>
      <c r="D49" s="11">
        <v>0</v>
      </c>
      <c r="E49" s="11">
        <v>0</v>
      </c>
    </row>
    <row r="50" spans="1:5" ht="14.45" customHeight="1">
      <c r="A50" s="14" t="s">
        <v>921</v>
      </c>
      <c r="B50" s="14" t="s">
        <v>922</v>
      </c>
      <c r="C50" s="11">
        <v>0</v>
      </c>
      <c r="D50" s="11">
        <v>0</v>
      </c>
      <c r="E50" s="11">
        <v>0</v>
      </c>
    </row>
    <row r="51" spans="1:5" ht="14.45" customHeight="1">
      <c r="A51" s="14" t="s">
        <v>923</v>
      </c>
      <c r="B51" s="14" t="s">
        <v>924</v>
      </c>
      <c r="C51" s="11">
        <v>97625</v>
      </c>
      <c r="D51" s="11">
        <v>0</v>
      </c>
      <c r="E51" s="11">
        <v>117095</v>
      </c>
    </row>
    <row r="52" spans="1:5" ht="14.45" customHeight="1">
      <c r="A52" s="14" t="s">
        <v>925</v>
      </c>
      <c r="B52" s="14" t="s">
        <v>926</v>
      </c>
      <c r="C52" s="11">
        <v>0</v>
      </c>
      <c r="D52" s="11">
        <v>0</v>
      </c>
      <c r="E52" s="11">
        <v>0</v>
      </c>
    </row>
    <row r="53" spans="1:5" ht="14.45" customHeight="1">
      <c r="A53" s="14" t="s">
        <v>927</v>
      </c>
      <c r="B53" s="14" t="s">
        <v>928</v>
      </c>
      <c r="D53" s="11">
        <v>0</v>
      </c>
      <c r="E53" s="11">
        <v>0</v>
      </c>
    </row>
    <row r="54" spans="1:5" ht="14.45" customHeight="1">
      <c r="A54" s="14" t="s">
        <v>929</v>
      </c>
      <c r="B54" s="15" t="s">
        <v>930</v>
      </c>
      <c r="C54" s="71">
        <f>SUM(C48:C53)</f>
        <v>97625</v>
      </c>
      <c r="D54" s="71">
        <f t="shared" ref="D54:E54" si="5">SUM(D48:D53)</f>
        <v>0</v>
      </c>
      <c r="E54" s="71">
        <f t="shared" si="5"/>
        <v>117095</v>
      </c>
    </row>
    <row r="55" spans="1:5" ht="14.45" customHeight="1">
      <c r="A55" s="14" t="s">
        <v>931</v>
      </c>
      <c r="B55" s="14" t="s">
        <v>932</v>
      </c>
      <c r="C55" s="11">
        <v>3708102</v>
      </c>
      <c r="D55" s="11">
        <v>0</v>
      </c>
      <c r="E55" s="11">
        <v>6034051</v>
      </c>
    </row>
    <row r="56" spans="1:5" ht="14.45" customHeight="1">
      <c r="A56" s="14" t="s">
        <v>933</v>
      </c>
      <c r="B56" s="14" t="s">
        <v>934</v>
      </c>
      <c r="C56" s="11">
        <v>0</v>
      </c>
      <c r="D56" s="11">
        <v>0</v>
      </c>
      <c r="E56" s="11">
        <v>0</v>
      </c>
    </row>
    <row r="57" spans="1:5" ht="14.45" customHeight="1">
      <c r="A57" s="14" t="s">
        <v>935</v>
      </c>
      <c r="B57" s="15" t="s">
        <v>936</v>
      </c>
      <c r="C57" s="13">
        <f>SUM(C55:C56)</f>
        <v>3708102</v>
      </c>
      <c r="D57" s="13">
        <f t="shared" ref="D57:E57" si="6">SUM(D55:D56)</f>
        <v>0</v>
      </c>
      <c r="E57" s="13">
        <f t="shared" si="6"/>
        <v>6034051</v>
      </c>
    </row>
    <row r="58" spans="1:5" ht="14.45" customHeight="1">
      <c r="A58" s="14" t="s">
        <v>937</v>
      </c>
      <c r="B58" s="14" t="s">
        <v>938</v>
      </c>
      <c r="C58" s="11">
        <v>0</v>
      </c>
      <c r="D58" s="11">
        <v>0</v>
      </c>
      <c r="E58" s="11">
        <v>0</v>
      </c>
    </row>
    <row r="59" spans="1:5" ht="14.45" customHeight="1">
      <c r="A59" s="14" t="s">
        <v>939</v>
      </c>
      <c r="B59" s="14" t="s">
        <v>940</v>
      </c>
      <c r="C59" s="11">
        <v>0</v>
      </c>
      <c r="D59" s="11">
        <v>0</v>
      </c>
      <c r="E59" s="11">
        <v>0</v>
      </c>
    </row>
    <row r="60" spans="1:5" ht="14.45" customHeight="1">
      <c r="A60" s="14" t="s">
        <v>941</v>
      </c>
      <c r="B60" s="14" t="s">
        <v>942</v>
      </c>
      <c r="C60" s="11">
        <v>0</v>
      </c>
      <c r="D60" s="11">
        <v>0</v>
      </c>
      <c r="E60" s="11">
        <v>0</v>
      </c>
    </row>
    <row r="61" spans="1:5" ht="14.45" customHeight="1">
      <c r="A61" s="14" t="s">
        <v>943</v>
      </c>
      <c r="B61" s="15" t="s">
        <v>944</v>
      </c>
      <c r="C61" s="13">
        <f>C57+C54</f>
        <v>3805727</v>
      </c>
      <c r="D61" s="13">
        <f t="shared" ref="D61:E61" si="7">D57+D54</f>
        <v>0</v>
      </c>
      <c r="E61" s="13">
        <f t="shared" si="7"/>
        <v>6151146</v>
      </c>
    </row>
    <row r="62" spans="1:5" ht="25.7" customHeight="1">
      <c r="A62" s="14" t="s">
        <v>945</v>
      </c>
      <c r="B62" s="16" t="s">
        <v>946</v>
      </c>
      <c r="C62" s="11">
        <v>0</v>
      </c>
      <c r="D62" s="11">
        <v>0</v>
      </c>
      <c r="E62" s="11">
        <v>0</v>
      </c>
    </row>
    <row r="63" spans="1:5" ht="25.7" customHeight="1">
      <c r="A63" s="14" t="s">
        <v>947</v>
      </c>
      <c r="B63" s="16" t="s">
        <v>948</v>
      </c>
      <c r="C63" s="11">
        <v>0</v>
      </c>
      <c r="D63" s="11">
        <v>0</v>
      </c>
      <c r="E63" s="11">
        <v>0</v>
      </c>
    </row>
    <row r="64" spans="1:5" ht="25.7" customHeight="1">
      <c r="A64" s="14" t="s">
        <v>949</v>
      </c>
      <c r="B64" s="16" t="s">
        <v>950</v>
      </c>
      <c r="C64" s="11">
        <v>0</v>
      </c>
      <c r="D64" s="11">
        <v>0</v>
      </c>
      <c r="E64" s="11">
        <v>0</v>
      </c>
    </row>
    <row r="65" spans="1:5" ht="25.7" customHeight="1">
      <c r="A65" s="14" t="s">
        <v>951</v>
      </c>
      <c r="B65" s="16" t="s">
        <v>952</v>
      </c>
      <c r="C65" s="11">
        <v>0</v>
      </c>
      <c r="D65" s="11">
        <v>0</v>
      </c>
      <c r="E65" s="11">
        <v>0</v>
      </c>
    </row>
    <row r="66" spans="1:5" ht="25.7" customHeight="1">
      <c r="A66" s="14" t="s">
        <v>953</v>
      </c>
      <c r="B66" s="16" t="s">
        <v>954</v>
      </c>
      <c r="C66" s="11">
        <v>2062306</v>
      </c>
      <c r="D66" s="11">
        <v>0</v>
      </c>
      <c r="E66" s="11">
        <v>399380</v>
      </c>
    </row>
    <row r="67" spans="1:5" ht="14.45" customHeight="1">
      <c r="A67" s="14" t="s">
        <v>955</v>
      </c>
      <c r="B67" s="14" t="s">
        <v>956</v>
      </c>
      <c r="C67" s="11">
        <v>0</v>
      </c>
      <c r="D67" s="11">
        <v>0</v>
      </c>
      <c r="E67" s="11">
        <v>0</v>
      </c>
    </row>
    <row r="68" spans="1:5" ht="25.7" customHeight="1">
      <c r="A68" s="14" t="s">
        <v>957</v>
      </c>
      <c r="B68" s="16" t="s">
        <v>958</v>
      </c>
      <c r="C68" s="11">
        <v>0</v>
      </c>
      <c r="D68" s="11">
        <v>0</v>
      </c>
      <c r="E68" s="11">
        <v>0</v>
      </c>
    </row>
    <row r="69" spans="1:5" ht="25.7" customHeight="1">
      <c r="A69" s="14" t="s">
        <v>959</v>
      </c>
      <c r="B69" s="16" t="s">
        <v>960</v>
      </c>
      <c r="C69" s="11">
        <v>0</v>
      </c>
      <c r="D69" s="11">
        <v>0</v>
      </c>
      <c r="E69" s="11">
        <v>0</v>
      </c>
    </row>
    <row r="70" spans="1:5" ht="14.45" customHeight="1">
      <c r="A70" s="14" t="s">
        <v>961</v>
      </c>
      <c r="B70" s="14" t="s">
        <v>962</v>
      </c>
      <c r="C70" s="11">
        <v>1076836</v>
      </c>
      <c r="D70" s="11">
        <v>0</v>
      </c>
      <c r="E70" s="11">
        <v>0</v>
      </c>
    </row>
    <row r="71" spans="1:5" ht="25.7" customHeight="1">
      <c r="A71" s="14" t="s">
        <v>963</v>
      </c>
      <c r="B71" s="16" t="s">
        <v>964</v>
      </c>
      <c r="C71" s="11">
        <v>894339</v>
      </c>
      <c r="D71" s="11">
        <v>0</v>
      </c>
      <c r="E71" s="11">
        <v>308249</v>
      </c>
    </row>
    <row r="72" spans="1:5" ht="14.45" customHeight="1">
      <c r="A72" s="14" t="s">
        <v>965</v>
      </c>
      <c r="B72" s="14" t="s">
        <v>966</v>
      </c>
      <c r="C72" s="11">
        <v>91131</v>
      </c>
      <c r="D72" s="11">
        <v>0</v>
      </c>
      <c r="E72" s="11">
        <v>91131</v>
      </c>
    </row>
    <row r="73" spans="1:5" ht="25.7" customHeight="1">
      <c r="A73" s="14" t="s">
        <v>967</v>
      </c>
      <c r="B73" s="16" t="s">
        <v>968</v>
      </c>
      <c r="C73" s="11">
        <v>420066</v>
      </c>
      <c r="D73" s="11">
        <v>0</v>
      </c>
      <c r="E73" s="11">
        <v>420066</v>
      </c>
    </row>
    <row r="74" spans="1:5" ht="25.7" customHeight="1">
      <c r="A74" s="14" t="s">
        <v>969</v>
      </c>
      <c r="B74" s="16" t="s">
        <v>970</v>
      </c>
      <c r="C74" s="11">
        <v>325102</v>
      </c>
      <c r="D74" s="11">
        <v>0</v>
      </c>
      <c r="E74" s="11">
        <v>325102</v>
      </c>
    </row>
    <row r="75" spans="1:5" ht="14.45" customHeight="1">
      <c r="A75" s="14" t="s">
        <v>971</v>
      </c>
      <c r="B75" s="14" t="s">
        <v>972</v>
      </c>
      <c r="C75" s="11">
        <v>0</v>
      </c>
      <c r="D75" s="11">
        <v>0</v>
      </c>
      <c r="E75" s="11">
        <v>0</v>
      </c>
    </row>
    <row r="76" spans="1:5" ht="14.45" customHeight="1">
      <c r="A76" s="14" t="s">
        <v>973</v>
      </c>
      <c r="B76" s="14" t="s">
        <v>974</v>
      </c>
      <c r="C76" s="11">
        <v>0</v>
      </c>
      <c r="D76" s="11">
        <v>0</v>
      </c>
      <c r="E76" s="11">
        <v>0</v>
      </c>
    </row>
    <row r="77" spans="1:5" ht="24.95" customHeight="1">
      <c r="A77" s="14" t="s">
        <v>975</v>
      </c>
      <c r="B77" s="16" t="s">
        <v>976</v>
      </c>
      <c r="C77" s="11">
        <v>0</v>
      </c>
      <c r="D77" s="11">
        <v>0</v>
      </c>
      <c r="E77" s="11">
        <v>0</v>
      </c>
    </row>
    <row r="78" spans="1:5" ht="24.95" customHeight="1">
      <c r="A78" s="14" t="s">
        <v>977</v>
      </c>
      <c r="B78" s="16" t="s">
        <v>978</v>
      </c>
      <c r="C78" s="11">
        <v>0</v>
      </c>
      <c r="D78" s="11">
        <v>0</v>
      </c>
      <c r="E78" s="11">
        <v>0</v>
      </c>
    </row>
    <row r="79" spans="1:5" ht="24.95" customHeight="1">
      <c r="A79" s="14" t="s">
        <v>979</v>
      </c>
      <c r="B79" s="16" t="s">
        <v>980</v>
      </c>
      <c r="C79" s="11">
        <v>0</v>
      </c>
      <c r="D79" s="11">
        <v>0</v>
      </c>
      <c r="E79" s="11">
        <v>0</v>
      </c>
    </row>
    <row r="80" spans="1:5" ht="24.95" customHeight="1">
      <c r="A80" s="14" t="s">
        <v>981</v>
      </c>
      <c r="B80" s="16" t="s">
        <v>982</v>
      </c>
      <c r="C80" s="11">
        <v>0</v>
      </c>
      <c r="D80" s="11">
        <v>0</v>
      </c>
      <c r="E80" s="11">
        <v>0</v>
      </c>
    </row>
    <row r="81" spans="1:5" ht="24.95" customHeight="1">
      <c r="A81" s="14" t="s">
        <v>983</v>
      </c>
      <c r="B81" s="16" t="s">
        <v>984</v>
      </c>
      <c r="C81" s="11">
        <v>0</v>
      </c>
      <c r="D81" s="11">
        <v>0</v>
      </c>
      <c r="E81" s="11">
        <v>0</v>
      </c>
    </row>
    <row r="82" spans="1:5" ht="14.45" customHeight="1">
      <c r="A82" s="14" t="s">
        <v>985</v>
      </c>
      <c r="B82" s="14" t="s">
        <v>986</v>
      </c>
      <c r="C82" s="11">
        <v>94964</v>
      </c>
      <c r="D82" s="11">
        <v>0</v>
      </c>
      <c r="E82" s="11">
        <v>94964</v>
      </c>
    </row>
    <row r="83" spans="1:5" ht="24.95" customHeight="1">
      <c r="A83" s="14" t="s">
        <v>987</v>
      </c>
      <c r="B83" s="16" t="s">
        <v>988</v>
      </c>
      <c r="C83" s="11">
        <v>0</v>
      </c>
      <c r="D83" s="11">
        <v>0</v>
      </c>
      <c r="E83" s="11">
        <v>0</v>
      </c>
    </row>
    <row r="84" spans="1:5" ht="24.95" customHeight="1">
      <c r="A84" s="14" t="s">
        <v>989</v>
      </c>
      <c r="B84" s="16" t="s">
        <v>990</v>
      </c>
      <c r="C84" s="11">
        <v>0</v>
      </c>
      <c r="D84" s="11">
        <v>0</v>
      </c>
      <c r="E84" s="11">
        <v>0</v>
      </c>
    </row>
    <row r="85" spans="1:5" ht="14.45" customHeight="1">
      <c r="A85" s="14" t="s">
        <v>991</v>
      </c>
      <c r="B85" s="14" t="s">
        <v>992</v>
      </c>
      <c r="C85" s="11">
        <v>0</v>
      </c>
      <c r="D85" s="11">
        <v>0</v>
      </c>
      <c r="E85" s="11">
        <v>0</v>
      </c>
    </row>
    <row r="86" spans="1:5" ht="25.7" customHeight="1">
      <c r="A86" s="14" t="s">
        <v>993</v>
      </c>
      <c r="B86" s="16" t="s">
        <v>994</v>
      </c>
      <c r="C86" s="11">
        <v>0</v>
      </c>
      <c r="D86" s="11">
        <v>0</v>
      </c>
      <c r="E86" s="11">
        <v>0</v>
      </c>
    </row>
    <row r="87" spans="1:5" ht="14.45" customHeight="1">
      <c r="A87" s="14" t="s">
        <v>995</v>
      </c>
      <c r="B87" s="14" t="s">
        <v>996</v>
      </c>
      <c r="C87" s="11">
        <v>0</v>
      </c>
      <c r="D87" s="11">
        <v>0</v>
      </c>
      <c r="E87" s="11">
        <v>0</v>
      </c>
    </row>
    <row r="88" spans="1:5" ht="24.95" customHeight="1">
      <c r="A88" s="14" t="s">
        <v>997</v>
      </c>
      <c r="B88" s="16" t="s">
        <v>998</v>
      </c>
      <c r="C88" s="11">
        <v>0</v>
      </c>
      <c r="D88" s="11">
        <v>0</v>
      </c>
      <c r="E88" s="11">
        <v>0</v>
      </c>
    </row>
    <row r="89" spans="1:5" ht="24.95" customHeight="1">
      <c r="A89" s="14" t="s">
        <v>999</v>
      </c>
      <c r="B89" s="16" t="s">
        <v>1000</v>
      </c>
      <c r="C89" s="11">
        <v>910600</v>
      </c>
      <c r="D89" s="11">
        <v>0</v>
      </c>
      <c r="E89" s="11">
        <v>181900</v>
      </c>
    </row>
    <row r="90" spans="1:5" ht="24.95" customHeight="1">
      <c r="A90" s="14" t="s">
        <v>1001</v>
      </c>
      <c r="B90" s="16" t="s">
        <v>1002</v>
      </c>
      <c r="C90" s="11">
        <v>0</v>
      </c>
      <c r="D90" s="11">
        <v>0</v>
      </c>
      <c r="E90" s="11">
        <v>0</v>
      </c>
    </row>
    <row r="91" spans="1:5" ht="24.95" customHeight="1">
      <c r="A91" s="14" t="s">
        <v>1003</v>
      </c>
      <c r="B91" s="16" t="s">
        <v>1004</v>
      </c>
      <c r="C91" s="11">
        <v>0</v>
      </c>
      <c r="D91" s="11">
        <v>0</v>
      </c>
      <c r="E91" s="11">
        <v>0</v>
      </c>
    </row>
    <row r="92" spans="1:5" ht="24.95" customHeight="1">
      <c r="A92" s="14" t="s">
        <v>1005</v>
      </c>
      <c r="B92" s="16" t="s">
        <v>1006</v>
      </c>
      <c r="C92" s="11">
        <v>785000</v>
      </c>
      <c r="D92" s="11">
        <v>0</v>
      </c>
      <c r="E92" s="11">
        <v>180900</v>
      </c>
    </row>
    <row r="93" spans="1:5" ht="24.95" customHeight="1">
      <c r="A93" s="14" t="s">
        <v>1007</v>
      </c>
      <c r="B93" s="16" t="s">
        <v>1008</v>
      </c>
      <c r="C93" s="11"/>
      <c r="D93" s="11">
        <v>0</v>
      </c>
      <c r="E93" s="11"/>
    </row>
    <row r="94" spans="1:5" ht="24.95" customHeight="1">
      <c r="A94" s="14" t="s">
        <v>1009</v>
      </c>
      <c r="B94" s="16" t="s">
        <v>1010</v>
      </c>
      <c r="C94" s="11">
        <v>0</v>
      </c>
      <c r="D94" s="11">
        <v>0</v>
      </c>
      <c r="E94" s="11">
        <v>0</v>
      </c>
    </row>
    <row r="95" spans="1:5" ht="24.95" customHeight="1">
      <c r="A95" s="14" t="s">
        <v>1011</v>
      </c>
      <c r="B95" s="16" t="s">
        <v>1012</v>
      </c>
      <c r="C95" s="11">
        <v>0</v>
      </c>
      <c r="D95" s="11">
        <v>0</v>
      </c>
      <c r="E95" s="11">
        <v>0</v>
      </c>
    </row>
    <row r="96" spans="1:5" ht="24.95" customHeight="1">
      <c r="A96" s="14" t="s">
        <v>1013</v>
      </c>
      <c r="B96" s="16" t="s">
        <v>1014</v>
      </c>
      <c r="C96" s="11"/>
      <c r="D96" s="11">
        <v>0</v>
      </c>
      <c r="E96" s="11"/>
    </row>
    <row r="97" spans="1:256" ht="24.95" customHeight="1">
      <c r="A97" s="14" t="s">
        <v>1015</v>
      </c>
      <c r="B97" s="16" t="s">
        <v>1016</v>
      </c>
      <c r="C97" s="11">
        <v>0</v>
      </c>
      <c r="D97" s="11">
        <v>0</v>
      </c>
      <c r="E97" s="11">
        <v>0</v>
      </c>
    </row>
    <row r="98" spans="1:256" ht="24.95" customHeight="1">
      <c r="A98" s="14" t="s">
        <v>1017</v>
      </c>
      <c r="B98" s="16" t="s">
        <v>1018</v>
      </c>
      <c r="C98" s="11">
        <v>0</v>
      </c>
      <c r="D98" s="11">
        <v>0</v>
      </c>
      <c r="E98" s="11">
        <v>0</v>
      </c>
    </row>
    <row r="99" spans="1:256" ht="24.95" customHeight="1">
      <c r="A99" s="14" t="s">
        <v>1019</v>
      </c>
      <c r="B99" s="16" t="s">
        <v>1020</v>
      </c>
      <c r="C99" s="11">
        <v>0</v>
      </c>
      <c r="D99" s="11">
        <v>0</v>
      </c>
      <c r="E99" s="11">
        <v>0</v>
      </c>
    </row>
    <row r="100" spans="1:256" ht="24.95" customHeight="1">
      <c r="A100" s="14" t="s">
        <v>1021</v>
      </c>
      <c r="B100" s="16" t="s">
        <v>1022</v>
      </c>
      <c r="C100" s="11">
        <v>0</v>
      </c>
      <c r="D100" s="11">
        <v>0</v>
      </c>
      <c r="E100" s="11">
        <v>0</v>
      </c>
    </row>
    <row r="101" spans="1:256" ht="24.95" customHeight="1">
      <c r="A101" s="14" t="s">
        <v>1023</v>
      </c>
      <c r="B101" s="16" t="s">
        <v>1024</v>
      </c>
      <c r="C101" s="11">
        <v>0</v>
      </c>
      <c r="D101" s="11">
        <v>0</v>
      </c>
      <c r="E101" s="11">
        <v>0</v>
      </c>
    </row>
    <row r="102" spans="1:256" ht="24.95" customHeight="1">
      <c r="A102" s="14" t="s">
        <v>1025</v>
      </c>
      <c r="B102" s="16" t="s">
        <v>1026</v>
      </c>
      <c r="C102" s="11">
        <v>0</v>
      </c>
      <c r="D102" s="11">
        <v>0</v>
      </c>
      <c r="E102" s="11">
        <v>0</v>
      </c>
    </row>
    <row r="103" spans="1:256" ht="24.95" customHeight="1">
      <c r="A103" s="14" t="s">
        <v>1027</v>
      </c>
      <c r="B103" s="16" t="s">
        <v>1028</v>
      </c>
      <c r="C103" s="11">
        <v>0</v>
      </c>
      <c r="D103" s="11">
        <v>0</v>
      </c>
      <c r="E103" s="11">
        <v>0</v>
      </c>
    </row>
    <row r="104" spans="1:256" s="74" customFormat="1" ht="14.45" customHeight="1">
      <c r="A104" s="72" t="s">
        <v>1029</v>
      </c>
      <c r="B104" s="72" t="s">
        <v>1030</v>
      </c>
      <c r="C104" s="71">
        <f>C62+C93+C89+C66+C97+C83+C74+C64+C82</f>
        <v>3392972</v>
      </c>
      <c r="D104" s="71">
        <f t="shared" ref="D104:E104" si="8">D62+D93+D89+D66+D97+D83+D74+D64+D82</f>
        <v>0</v>
      </c>
      <c r="E104" s="71">
        <f t="shared" si="8"/>
        <v>1001346</v>
      </c>
      <c r="F104" s="73"/>
      <c r="G104" s="73"/>
      <c r="H104" s="73"/>
      <c r="I104" s="73"/>
      <c r="J104" s="73"/>
      <c r="K104" s="73"/>
      <c r="L104" s="73"/>
      <c r="M104" s="73"/>
      <c r="N104" s="73"/>
      <c r="O104" s="73"/>
      <c r="P104" s="73"/>
      <c r="Q104" s="73"/>
      <c r="R104" s="73"/>
      <c r="S104" s="73"/>
      <c r="T104" s="73"/>
      <c r="U104" s="73"/>
      <c r="V104" s="73"/>
      <c r="W104" s="73"/>
      <c r="X104" s="73"/>
      <c r="Y104" s="73"/>
      <c r="Z104" s="73"/>
      <c r="AA104" s="73"/>
      <c r="AB104" s="73"/>
      <c r="AC104" s="73"/>
      <c r="AD104" s="73"/>
      <c r="AE104" s="73"/>
      <c r="AF104" s="73"/>
      <c r="AG104" s="73"/>
      <c r="AH104" s="73"/>
      <c r="AI104" s="73"/>
      <c r="AJ104" s="73"/>
      <c r="AK104" s="73"/>
      <c r="AL104" s="73"/>
      <c r="AM104" s="73"/>
      <c r="AN104" s="73"/>
      <c r="AO104" s="73"/>
      <c r="AP104" s="73"/>
      <c r="AQ104" s="73"/>
      <c r="AR104" s="73"/>
      <c r="AS104" s="73"/>
      <c r="AT104" s="73"/>
      <c r="AU104" s="73"/>
      <c r="AV104" s="73"/>
      <c r="AW104" s="73"/>
      <c r="AX104" s="73"/>
      <c r="AY104" s="73"/>
      <c r="AZ104" s="73"/>
      <c r="BA104" s="73"/>
      <c r="BB104" s="73"/>
      <c r="BC104" s="73"/>
      <c r="BD104" s="73"/>
      <c r="BE104" s="73"/>
      <c r="BF104" s="73"/>
      <c r="BG104" s="73"/>
      <c r="BH104" s="73"/>
      <c r="BI104" s="73"/>
      <c r="BJ104" s="73"/>
      <c r="BK104" s="73"/>
      <c r="BL104" s="73"/>
      <c r="BM104" s="73"/>
      <c r="BN104" s="73"/>
      <c r="BO104" s="73"/>
      <c r="BP104" s="73"/>
      <c r="BQ104" s="73"/>
      <c r="BR104" s="73"/>
      <c r="BS104" s="73"/>
      <c r="BT104" s="73"/>
      <c r="BU104" s="73"/>
      <c r="BV104" s="73"/>
      <c r="BW104" s="73"/>
      <c r="BX104" s="73"/>
      <c r="BY104" s="73"/>
      <c r="BZ104" s="73"/>
      <c r="CA104" s="73"/>
      <c r="CB104" s="73"/>
      <c r="CC104" s="73"/>
      <c r="CD104" s="73"/>
      <c r="CE104" s="73"/>
      <c r="CF104" s="73"/>
      <c r="CG104" s="73"/>
      <c r="CH104" s="73"/>
      <c r="CI104" s="73"/>
      <c r="CJ104" s="73"/>
      <c r="CK104" s="73"/>
      <c r="CL104" s="73"/>
      <c r="CM104" s="73"/>
      <c r="CN104" s="73"/>
      <c r="CO104" s="73"/>
      <c r="CP104" s="73"/>
      <c r="CQ104" s="73"/>
      <c r="CR104" s="73"/>
      <c r="CS104" s="73"/>
      <c r="CT104" s="73"/>
      <c r="CU104" s="73"/>
      <c r="CV104" s="73"/>
      <c r="CW104" s="73"/>
      <c r="CX104" s="73"/>
      <c r="CY104" s="73"/>
      <c r="CZ104" s="73"/>
      <c r="DA104" s="73"/>
      <c r="DB104" s="73"/>
      <c r="DC104" s="73"/>
      <c r="DD104" s="73"/>
      <c r="DE104" s="73"/>
      <c r="DF104" s="73"/>
      <c r="DG104" s="73"/>
      <c r="DH104" s="73"/>
      <c r="DI104" s="73"/>
      <c r="DJ104" s="73"/>
      <c r="DK104" s="73"/>
      <c r="DL104" s="73"/>
      <c r="DM104" s="73"/>
      <c r="DN104" s="73"/>
      <c r="DO104" s="73"/>
      <c r="DP104" s="73"/>
      <c r="DQ104" s="73"/>
      <c r="DR104" s="73"/>
      <c r="DS104" s="73"/>
      <c r="DT104" s="73"/>
      <c r="DU104" s="73"/>
      <c r="DV104" s="73"/>
      <c r="DW104" s="73"/>
      <c r="DX104" s="73"/>
      <c r="DY104" s="73"/>
      <c r="DZ104" s="73"/>
      <c r="EA104" s="73"/>
      <c r="EB104" s="73"/>
      <c r="EC104" s="73"/>
      <c r="ED104" s="73"/>
      <c r="EE104" s="73"/>
      <c r="EF104" s="73"/>
      <c r="EG104" s="73"/>
      <c r="EH104" s="73"/>
      <c r="EI104" s="73"/>
      <c r="EJ104" s="73"/>
      <c r="EK104" s="73"/>
      <c r="EL104" s="73"/>
      <c r="EM104" s="73"/>
      <c r="EN104" s="73"/>
      <c r="EO104" s="73"/>
      <c r="EP104" s="73"/>
      <c r="EQ104" s="73"/>
      <c r="ER104" s="73"/>
      <c r="ES104" s="73"/>
      <c r="ET104" s="73"/>
      <c r="EU104" s="73"/>
      <c r="EV104" s="73"/>
      <c r="EW104" s="73"/>
      <c r="EX104" s="73"/>
      <c r="EY104" s="73"/>
      <c r="EZ104" s="73"/>
      <c r="FA104" s="73"/>
      <c r="FB104" s="73"/>
      <c r="FC104" s="73"/>
      <c r="FD104" s="73"/>
      <c r="FE104" s="73"/>
      <c r="FF104" s="73"/>
      <c r="FG104" s="73"/>
      <c r="FH104" s="73"/>
      <c r="FI104" s="73"/>
      <c r="FJ104" s="73"/>
      <c r="FK104" s="73"/>
      <c r="FL104" s="73"/>
      <c r="FM104" s="73"/>
      <c r="FN104" s="73"/>
      <c r="FO104" s="73"/>
      <c r="FP104" s="73"/>
      <c r="FQ104" s="73"/>
      <c r="FR104" s="73"/>
      <c r="FS104" s="73"/>
      <c r="FT104" s="73"/>
      <c r="FU104" s="73"/>
      <c r="FV104" s="73"/>
      <c r="FW104" s="73"/>
      <c r="FX104" s="73"/>
      <c r="FY104" s="73"/>
      <c r="FZ104" s="73"/>
      <c r="GA104" s="73"/>
      <c r="GB104" s="73"/>
      <c r="GC104" s="73"/>
      <c r="GD104" s="73"/>
      <c r="GE104" s="73"/>
      <c r="GF104" s="73"/>
      <c r="GG104" s="73"/>
      <c r="GH104" s="73"/>
      <c r="GI104" s="73"/>
      <c r="GJ104" s="73"/>
      <c r="GK104" s="73"/>
      <c r="GL104" s="73"/>
      <c r="GM104" s="73"/>
      <c r="GN104" s="73"/>
      <c r="GO104" s="73"/>
      <c r="GP104" s="73"/>
      <c r="GQ104" s="73"/>
      <c r="GR104" s="73"/>
      <c r="GS104" s="73"/>
      <c r="GT104" s="73"/>
      <c r="GU104" s="73"/>
      <c r="GV104" s="73"/>
      <c r="GW104" s="73"/>
      <c r="GX104" s="73"/>
      <c r="GY104" s="73"/>
      <c r="GZ104" s="73"/>
      <c r="HA104" s="73"/>
      <c r="HB104" s="73"/>
      <c r="HC104" s="73"/>
      <c r="HD104" s="73"/>
      <c r="HE104" s="73"/>
      <c r="HF104" s="73"/>
      <c r="HG104" s="73"/>
      <c r="HH104" s="73"/>
      <c r="HI104" s="73"/>
      <c r="HJ104" s="73"/>
      <c r="HK104" s="73"/>
      <c r="HL104" s="73"/>
      <c r="HM104" s="73"/>
      <c r="HN104" s="73"/>
      <c r="HO104" s="73"/>
      <c r="HP104" s="73"/>
      <c r="HQ104" s="73"/>
      <c r="HR104" s="73"/>
      <c r="HS104" s="73"/>
      <c r="HT104" s="73"/>
      <c r="HU104" s="73"/>
      <c r="HV104" s="73"/>
      <c r="HW104" s="73"/>
      <c r="HX104" s="73"/>
      <c r="HY104" s="73"/>
      <c r="HZ104" s="73"/>
      <c r="IA104" s="73"/>
      <c r="IB104" s="73"/>
      <c r="IC104" s="73"/>
      <c r="ID104" s="73"/>
      <c r="IE104" s="73"/>
      <c r="IF104" s="73"/>
      <c r="IG104" s="73"/>
      <c r="IH104" s="73"/>
      <c r="II104" s="73"/>
      <c r="IJ104" s="73"/>
      <c r="IK104" s="73"/>
      <c r="IL104" s="73"/>
      <c r="IM104" s="73"/>
      <c r="IN104" s="73"/>
      <c r="IO104" s="73"/>
      <c r="IP104" s="73"/>
      <c r="IQ104" s="73"/>
      <c r="IR104" s="73"/>
      <c r="IS104" s="73"/>
      <c r="IT104" s="73"/>
      <c r="IU104" s="73"/>
      <c r="IV104" s="73"/>
    </row>
    <row r="105" spans="1:256" ht="25.7" customHeight="1">
      <c r="A105" s="14" t="s">
        <v>1031</v>
      </c>
      <c r="B105" s="16" t="s">
        <v>1032</v>
      </c>
      <c r="C105" s="11">
        <v>0</v>
      </c>
      <c r="D105" s="11">
        <v>0</v>
      </c>
      <c r="E105" s="11">
        <v>0</v>
      </c>
    </row>
    <row r="106" spans="1:256" ht="25.7" customHeight="1">
      <c r="A106" s="14" t="s">
        <v>1033</v>
      </c>
      <c r="B106" s="16" t="s">
        <v>1034</v>
      </c>
      <c r="C106" s="11">
        <v>0</v>
      </c>
      <c r="D106" s="11">
        <v>0</v>
      </c>
      <c r="E106" s="11">
        <v>0</v>
      </c>
    </row>
    <row r="107" spans="1:256" ht="25.7" customHeight="1">
      <c r="A107" s="14" t="s">
        <v>1035</v>
      </c>
      <c r="B107" s="16" t="s">
        <v>1036</v>
      </c>
      <c r="C107" s="11">
        <v>0</v>
      </c>
      <c r="D107" s="11">
        <v>0</v>
      </c>
      <c r="E107" s="11">
        <v>0</v>
      </c>
    </row>
    <row r="108" spans="1:256" ht="25.7" customHeight="1">
      <c r="A108" s="14" t="s">
        <v>1037</v>
      </c>
      <c r="B108" s="16" t="s">
        <v>1038</v>
      </c>
      <c r="C108" s="11">
        <v>0</v>
      </c>
      <c r="D108" s="11">
        <v>0</v>
      </c>
      <c r="E108" s="11">
        <v>0</v>
      </c>
    </row>
    <row r="109" spans="1:256" ht="25.7" customHeight="1">
      <c r="A109" s="14" t="s">
        <v>1039</v>
      </c>
      <c r="B109" s="16" t="s">
        <v>1040</v>
      </c>
      <c r="C109" s="11">
        <v>0</v>
      </c>
      <c r="D109" s="11">
        <v>0</v>
      </c>
      <c r="E109" s="11">
        <v>0</v>
      </c>
    </row>
    <row r="110" spans="1:256" ht="14.45" customHeight="1">
      <c r="A110" s="14" t="s">
        <v>1041</v>
      </c>
      <c r="B110" s="14" t="s">
        <v>1042</v>
      </c>
      <c r="C110" s="11">
        <v>0</v>
      </c>
      <c r="D110" s="11">
        <v>0</v>
      </c>
      <c r="E110" s="11">
        <v>0</v>
      </c>
    </row>
    <row r="111" spans="1:256" ht="25.7" customHeight="1">
      <c r="A111" s="14" t="s">
        <v>1043</v>
      </c>
      <c r="B111" s="16" t="s">
        <v>1044</v>
      </c>
      <c r="C111" s="11">
        <v>0</v>
      </c>
      <c r="D111" s="11">
        <v>0</v>
      </c>
      <c r="E111" s="11">
        <v>0</v>
      </c>
    </row>
    <row r="112" spans="1:256" ht="25.7" customHeight="1">
      <c r="A112" s="14" t="s">
        <v>1045</v>
      </c>
      <c r="B112" s="16" t="s">
        <v>1046</v>
      </c>
      <c r="C112" s="11">
        <v>0</v>
      </c>
      <c r="D112" s="11">
        <v>0</v>
      </c>
      <c r="E112" s="11">
        <v>0</v>
      </c>
    </row>
    <row r="113" spans="1:5" ht="25.7" customHeight="1">
      <c r="A113" s="14" t="s">
        <v>1047</v>
      </c>
      <c r="B113" s="16" t="s">
        <v>1048</v>
      </c>
      <c r="C113" s="11">
        <v>0</v>
      </c>
      <c r="D113" s="11">
        <v>0</v>
      </c>
      <c r="E113" s="11">
        <v>0</v>
      </c>
    </row>
    <row r="114" spans="1:5" ht="25.7" customHeight="1">
      <c r="A114" s="14" t="s">
        <v>1049</v>
      </c>
      <c r="B114" s="16" t="s">
        <v>1050</v>
      </c>
      <c r="C114" s="11">
        <v>0</v>
      </c>
      <c r="D114" s="11">
        <v>0</v>
      </c>
      <c r="E114" s="11">
        <v>0</v>
      </c>
    </row>
    <row r="115" spans="1:5" ht="25.7" customHeight="1">
      <c r="A115" s="14" t="s">
        <v>1051</v>
      </c>
      <c r="B115" s="16" t="s">
        <v>1052</v>
      </c>
      <c r="C115" s="11">
        <v>0</v>
      </c>
      <c r="D115" s="11">
        <v>0</v>
      </c>
      <c r="E115" s="11">
        <v>0</v>
      </c>
    </row>
    <row r="116" spans="1:5" ht="25.7" customHeight="1">
      <c r="A116" s="14" t="s">
        <v>1053</v>
      </c>
      <c r="B116" s="16" t="s">
        <v>1054</v>
      </c>
      <c r="C116" s="11">
        <v>0</v>
      </c>
      <c r="D116" s="11">
        <v>0</v>
      </c>
      <c r="E116" s="11">
        <v>0</v>
      </c>
    </row>
    <row r="117" spans="1:5" ht="25.7" customHeight="1">
      <c r="A117" s="14" t="s">
        <v>1055</v>
      </c>
      <c r="B117" s="16" t="s">
        <v>1056</v>
      </c>
      <c r="C117" s="11">
        <v>0</v>
      </c>
      <c r="D117" s="11">
        <v>0</v>
      </c>
      <c r="E117" s="11">
        <v>0</v>
      </c>
    </row>
    <row r="118" spans="1:5" ht="25.7" customHeight="1">
      <c r="A118" s="14" t="s">
        <v>1057</v>
      </c>
      <c r="B118" s="16" t="s">
        <v>1058</v>
      </c>
      <c r="C118" s="11">
        <v>0</v>
      </c>
      <c r="D118" s="11">
        <v>0</v>
      </c>
      <c r="E118" s="11">
        <v>0</v>
      </c>
    </row>
    <row r="119" spans="1:5" ht="14.45" customHeight="1">
      <c r="A119" s="14" t="s">
        <v>1059</v>
      </c>
      <c r="B119" s="14" t="s">
        <v>1060</v>
      </c>
      <c r="C119" s="11">
        <v>0</v>
      </c>
      <c r="D119" s="11">
        <v>0</v>
      </c>
      <c r="E119" s="11">
        <v>0</v>
      </c>
    </row>
    <row r="120" spans="1:5" ht="25.7" customHeight="1">
      <c r="A120" s="14" t="s">
        <v>1061</v>
      </c>
      <c r="B120" s="16" t="s">
        <v>1062</v>
      </c>
      <c r="C120" s="11">
        <v>0</v>
      </c>
      <c r="D120" s="11">
        <v>0</v>
      </c>
      <c r="E120" s="11">
        <v>0</v>
      </c>
    </row>
    <row r="121" spans="1:5" ht="25.7" customHeight="1">
      <c r="A121" s="14" t="s">
        <v>1063</v>
      </c>
      <c r="B121" s="16" t="s">
        <v>1064</v>
      </c>
      <c r="C121" s="11">
        <v>0</v>
      </c>
      <c r="D121" s="11">
        <v>0</v>
      </c>
      <c r="E121" s="11">
        <v>0</v>
      </c>
    </row>
    <row r="122" spans="1:5" ht="25.7" customHeight="1">
      <c r="A122" s="14" t="s">
        <v>1065</v>
      </c>
      <c r="B122" s="16" t="s">
        <v>1066</v>
      </c>
      <c r="C122" s="11">
        <v>0</v>
      </c>
      <c r="D122" s="11">
        <v>0</v>
      </c>
      <c r="E122" s="11">
        <v>0</v>
      </c>
    </row>
    <row r="123" spans="1:5" ht="25.7" customHeight="1">
      <c r="A123" s="14" t="s">
        <v>1067</v>
      </c>
      <c r="B123" s="16" t="s">
        <v>1068</v>
      </c>
      <c r="C123" s="11">
        <v>0</v>
      </c>
      <c r="D123" s="11">
        <v>0</v>
      </c>
      <c r="E123" s="11">
        <v>0</v>
      </c>
    </row>
    <row r="124" spans="1:5" ht="25.7" customHeight="1">
      <c r="A124" s="14" t="s">
        <v>1069</v>
      </c>
      <c r="B124" s="16" t="s">
        <v>1070</v>
      </c>
      <c r="C124" s="11">
        <v>0</v>
      </c>
      <c r="D124" s="11">
        <v>0</v>
      </c>
      <c r="E124" s="11">
        <v>0</v>
      </c>
    </row>
    <row r="125" spans="1:5" ht="25.7" customHeight="1">
      <c r="A125" s="14" t="s">
        <v>1071</v>
      </c>
      <c r="B125" s="16" t="s">
        <v>1072</v>
      </c>
      <c r="C125" s="11">
        <v>0</v>
      </c>
      <c r="D125" s="11">
        <v>0</v>
      </c>
      <c r="E125" s="11">
        <v>0</v>
      </c>
    </row>
    <row r="126" spans="1:5" ht="25.7" customHeight="1">
      <c r="A126" s="14" t="s">
        <v>1073</v>
      </c>
      <c r="B126" s="16" t="s">
        <v>1074</v>
      </c>
      <c r="C126" s="11">
        <v>0</v>
      </c>
      <c r="D126" s="11">
        <v>0</v>
      </c>
      <c r="E126" s="11">
        <v>0</v>
      </c>
    </row>
    <row r="127" spans="1:5" ht="25.7" customHeight="1">
      <c r="A127" s="14" t="s">
        <v>1075</v>
      </c>
      <c r="B127" s="16" t="s">
        <v>1076</v>
      </c>
      <c r="C127" s="11">
        <v>0</v>
      </c>
      <c r="D127" s="11">
        <v>0</v>
      </c>
      <c r="E127" s="11">
        <v>0</v>
      </c>
    </row>
    <row r="128" spans="1:5" ht="25.7" customHeight="1">
      <c r="A128" s="14" t="s">
        <v>1077</v>
      </c>
      <c r="B128" s="16" t="s">
        <v>1078</v>
      </c>
      <c r="C128" s="11">
        <v>0</v>
      </c>
      <c r="D128" s="11">
        <v>0</v>
      </c>
      <c r="E128" s="11">
        <v>0</v>
      </c>
    </row>
    <row r="129" spans="1:5" ht="25.7" customHeight="1">
      <c r="A129" s="14" t="s">
        <v>1079</v>
      </c>
      <c r="B129" s="16" t="s">
        <v>1080</v>
      </c>
      <c r="C129" s="11">
        <v>0</v>
      </c>
      <c r="D129" s="11">
        <v>0</v>
      </c>
      <c r="E129" s="11">
        <v>0</v>
      </c>
    </row>
    <row r="130" spans="1:5" ht="25.7" customHeight="1">
      <c r="A130" s="14" t="s">
        <v>1081</v>
      </c>
      <c r="B130" s="16" t="s">
        <v>1082</v>
      </c>
      <c r="C130" s="11">
        <v>0</v>
      </c>
      <c r="D130" s="11">
        <v>0</v>
      </c>
      <c r="E130" s="11">
        <v>0</v>
      </c>
    </row>
    <row r="131" spans="1:5" ht="25.7" customHeight="1">
      <c r="A131" s="14" t="s">
        <v>1083</v>
      </c>
      <c r="B131" s="16" t="s">
        <v>1084</v>
      </c>
      <c r="C131" s="11">
        <v>0</v>
      </c>
      <c r="D131" s="11">
        <v>0</v>
      </c>
      <c r="E131" s="11">
        <v>0</v>
      </c>
    </row>
    <row r="132" spans="1:5" ht="25.7" customHeight="1">
      <c r="A132" s="14" t="s">
        <v>1085</v>
      </c>
      <c r="B132" s="16" t="s">
        <v>1086</v>
      </c>
      <c r="C132" s="11">
        <v>0</v>
      </c>
      <c r="D132" s="11">
        <v>0</v>
      </c>
      <c r="E132" s="11">
        <v>0</v>
      </c>
    </row>
    <row r="133" spans="1:5" ht="25.7" customHeight="1">
      <c r="A133" s="14" t="s">
        <v>1087</v>
      </c>
      <c r="B133" s="16" t="s">
        <v>1088</v>
      </c>
      <c r="C133" s="11">
        <v>0</v>
      </c>
      <c r="D133" s="11">
        <v>0</v>
      </c>
      <c r="E133" s="11">
        <v>0</v>
      </c>
    </row>
    <row r="134" spans="1:5" ht="25.7" customHeight="1">
      <c r="A134" s="14" t="s">
        <v>1089</v>
      </c>
      <c r="B134" s="16" t="s">
        <v>1090</v>
      </c>
      <c r="C134" s="11">
        <v>0</v>
      </c>
      <c r="D134" s="11">
        <v>0</v>
      </c>
      <c r="E134" s="11">
        <v>0</v>
      </c>
    </row>
    <row r="135" spans="1:5" ht="25.7" customHeight="1">
      <c r="A135" s="14" t="s">
        <v>1091</v>
      </c>
      <c r="B135" s="16" t="s">
        <v>1092</v>
      </c>
      <c r="C135" s="11">
        <v>0</v>
      </c>
      <c r="D135" s="11">
        <v>0</v>
      </c>
      <c r="E135" s="11">
        <v>0</v>
      </c>
    </row>
    <row r="136" spans="1:5" ht="25.7" customHeight="1">
      <c r="A136" s="14" t="s">
        <v>1093</v>
      </c>
      <c r="B136" s="16" t="s">
        <v>1094</v>
      </c>
      <c r="C136" s="11">
        <v>0</v>
      </c>
      <c r="D136" s="11">
        <v>0</v>
      </c>
      <c r="E136" s="11">
        <v>0</v>
      </c>
    </row>
    <row r="137" spans="1:5" ht="25.7" customHeight="1">
      <c r="A137" s="14" t="s">
        <v>1095</v>
      </c>
      <c r="B137" s="16" t="s">
        <v>1096</v>
      </c>
      <c r="C137" s="11">
        <v>0</v>
      </c>
      <c r="D137" s="11">
        <v>0</v>
      </c>
      <c r="E137" s="11">
        <v>0</v>
      </c>
    </row>
    <row r="138" spans="1:5" ht="25.7" customHeight="1">
      <c r="A138" s="14" t="s">
        <v>1097</v>
      </c>
      <c r="B138" s="16" t="s">
        <v>1098</v>
      </c>
      <c r="C138" s="11">
        <v>0</v>
      </c>
      <c r="D138" s="11">
        <v>0</v>
      </c>
      <c r="E138" s="11">
        <v>0</v>
      </c>
    </row>
    <row r="139" spans="1:5" ht="25.7" customHeight="1">
      <c r="A139" s="14" t="s">
        <v>1099</v>
      </c>
      <c r="B139" s="16" t="s">
        <v>1100</v>
      </c>
      <c r="C139" s="11">
        <v>0</v>
      </c>
      <c r="D139" s="11">
        <v>0</v>
      </c>
      <c r="E139" s="11">
        <v>0</v>
      </c>
    </row>
    <row r="140" spans="1:5" ht="25.7" customHeight="1">
      <c r="A140" s="14" t="s">
        <v>1101</v>
      </c>
      <c r="B140" s="16" t="s">
        <v>1102</v>
      </c>
      <c r="C140" s="11">
        <v>0</v>
      </c>
      <c r="D140" s="11">
        <v>0</v>
      </c>
      <c r="E140" s="11">
        <v>0</v>
      </c>
    </row>
    <row r="141" spans="1:5" ht="25.7" customHeight="1">
      <c r="A141" s="14" t="s">
        <v>1103</v>
      </c>
      <c r="B141" s="16" t="s">
        <v>1104</v>
      </c>
      <c r="C141" s="11">
        <v>0</v>
      </c>
      <c r="D141" s="11">
        <v>0</v>
      </c>
      <c r="E141" s="11">
        <v>0</v>
      </c>
    </row>
    <row r="142" spans="1:5" ht="25.7" customHeight="1">
      <c r="A142" s="14" t="s">
        <v>1105</v>
      </c>
      <c r="B142" s="16" t="s">
        <v>1106</v>
      </c>
      <c r="C142" s="11">
        <v>0</v>
      </c>
      <c r="D142" s="11">
        <v>0</v>
      </c>
      <c r="E142" s="11">
        <v>0</v>
      </c>
    </row>
    <row r="143" spans="1:5" ht="14.45" customHeight="1">
      <c r="A143" s="14" t="s">
        <v>1107</v>
      </c>
      <c r="B143" s="16" t="s">
        <v>1108</v>
      </c>
      <c r="C143" s="11">
        <v>0</v>
      </c>
      <c r="D143" s="11">
        <v>0</v>
      </c>
      <c r="E143" s="11">
        <v>0</v>
      </c>
    </row>
    <row r="144" spans="1:5" ht="25.7" customHeight="1">
      <c r="A144" s="14" t="s">
        <v>1109</v>
      </c>
      <c r="B144" s="16" t="s">
        <v>1110</v>
      </c>
      <c r="C144" s="11">
        <v>0</v>
      </c>
      <c r="D144" s="11">
        <v>0</v>
      </c>
      <c r="E144" s="11">
        <v>0</v>
      </c>
    </row>
    <row r="145" spans="1:256" s="74" customFormat="1" ht="14.45" customHeight="1">
      <c r="A145" s="72" t="s">
        <v>1111</v>
      </c>
      <c r="B145" s="72" t="s">
        <v>1112</v>
      </c>
      <c r="C145" s="71">
        <f>C117</f>
        <v>0</v>
      </c>
      <c r="D145" s="71">
        <f t="shared" ref="D145:E145" si="9">D117</f>
        <v>0</v>
      </c>
      <c r="E145" s="71">
        <f t="shared" si="9"/>
        <v>0</v>
      </c>
      <c r="F145" s="73"/>
      <c r="G145" s="73"/>
      <c r="H145" s="73"/>
      <c r="I145" s="73"/>
      <c r="J145" s="73"/>
      <c r="K145" s="73"/>
      <c r="L145" s="73"/>
      <c r="M145" s="73"/>
      <c r="N145" s="73"/>
      <c r="O145" s="73"/>
      <c r="P145" s="73"/>
      <c r="Q145" s="73"/>
      <c r="R145" s="73"/>
      <c r="S145" s="73"/>
      <c r="T145" s="73"/>
      <c r="U145" s="73"/>
      <c r="V145" s="73"/>
      <c r="W145" s="73"/>
      <c r="X145" s="73"/>
      <c r="Y145" s="73"/>
      <c r="Z145" s="73"/>
      <c r="AA145" s="73"/>
      <c r="AB145" s="73"/>
      <c r="AC145" s="73"/>
      <c r="AD145" s="73"/>
      <c r="AE145" s="73"/>
      <c r="AF145" s="73"/>
      <c r="AG145" s="73"/>
      <c r="AH145" s="73"/>
      <c r="AI145" s="73"/>
      <c r="AJ145" s="73"/>
      <c r="AK145" s="73"/>
      <c r="AL145" s="73"/>
      <c r="AM145" s="73"/>
      <c r="AN145" s="73"/>
      <c r="AO145" s="73"/>
      <c r="AP145" s="73"/>
      <c r="AQ145" s="73"/>
      <c r="AR145" s="73"/>
      <c r="AS145" s="73"/>
      <c r="AT145" s="73"/>
      <c r="AU145" s="73"/>
      <c r="AV145" s="73"/>
      <c r="AW145" s="73"/>
      <c r="AX145" s="73"/>
      <c r="AY145" s="73"/>
      <c r="AZ145" s="73"/>
      <c r="BA145" s="73"/>
      <c r="BB145" s="73"/>
      <c r="BC145" s="73"/>
      <c r="BD145" s="73"/>
      <c r="BE145" s="73"/>
      <c r="BF145" s="73"/>
      <c r="BG145" s="73"/>
      <c r="BH145" s="73"/>
      <c r="BI145" s="73"/>
      <c r="BJ145" s="73"/>
      <c r="BK145" s="73"/>
      <c r="BL145" s="73"/>
      <c r="BM145" s="73"/>
      <c r="BN145" s="73"/>
      <c r="BO145" s="73"/>
      <c r="BP145" s="73"/>
      <c r="BQ145" s="73"/>
      <c r="BR145" s="73"/>
      <c r="BS145" s="73"/>
      <c r="BT145" s="73"/>
      <c r="BU145" s="73"/>
      <c r="BV145" s="73"/>
      <c r="BW145" s="73"/>
      <c r="BX145" s="73"/>
      <c r="BY145" s="73"/>
      <c r="BZ145" s="73"/>
      <c r="CA145" s="73"/>
      <c r="CB145" s="73"/>
      <c r="CC145" s="73"/>
      <c r="CD145" s="73"/>
      <c r="CE145" s="73"/>
      <c r="CF145" s="73"/>
      <c r="CG145" s="73"/>
      <c r="CH145" s="73"/>
      <c r="CI145" s="73"/>
      <c r="CJ145" s="73"/>
      <c r="CK145" s="73"/>
      <c r="CL145" s="73"/>
      <c r="CM145" s="73"/>
      <c r="CN145" s="73"/>
      <c r="CO145" s="73"/>
      <c r="CP145" s="73"/>
      <c r="CQ145" s="73"/>
      <c r="CR145" s="73"/>
      <c r="CS145" s="73"/>
      <c r="CT145" s="73"/>
      <c r="CU145" s="73"/>
      <c r="CV145" s="73"/>
      <c r="CW145" s="73"/>
      <c r="CX145" s="73"/>
      <c r="CY145" s="73"/>
      <c r="CZ145" s="73"/>
      <c r="DA145" s="73"/>
      <c r="DB145" s="73"/>
      <c r="DC145" s="73"/>
      <c r="DD145" s="73"/>
      <c r="DE145" s="73"/>
      <c r="DF145" s="73"/>
      <c r="DG145" s="73"/>
      <c r="DH145" s="73"/>
      <c r="DI145" s="73"/>
      <c r="DJ145" s="73"/>
      <c r="DK145" s="73"/>
      <c r="DL145" s="73"/>
      <c r="DM145" s="73"/>
      <c r="DN145" s="73"/>
      <c r="DO145" s="73"/>
      <c r="DP145" s="73"/>
      <c r="DQ145" s="73"/>
      <c r="DR145" s="73"/>
      <c r="DS145" s="73"/>
      <c r="DT145" s="73"/>
      <c r="DU145" s="73"/>
      <c r="DV145" s="73"/>
      <c r="DW145" s="73"/>
      <c r="DX145" s="73"/>
      <c r="DY145" s="73"/>
      <c r="DZ145" s="73"/>
      <c r="EA145" s="73"/>
      <c r="EB145" s="73"/>
      <c r="EC145" s="73"/>
      <c r="ED145" s="73"/>
      <c r="EE145" s="73"/>
      <c r="EF145" s="73"/>
      <c r="EG145" s="73"/>
      <c r="EH145" s="73"/>
      <c r="EI145" s="73"/>
      <c r="EJ145" s="73"/>
      <c r="EK145" s="73"/>
      <c r="EL145" s="73"/>
      <c r="EM145" s="73"/>
      <c r="EN145" s="73"/>
      <c r="EO145" s="73"/>
      <c r="EP145" s="73"/>
      <c r="EQ145" s="73"/>
      <c r="ER145" s="73"/>
      <c r="ES145" s="73"/>
      <c r="ET145" s="73"/>
      <c r="EU145" s="73"/>
      <c r="EV145" s="73"/>
      <c r="EW145" s="73"/>
      <c r="EX145" s="73"/>
      <c r="EY145" s="73"/>
      <c r="EZ145" s="73"/>
      <c r="FA145" s="73"/>
      <c r="FB145" s="73"/>
      <c r="FC145" s="73"/>
      <c r="FD145" s="73"/>
      <c r="FE145" s="73"/>
      <c r="FF145" s="73"/>
      <c r="FG145" s="73"/>
      <c r="FH145" s="73"/>
      <c r="FI145" s="73"/>
      <c r="FJ145" s="73"/>
      <c r="FK145" s="73"/>
      <c r="FL145" s="73"/>
      <c r="FM145" s="73"/>
      <c r="FN145" s="73"/>
      <c r="FO145" s="73"/>
      <c r="FP145" s="73"/>
      <c r="FQ145" s="73"/>
      <c r="FR145" s="73"/>
      <c r="FS145" s="73"/>
      <c r="FT145" s="73"/>
      <c r="FU145" s="73"/>
      <c r="FV145" s="73"/>
      <c r="FW145" s="73"/>
      <c r="FX145" s="73"/>
      <c r="FY145" s="73"/>
      <c r="FZ145" s="73"/>
      <c r="GA145" s="73"/>
      <c r="GB145" s="73"/>
      <c r="GC145" s="73"/>
      <c r="GD145" s="73"/>
      <c r="GE145" s="73"/>
      <c r="GF145" s="73"/>
      <c r="GG145" s="73"/>
      <c r="GH145" s="73"/>
      <c r="GI145" s="73"/>
      <c r="GJ145" s="73"/>
      <c r="GK145" s="73"/>
      <c r="GL145" s="73"/>
      <c r="GM145" s="73"/>
      <c r="GN145" s="73"/>
      <c r="GO145" s="73"/>
      <c r="GP145" s="73"/>
      <c r="GQ145" s="73"/>
      <c r="GR145" s="73"/>
      <c r="GS145" s="73"/>
      <c r="GT145" s="73"/>
      <c r="GU145" s="73"/>
      <c r="GV145" s="73"/>
      <c r="GW145" s="73"/>
      <c r="GX145" s="73"/>
      <c r="GY145" s="73"/>
      <c r="GZ145" s="73"/>
      <c r="HA145" s="73"/>
      <c r="HB145" s="73"/>
      <c r="HC145" s="73"/>
      <c r="HD145" s="73"/>
      <c r="HE145" s="73"/>
      <c r="HF145" s="73"/>
      <c r="HG145" s="73"/>
      <c r="HH145" s="73"/>
      <c r="HI145" s="73"/>
      <c r="HJ145" s="73"/>
      <c r="HK145" s="73"/>
      <c r="HL145" s="73"/>
      <c r="HM145" s="73"/>
      <c r="HN145" s="73"/>
      <c r="HO145" s="73"/>
      <c r="HP145" s="73"/>
      <c r="HQ145" s="73"/>
      <c r="HR145" s="73"/>
      <c r="HS145" s="73"/>
      <c r="HT145" s="73"/>
      <c r="HU145" s="73"/>
      <c r="HV145" s="73"/>
      <c r="HW145" s="73"/>
      <c r="HX145" s="73"/>
      <c r="HY145" s="73"/>
      <c r="HZ145" s="73"/>
      <c r="IA145" s="73"/>
      <c r="IB145" s="73"/>
      <c r="IC145" s="73"/>
      <c r="ID145" s="73"/>
      <c r="IE145" s="73"/>
      <c r="IF145" s="73"/>
      <c r="IG145" s="73"/>
      <c r="IH145" s="73"/>
      <c r="II145" s="73"/>
      <c r="IJ145" s="73"/>
      <c r="IK145" s="73"/>
      <c r="IL145" s="73"/>
      <c r="IM145" s="73"/>
      <c r="IN145" s="73"/>
      <c r="IO145" s="73"/>
      <c r="IP145" s="73"/>
      <c r="IQ145" s="73"/>
      <c r="IR145" s="73"/>
      <c r="IS145" s="73"/>
      <c r="IT145" s="73"/>
      <c r="IU145" s="73"/>
      <c r="IV145" s="73"/>
    </row>
    <row r="146" spans="1:256" ht="14.45" customHeight="1">
      <c r="A146" s="14" t="s">
        <v>1113</v>
      </c>
      <c r="B146" s="14" t="s">
        <v>1114</v>
      </c>
      <c r="C146" s="11">
        <v>132000</v>
      </c>
      <c r="D146" s="11">
        <v>0</v>
      </c>
      <c r="E146" s="11">
        <v>132000</v>
      </c>
    </row>
    <row r="147" spans="1:256" ht="14.45" customHeight="1">
      <c r="A147" s="14" t="s">
        <v>1115</v>
      </c>
      <c r="B147" s="14" t="s">
        <v>1116</v>
      </c>
      <c r="C147" s="11">
        <v>0</v>
      </c>
      <c r="D147" s="11">
        <v>0</v>
      </c>
      <c r="E147" s="11">
        <v>0</v>
      </c>
    </row>
    <row r="148" spans="1:256" ht="14.45" customHeight="1">
      <c r="A148" s="14" t="s">
        <v>1117</v>
      </c>
      <c r="B148" s="14" t="s">
        <v>1118</v>
      </c>
      <c r="C148" s="11">
        <v>0</v>
      </c>
      <c r="D148" s="11">
        <v>0</v>
      </c>
      <c r="E148" s="11">
        <v>0</v>
      </c>
    </row>
    <row r="149" spans="1:256" ht="14.45" customHeight="1">
      <c r="A149" s="14" t="s">
        <v>1119</v>
      </c>
      <c r="B149" s="14" t="s">
        <v>1120</v>
      </c>
      <c r="C149" s="11">
        <v>0</v>
      </c>
      <c r="D149" s="11">
        <v>0</v>
      </c>
      <c r="E149" s="11">
        <v>0</v>
      </c>
    </row>
    <row r="150" spans="1:256" ht="14.45" customHeight="1">
      <c r="A150" s="14" t="s">
        <v>1121</v>
      </c>
      <c r="B150" s="14" t="s">
        <v>1122</v>
      </c>
      <c r="C150" s="11">
        <v>0</v>
      </c>
      <c r="D150" s="11">
        <v>0</v>
      </c>
      <c r="E150" s="11">
        <v>0</v>
      </c>
    </row>
    <row r="151" spans="1:256" ht="14.45" customHeight="1">
      <c r="A151" s="14" t="s">
        <v>1123</v>
      </c>
      <c r="B151" s="14" t="s">
        <v>1124</v>
      </c>
      <c r="C151" s="11">
        <v>0</v>
      </c>
      <c r="D151" s="11">
        <v>0</v>
      </c>
      <c r="E151" s="11">
        <v>0</v>
      </c>
    </row>
    <row r="152" spans="1:256" ht="14.45" customHeight="1">
      <c r="A152" s="14" t="s">
        <v>1125</v>
      </c>
      <c r="B152" s="14" t="s">
        <v>1126</v>
      </c>
      <c r="C152" s="11">
        <v>132000</v>
      </c>
      <c r="D152" s="11">
        <v>0</v>
      </c>
      <c r="E152" s="11">
        <v>132000</v>
      </c>
    </row>
    <row r="153" spans="1:256" ht="14.45" customHeight="1">
      <c r="A153" s="14" t="s">
        <v>1127</v>
      </c>
      <c r="B153" s="14" t="s">
        <v>1128</v>
      </c>
      <c r="C153" s="11">
        <v>0</v>
      </c>
      <c r="D153" s="11">
        <v>0</v>
      </c>
      <c r="E153" s="11">
        <v>0</v>
      </c>
    </row>
    <row r="154" spans="1:256" ht="14.45" customHeight="1">
      <c r="A154" s="14" t="s">
        <v>1129</v>
      </c>
      <c r="B154" s="14" t="s">
        <v>1130</v>
      </c>
      <c r="C154" s="11">
        <v>0</v>
      </c>
      <c r="D154" s="11">
        <v>0</v>
      </c>
      <c r="E154" s="11">
        <v>0</v>
      </c>
    </row>
    <row r="155" spans="1:256" ht="14.45" customHeight="1">
      <c r="A155" s="14" t="s">
        <v>1131</v>
      </c>
      <c r="B155" s="14" t="s">
        <v>1132</v>
      </c>
      <c r="C155" s="11">
        <v>27456</v>
      </c>
      <c r="D155" s="11">
        <v>0</v>
      </c>
      <c r="E155" s="11">
        <v>27456</v>
      </c>
    </row>
    <row r="156" spans="1:256" ht="24.95" customHeight="1">
      <c r="A156" s="14" t="s">
        <v>1133</v>
      </c>
      <c r="B156" s="16" t="s">
        <v>1134</v>
      </c>
      <c r="C156" s="11">
        <v>0</v>
      </c>
      <c r="D156" s="11">
        <v>0</v>
      </c>
      <c r="E156" s="11">
        <v>0</v>
      </c>
    </row>
    <row r="157" spans="1:256" ht="24.95" customHeight="1">
      <c r="A157" s="14" t="s">
        <v>1135</v>
      </c>
      <c r="B157" s="16" t="s">
        <v>1136</v>
      </c>
      <c r="C157" s="11">
        <v>0</v>
      </c>
      <c r="D157" s="11">
        <v>0</v>
      </c>
      <c r="E157" s="11">
        <v>0</v>
      </c>
    </row>
    <row r="158" spans="1:256" ht="24.95" customHeight="1">
      <c r="A158" s="14" t="s">
        <v>1137</v>
      </c>
      <c r="B158" s="16" t="s">
        <v>1138</v>
      </c>
      <c r="C158" s="11">
        <v>0</v>
      </c>
      <c r="D158" s="11">
        <v>0</v>
      </c>
      <c r="E158" s="11">
        <v>0</v>
      </c>
    </row>
    <row r="159" spans="1:256" ht="12.6" customHeight="1">
      <c r="A159" s="14" t="s">
        <v>1139</v>
      </c>
      <c r="B159" s="14" t="s">
        <v>1140</v>
      </c>
      <c r="C159" s="11">
        <v>0</v>
      </c>
      <c r="D159" s="11">
        <v>0</v>
      </c>
      <c r="E159" s="11">
        <v>0</v>
      </c>
    </row>
    <row r="160" spans="1:256" ht="12.6" customHeight="1">
      <c r="A160" s="14" t="s">
        <v>1141</v>
      </c>
      <c r="B160" s="14" t="s">
        <v>1142</v>
      </c>
      <c r="C160" s="11">
        <v>0</v>
      </c>
      <c r="D160" s="11">
        <v>0</v>
      </c>
      <c r="E160" s="11">
        <v>0</v>
      </c>
    </row>
    <row r="161" spans="1:256 16384:16384" ht="12.6" customHeight="1">
      <c r="A161" s="14" t="s">
        <v>1143</v>
      </c>
      <c r="B161" s="15" t="s">
        <v>1144</v>
      </c>
      <c r="C161" s="13">
        <f>C146+C153+C154+C155+C156+C157+C158+C159+C160</f>
        <v>159456</v>
      </c>
      <c r="D161" s="13">
        <f t="shared" ref="D161:E161" si="10">D146+D153+D154+D155+D156+D157+D158+D159+D160</f>
        <v>0</v>
      </c>
      <c r="E161" s="13">
        <f t="shared" si="10"/>
        <v>159456</v>
      </c>
    </row>
    <row r="162" spans="1:256 16384:16384" ht="12.6" customHeight="1">
      <c r="A162" s="14" t="s">
        <v>1145</v>
      </c>
      <c r="B162" s="15" t="s">
        <v>1146</v>
      </c>
      <c r="C162" s="13">
        <f>C161+C145+C104</f>
        <v>3552428</v>
      </c>
      <c r="D162" s="13">
        <f t="shared" ref="D162" si="11">D161+D145+D104</f>
        <v>0</v>
      </c>
      <c r="E162" s="13">
        <f>E161+E145+E104</f>
        <v>1160802</v>
      </c>
    </row>
    <row r="163" spans="1:256 16384:16384" ht="12.6" customHeight="1">
      <c r="A163" s="14" t="s">
        <v>1147</v>
      </c>
      <c r="B163" s="16" t="s">
        <v>1148</v>
      </c>
      <c r="C163" s="11">
        <v>0</v>
      </c>
      <c r="D163" s="11">
        <v>0</v>
      </c>
      <c r="E163" s="11">
        <v>0</v>
      </c>
    </row>
    <row r="164" spans="1:256 16384:16384" ht="12.6" customHeight="1">
      <c r="A164" s="14" t="s">
        <v>1149</v>
      </c>
      <c r="B164" s="14" t="s">
        <v>1150</v>
      </c>
      <c r="C164" s="11">
        <v>0</v>
      </c>
      <c r="D164" s="11">
        <v>0</v>
      </c>
      <c r="E164" s="11">
        <v>0</v>
      </c>
    </row>
    <row r="165" spans="1:256 16384:16384" ht="12.6" customHeight="1">
      <c r="A165" s="14" t="s">
        <v>1151</v>
      </c>
      <c r="B165" s="16" t="s">
        <v>1152</v>
      </c>
      <c r="C165" s="11">
        <v>0</v>
      </c>
      <c r="D165" s="11">
        <v>0</v>
      </c>
      <c r="E165" s="11">
        <v>0</v>
      </c>
    </row>
    <row r="166" spans="1:256 16384:16384" ht="12.6" customHeight="1">
      <c r="A166" s="14" t="s">
        <v>1153</v>
      </c>
      <c r="B166" s="14" t="s">
        <v>1154</v>
      </c>
      <c r="C166" s="11">
        <v>0</v>
      </c>
      <c r="D166" s="11">
        <v>0</v>
      </c>
      <c r="E166" s="11"/>
    </row>
    <row r="167" spans="1:256 16384:16384" s="74" customFormat="1" ht="12.6" customHeight="1">
      <c r="A167" s="72" t="s">
        <v>1155</v>
      </c>
      <c r="B167" s="72" t="s">
        <v>1156</v>
      </c>
      <c r="C167" s="71">
        <f>SUM(C163:C166)</f>
        <v>0</v>
      </c>
      <c r="D167" s="71">
        <f t="shared" ref="D167" si="12">SUM(D163:D166)</f>
        <v>0</v>
      </c>
      <c r="E167" s="71"/>
      <c r="F167" s="73"/>
      <c r="G167" s="73"/>
      <c r="H167" s="73"/>
      <c r="I167" s="73"/>
      <c r="J167" s="73"/>
      <c r="K167" s="73"/>
      <c r="L167" s="73"/>
      <c r="M167" s="73"/>
      <c r="N167" s="73"/>
      <c r="O167" s="73"/>
      <c r="P167" s="73"/>
      <c r="Q167" s="73"/>
      <c r="R167" s="73"/>
      <c r="S167" s="73"/>
      <c r="T167" s="73"/>
      <c r="U167" s="73"/>
      <c r="V167" s="73"/>
      <c r="W167" s="73"/>
      <c r="X167" s="73"/>
      <c r="Y167" s="73"/>
      <c r="Z167" s="73"/>
      <c r="AA167" s="73"/>
      <c r="AB167" s="73"/>
      <c r="AC167" s="73"/>
      <c r="AD167" s="73"/>
      <c r="AE167" s="73"/>
      <c r="AF167" s="73"/>
      <c r="AG167" s="73"/>
      <c r="AH167" s="73"/>
      <c r="AI167" s="73"/>
      <c r="AJ167" s="73"/>
      <c r="AK167" s="73"/>
      <c r="AL167" s="73"/>
      <c r="AM167" s="73"/>
      <c r="AN167" s="73"/>
      <c r="AO167" s="73"/>
      <c r="AP167" s="73"/>
      <c r="AQ167" s="73"/>
      <c r="AR167" s="73"/>
      <c r="AS167" s="73"/>
      <c r="AT167" s="73"/>
      <c r="AU167" s="73"/>
      <c r="AV167" s="73"/>
      <c r="AW167" s="73"/>
      <c r="AX167" s="73"/>
      <c r="AY167" s="73"/>
      <c r="AZ167" s="73"/>
      <c r="BA167" s="73"/>
      <c r="BB167" s="73"/>
      <c r="BC167" s="73"/>
      <c r="BD167" s="73"/>
      <c r="BE167" s="73"/>
      <c r="BF167" s="73"/>
      <c r="BG167" s="73"/>
      <c r="BH167" s="73"/>
      <c r="BI167" s="73"/>
      <c r="BJ167" s="73"/>
      <c r="BK167" s="73"/>
      <c r="BL167" s="73"/>
      <c r="BM167" s="73"/>
      <c r="BN167" s="73"/>
      <c r="BO167" s="73"/>
      <c r="BP167" s="73"/>
      <c r="BQ167" s="73"/>
      <c r="BR167" s="73"/>
      <c r="BS167" s="73"/>
      <c r="BT167" s="73"/>
      <c r="BU167" s="73"/>
      <c r="BV167" s="73"/>
      <c r="BW167" s="73"/>
      <c r="BX167" s="73"/>
      <c r="BY167" s="73"/>
      <c r="BZ167" s="73"/>
      <c r="CA167" s="73"/>
      <c r="CB167" s="73"/>
      <c r="CC167" s="73"/>
      <c r="CD167" s="73"/>
      <c r="CE167" s="73"/>
      <c r="CF167" s="73"/>
      <c r="CG167" s="73"/>
      <c r="CH167" s="73"/>
      <c r="CI167" s="73"/>
      <c r="CJ167" s="73"/>
      <c r="CK167" s="73"/>
      <c r="CL167" s="73"/>
      <c r="CM167" s="73"/>
      <c r="CN167" s="73"/>
      <c r="CO167" s="73"/>
      <c r="CP167" s="73"/>
      <c r="CQ167" s="73"/>
      <c r="CR167" s="73"/>
      <c r="CS167" s="73"/>
      <c r="CT167" s="73"/>
      <c r="CU167" s="73"/>
      <c r="CV167" s="73"/>
      <c r="CW167" s="73"/>
      <c r="CX167" s="73"/>
      <c r="CY167" s="73"/>
      <c r="CZ167" s="73"/>
      <c r="DA167" s="73"/>
      <c r="DB167" s="73"/>
      <c r="DC167" s="73"/>
      <c r="DD167" s="73"/>
      <c r="DE167" s="73"/>
      <c r="DF167" s="73"/>
      <c r="DG167" s="73"/>
      <c r="DH167" s="73"/>
      <c r="DI167" s="73"/>
      <c r="DJ167" s="73"/>
      <c r="DK167" s="73"/>
      <c r="DL167" s="73"/>
      <c r="DM167" s="73"/>
      <c r="DN167" s="73"/>
      <c r="DO167" s="73"/>
      <c r="DP167" s="73"/>
      <c r="DQ167" s="73"/>
      <c r="DR167" s="73"/>
      <c r="DS167" s="73"/>
      <c r="DT167" s="73"/>
      <c r="DU167" s="73"/>
      <c r="DV167" s="73"/>
      <c r="DW167" s="73"/>
      <c r="DX167" s="73"/>
      <c r="DY167" s="73"/>
      <c r="DZ167" s="73"/>
      <c r="EA167" s="73"/>
      <c r="EB167" s="73"/>
      <c r="EC167" s="73"/>
      <c r="ED167" s="73"/>
      <c r="EE167" s="73"/>
      <c r="EF167" s="73"/>
      <c r="EG167" s="73"/>
      <c r="EH167" s="73"/>
      <c r="EI167" s="73"/>
      <c r="EJ167" s="73"/>
      <c r="EK167" s="73"/>
      <c r="EL167" s="73"/>
      <c r="EM167" s="73"/>
      <c r="EN167" s="73"/>
      <c r="EO167" s="73"/>
      <c r="EP167" s="73"/>
      <c r="EQ167" s="73"/>
      <c r="ER167" s="73"/>
      <c r="ES167" s="73"/>
      <c r="ET167" s="73"/>
      <c r="EU167" s="73"/>
      <c r="EV167" s="73"/>
      <c r="EW167" s="73"/>
      <c r="EX167" s="73"/>
      <c r="EY167" s="73"/>
      <c r="EZ167" s="73"/>
      <c r="FA167" s="73"/>
      <c r="FB167" s="73"/>
      <c r="FC167" s="73"/>
      <c r="FD167" s="73"/>
      <c r="FE167" s="73"/>
      <c r="FF167" s="73"/>
      <c r="FG167" s="73"/>
      <c r="FH167" s="73"/>
      <c r="FI167" s="73"/>
      <c r="FJ167" s="73"/>
      <c r="FK167" s="73"/>
      <c r="FL167" s="73"/>
      <c r="FM167" s="73"/>
      <c r="FN167" s="73"/>
      <c r="FO167" s="73"/>
      <c r="FP167" s="73"/>
      <c r="FQ167" s="73"/>
      <c r="FR167" s="73"/>
      <c r="FS167" s="73"/>
      <c r="FT167" s="73"/>
      <c r="FU167" s="73"/>
      <c r="FV167" s="73"/>
      <c r="FW167" s="73"/>
      <c r="FX167" s="73"/>
      <c r="FY167" s="73"/>
      <c r="FZ167" s="73"/>
      <c r="GA167" s="73"/>
      <c r="GB167" s="73"/>
      <c r="GC167" s="73"/>
      <c r="GD167" s="73"/>
      <c r="GE167" s="73"/>
      <c r="GF167" s="73"/>
      <c r="GG167" s="73"/>
      <c r="GH167" s="73"/>
      <c r="GI167" s="73"/>
      <c r="GJ167" s="73"/>
      <c r="GK167" s="73"/>
      <c r="GL167" s="73"/>
      <c r="GM167" s="73"/>
      <c r="GN167" s="73"/>
      <c r="GO167" s="73"/>
      <c r="GP167" s="73"/>
      <c r="GQ167" s="73"/>
      <c r="GR167" s="73"/>
      <c r="GS167" s="73"/>
      <c r="GT167" s="73"/>
      <c r="GU167" s="73"/>
      <c r="GV167" s="73"/>
      <c r="GW167" s="73"/>
      <c r="GX167" s="73"/>
      <c r="GY167" s="73"/>
      <c r="GZ167" s="73"/>
      <c r="HA167" s="73"/>
      <c r="HB167" s="73"/>
      <c r="HC167" s="73"/>
      <c r="HD167" s="73"/>
      <c r="HE167" s="73"/>
      <c r="HF167" s="73"/>
      <c r="HG167" s="73"/>
      <c r="HH167" s="73"/>
      <c r="HI167" s="73"/>
      <c r="HJ167" s="73"/>
      <c r="HK167" s="73"/>
      <c r="HL167" s="73"/>
      <c r="HM167" s="73"/>
      <c r="HN167" s="73"/>
      <c r="HO167" s="73"/>
      <c r="HP167" s="73"/>
      <c r="HQ167" s="73"/>
      <c r="HR167" s="73"/>
      <c r="HS167" s="73"/>
      <c r="HT167" s="73"/>
      <c r="HU167" s="73"/>
      <c r="HV167" s="73"/>
      <c r="HW167" s="73"/>
      <c r="HX167" s="73"/>
      <c r="HY167" s="73"/>
      <c r="HZ167" s="73"/>
      <c r="IA167" s="73"/>
      <c r="IB167" s="73"/>
      <c r="IC167" s="73"/>
      <c r="ID167" s="73"/>
      <c r="IE167" s="73"/>
      <c r="IF167" s="73"/>
      <c r="IG167" s="73"/>
      <c r="IH167" s="73"/>
      <c r="II167" s="73"/>
      <c r="IJ167" s="73"/>
      <c r="IK167" s="73"/>
      <c r="IL167" s="73"/>
      <c r="IM167" s="73"/>
      <c r="IN167" s="73"/>
      <c r="IO167" s="73"/>
      <c r="IP167" s="73"/>
      <c r="IQ167" s="73"/>
      <c r="IR167" s="73"/>
      <c r="IS167" s="73"/>
      <c r="IT167" s="73"/>
      <c r="IU167" s="73"/>
      <c r="IV167" s="73"/>
    </row>
    <row r="168" spans="1:256 16384:16384" ht="12.6" customHeight="1">
      <c r="A168" s="14" t="s">
        <v>1157</v>
      </c>
      <c r="B168" s="14" t="s">
        <v>1158</v>
      </c>
      <c r="C168" s="11">
        <v>0</v>
      </c>
      <c r="D168" s="11">
        <v>0</v>
      </c>
      <c r="E168" s="11">
        <v>0</v>
      </c>
    </row>
    <row r="169" spans="1:256 16384:16384" ht="12.6" customHeight="1">
      <c r="A169" s="14" t="s">
        <v>1159</v>
      </c>
      <c r="B169" s="14" t="s">
        <v>1160</v>
      </c>
      <c r="C169" s="11">
        <v>0</v>
      </c>
      <c r="D169" s="11">
        <v>0</v>
      </c>
      <c r="E169" s="11">
        <v>0</v>
      </c>
    </row>
    <row r="170" spans="1:256 16384:16384" s="74" customFormat="1" ht="12.6" customHeight="1">
      <c r="A170" s="72" t="s">
        <v>1161</v>
      </c>
      <c r="B170" s="72" t="s">
        <v>1162</v>
      </c>
      <c r="C170" s="71">
        <f>SUM(C168,C169)</f>
        <v>0</v>
      </c>
      <c r="D170" s="71">
        <f t="shared" ref="D170:E170" si="13">SUM(D168,D169)</f>
        <v>0</v>
      </c>
      <c r="E170" s="71">
        <f t="shared" si="13"/>
        <v>0</v>
      </c>
      <c r="F170" s="73"/>
      <c r="G170" s="73"/>
      <c r="H170" s="73"/>
      <c r="I170" s="73"/>
      <c r="J170" s="73"/>
      <c r="K170" s="73"/>
      <c r="L170" s="73"/>
      <c r="M170" s="73"/>
      <c r="N170" s="73"/>
      <c r="O170" s="73"/>
      <c r="P170" s="73"/>
      <c r="Q170" s="73"/>
      <c r="R170" s="73"/>
      <c r="S170" s="73"/>
      <c r="T170" s="73"/>
      <c r="U170" s="73"/>
      <c r="V170" s="73"/>
      <c r="W170" s="73"/>
      <c r="X170" s="73"/>
      <c r="Y170" s="73"/>
      <c r="Z170" s="73"/>
      <c r="AA170" s="73"/>
      <c r="AB170" s="73"/>
      <c r="AC170" s="73"/>
      <c r="AD170" s="73"/>
      <c r="AE170" s="73"/>
      <c r="AF170" s="73"/>
      <c r="AG170" s="73"/>
      <c r="AH170" s="73"/>
      <c r="AI170" s="73"/>
      <c r="AJ170" s="73"/>
      <c r="AK170" s="73"/>
      <c r="AL170" s="73"/>
      <c r="AM170" s="73"/>
      <c r="AN170" s="73"/>
      <c r="AO170" s="73"/>
      <c r="AP170" s="73"/>
      <c r="AQ170" s="73"/>
      <c r="AR170" s="73"/>
      <c r="AS170" s="73"/>
      <c r="AT170" s="73"/>
      <c r="AU170" s="73"/>
      <c r="AV170" s="73"/>
      <c r="AW170" s="73"/>
      <c r="AX170" s="73"/>
      <c r="AY170" s="73"/>
      <c r="AZ170" s="73"/>
      <c r="BA170" s="73"/>
      <c r="BB170" s="73"/>
      <c r="BC170" s="73"/>
      <c r="BD170" s="73"/>
      <c r="BE170" s="73"/>
      <c r="BF170" s="73"/>
      <c r="BG170" s="73"/>
      <c r="BH170" s="73"/>
      <c r="BI170" s="73"/>
      <c r="BJ170" s="73"/>
      <c r="BK170" s="73"/>
      <c r="BL170" s="73"/>
      <c r="BM170" s="73"/>
      <c r="BN170" s="73"/>
      <c r="BO170" s="73"/>
      <c r="BP170" s="73"/>
      <c r="BQ170" s="73"/>
      <c r="BR170" s="73"/>
      <c r="BS170" s="73"/>
      <c r="BT170" s="73"/>
      <c r="BU170" s="73"/>
      <c r="BV170" s="73"/>
      <c r="BW170" s="73"/>
      <c r="BX170" s="73"/>
      <c r="BY170" s="73"/>
      <c r="BZ170" s="73"/>
      <c r="CA170" s="73"/>
      <c r="CB170" s="73"/>
      <c r="CC170" s="73"/>
      <c r="CD170" s="73"/>
      <c r="CE170" s="73"/>
      <c r="CF170" s="73"/>
      <c r="CG170" s="73"/>
      <c r="CH170" s="73"/>
      <c r="CI170" s="73"/>
      <c r="CJ170" s="73"/>
      <c r="CK170" s="73"/>
      <c r="CL170" s="73"/>
      <c r="CM170" s="73"/>
      <c r="CN170" s="73"/>
      <c r="CO170" s="73"/>
      <c r="CP170" s="73"/>
      <c r="CQ170" s="73"/>
      <c r="CR170" s="73"/>
      <c r="CS170" s="73"/>
      <c r="CT170" s="73"/>
      <c r="CU170" s="73"/>
      <c r="CV170" s="73"/>
      <c r="CW170" s="73"/>
      <c r="CX170" s="73"/>
      <c r="CY170" s="73"/>
      <c r="CZ170" s="73"/>
      <c r="DA170" s="73"/>
      <c r="DB170" s="73"/>
      <c r="DC170" s="73"/>
      <c r="DD170" s="73"/>
      <c r="DE170" s="73"/>
      <c r="DF170" s="73"/>
      <c r="DG170" s="73"/>
      <c r="DH170" s="73"/>
      <c r="DI170" s="73"/>
      <c r="DJ170" s="73"/>
      <c r="DK170" s="73"/>
      <c r="DL170" s="73"/>
      <c r="DM170" s="73"/>
      <c r="DN170" s="73"/>
      <c r="DO170" s="73"/>
      <c r="DP170" s="73"/>
      <c r="DQ170" s="73"/>
      <c r="DR170" s="73"/>
      <c r="DS170" s="73"/>
      <c r="DT170" s="73"/>
      <c r="DU170" s="73"/>
      <c r="DV170" s="73"/>
      <c r="DW170" s="73"/>
      <c r="DX170" s="73"/>
      <c r="DY170" s="73"/>
      <c r="DZ170" s="73"/>
      <c r="EA170" s="73"/>
      <c r="EB170" s="73"/>
      <c r="EC170" s="73"/>
      <c r="ED170" s="73"/>
      <c r="EE170" s="73"/>
      <c r="EF170" s="73"/>
      <c r="EG170" s="73"/>
      <c r="EH170" s="73"/>
      <c r="EI170" s="73"/>
      <c r="EJ170" s="73"/>
      <c r="EK170" s="73"/>
      <c r="EL170" s="73"/>
      <c r="EM170" s="73"/>
      <c r="EN170" s="73"/>
      <c r="EO170" s="73"/>
      <c r="EP170" s="73"/>
      <c r="EQ170" s="73"/>
      <c r="ER170" s="73"/>
      <c r="ES170" s="73"/>
      <c r="ET170" s="73"/>
      <c r="EU170" s="73"/>
      <c r="EV170" s="73"/>
      <c r="EW170" s="73"/>
      <c r="EX170" s="73"/>
      <c r="EY170" s="73"/>
      <c r="EZ170" s="73"/>
      <c r="FA170" s="73"/>
      <c r="FB170" s="73"/>
      <c r="FC170" s="73"/>
      <c r="FD170" s="73"/>
      <c r="FE170" s="73"/>
      <c r="FF170" s="73"/>
      <c r="FG170" s="73"/>
      <c r="FH170" s="73"/>
      <c r="FI170" s="73"/>
      <c r="FJ170" s="73"/>
      <c r="FK170" s="73"/>
      <c r="FL170" s="73"/>
      <c r="FM170" s="73"/>
      <c r="FN170" s="73"/>
      <c r="FO170" s="73"/>
      <c r="FP170" s="73"/>
      <c r="FQ170" s="73"/>
      <c r="FR170" s="73"/>
      <c r="FS170" s="73"/>
      <c r="FT170" s="73"/>
      <c r="FU170" s="73"/>
      <c r="FV170" s="73"/>
      <c r="FW170" s="73"/>
      <c r="FX170" s="73"/>
      <c r="FY170" s="73"/>
      <c r="FZ170" s="73"/>
      <c r="GA170" s="73"/>
      <c r="GB170" s="73"/>
      <c r="GC170" s="73"/>
      <c r="GD170" s="73"/>
      <c r="GE170" s="73"/>
      <c r="GF170" s="73"/>
      <c r="GG170" s="73"/>
      <c r="GH170" s="73"/>
      <c r="GI170" s="73"/>
      <c r="GJ170" s="73"/>
      <c r="GK170" s="73"/>
      <c r="GL170" s="73"/>
      <c r="GM170" s="73"/>
      <c r="GN170" s="73"/>
      <c r="GO170" s="73"/>
      <c r="GP170" s="73"/>
      <c r="GQ170" s="73"/>
      <c r="GR170" s="73"/>
      <c r="GS170" s="73"/>
      <c r="GT170" s="73"/>
      <c r="GU170" s="73"/>
      <c r="GV170" s="73"/>
      <c r="GW170" s="73"/>
      <c r="GX170" s="73"/>
      <c r="GY170" s="73"/>
      <c r="GZ170" s="73"/>
      <c r="HA170" s="73"/>
      <c r="HB170" s="73"/>
      <c r="HC170" s="73"/>
      <c r="HD170" s="73"/>
      <c r="HE170" s="73"/>
      <c r="HF170" s="73"/>
      <c r="HG170" s="73"/>
      <c r="HH170" s="73"/>
      <c r="HI170" s="73"/>
      <c r="HJ170" s="73"/>
      <c r="HK170" s="73"/>
      <c r="HL170" s="73"/>
      <c r="HM170" s="73"/>
      <c r="HN170" s="73"/>
      <c r="HO170" s="73"/>
      <c r="HP170" s="73"/>
      <c r="HQ170" s="73"/>
      <c r="HR170" s="73"/>
      <c r="HS170" s="73"/>
      <c r="HT170" s="73"/>
      <c r="HU170" s="73"/>
      <c r="HV170" s="73"/>
      <c r="HW170" s="73"/>
      <c r="HX170" s="73"/>
      <c r="HY170" s="73"/>
      <c r="HZ170" s="73"/>
      <c r="IA170" s="73"/>
      <c r="IB170" s="73"/>
      <c r="IC170" s="73"/>
      <c r="ID170" s="73"/>
      <c r="IE170" s="73"/>
      <c r="IF170" s="73"/>
      <c r="IG170" s="73"/>
      <c r="IH170" s="73"/>
      <c r="II170" s="73"/>
      <c r="IJ170" s="73"/>
      <c r="IK170" s="73"/>
      <c r="IL170" s="73"/>
      <c r="IM170" s="73"/>
      <c r="IN170" s="73"/>
      <c r="IO170" s="73"/>
      <c r="IP170" s="73"/>
      <c r="IQ170" s="73"/>
      <c r="IR170" s="73"/>
      <c r="IS170" s="73"/>
      <c r="IT170" s="73"/>
      <c r="IU170" s="73"/>
      <c r="IV170" s="73"/>
      <c r="XFD170" s="75">
        <f>SUM(C170:XFC170)</f>
        <v>0</v>
      </c>
    </row>
    <row r="171" spans="1:256 16384:16384" ht="12.6" customHeight="1">
      <c r="A171" s="14" t="s">
        <v>1163</v>
      </c>
      <c r="B171" s="14" t="s">
        <v>1164</v>
      </c>
      <c r="C171" s="11"/>
      <c r="D171" s="11">
        <v>0</v>
      </c>
      <c r="E171" s="11">
        <v>49010</v>
      </c>
    </row>
    <row r="172" spans="1:256 16384:16384" ht="22.7" customHeight="1">
      <c r="A172" s="14" t="s">
        <v>1165</v>
      </c>
      <c r="B172" s="16" t="s">
        <v>1166</v>
      </c>
      <c r="C172" s="17">
        <f>SUM(C168:C169)</f>
        <v>0</v>
      </c>
      <c r="D172" s="17">
        <v>0</v>
      </c>
      <c r="E172" s="17">
        <v>0</v>
      </c>
    </row>
    <row r="173" spans="1:256 16384:16384" ht="12.6" customHeight="1">
      <c r="A173" s="14" t="s">
        <v>1167</v>
      </c>
      <c r="B173" s="15" t="s">
        <v>1168</v>
      </c>
      <c r="C173" s="18">
        <f>SUM(C171:C172)</f>
        <v>0</v>
      </c>
      <c r="D173" s="18">
        <f t="shared" ref="D173:E173" si="14">SUM(D171:D172)</f>
        <v>0</v>
      </c>
      <c r="E173" s="18">
        <f t="shared" si="14"/>
        <v>49010</v>
      </c>
    </row>
    <row r="174" spans="1:256 16384:16384" ht="12.6" customHeight="1">
      <c r="A174" s="14" t="s">
        <v>1169</v>
      </c>
      <c r="B174" s="15" t="s">
        <v>1170</v>
      </c>
      <c r="C174" s="18">
        <f>C173+C170+C167</f>
        <v>0</v>
      </c>
      <c r="D174" s="18">
        <f t="shared" ref="D174:E174" si="15">D173+D170+D167</f>
        <v>0</v>
      </c>
      <c r="E174" s="18">
        <f t="shared" si="15"/>
        <v>49010</v>
      </c>
    </row>
    <row r="175" spans="1:256 16384:16384" ht="12.6" customHeight="1">
      <c r="A175" s="14" t="s">
        <v>1171</v>
      </c>
      <c r="B175" s="14" t="s">
        <v>1172</v>
      </c>
      <c r="C175" s="17">
        <v>0</v>
      </c>
      <c r="D175" s="17">
        <v>0</v>
      </c>
      <c r="E175" s="17">
        <v>0</v>
      </c>
    </row>
    <row r="176" spans="1:256 16384:16384" ht="12.6" customHeight="1">
      <c r="A176" s="14" t="s">
        <v>1173</v>
      </c>
      <c r="B176" s="14" t="s">
        <v>1174</v>
      </c>
      <c r="C176" s="17">
        <v>0</v>
      </c>
      <c r="D176" s="17">
        <v>0</v>
      </c>
      <c r="E176" s="17">
        <v>0</v>
      </c>
    </row>
    <row r="177" spans="1:5" ht="12.6" customHeight="1">
      <c r="A177" s="14" t="s">
        <v>1175</v>
      </c>
      <c r="B177" s="14" t="s">
        <v>1176</v>
      </c>
      <c r="C177" s="17">
        <v>0</v>
      </c>
      <c r="D177" s="17">
        <v>0</v>
      </c>
      <c r="E177" s="17">
        <v>0</v>
      </c>
    </row>
    <row r="178" spans="1:5" ht="12.6" customHeight="1">
      <c r="A178" s="14" t="s">
        <v>1177</v>
      </c>
      <c r="B178" s="15" t="s">
        <v>1178</v>
      </c>
      <c r="C178" s="18">
        <f>SUM(C175:C177)</f>
        <v>0</v>
      </c>
      <c r="D178" s="18">
        <f t="shared" ref="D178" si="16">SUM(D175:D177)</f>
        <v>0</v>
      </c>
      <c r="E178" s="18">
        <f>SUM(E175:E177)</f>
        <v>0</v>
      </c>
    </row>
    <row r="179" spans="1:5" ht="12.6" customHeight="1">
      <c r="A179" s="14" t="s">
        <v>1179</v>
      </c>
      <c r="B179" s="15" t="s">
        <v>1180</v>
      </c>
      <c r="C179" s="18">
        <f>C178+C174+C162+C61+C47+C32</f>
        <v>222239496</v>
      </c>
      <c r="D179" s="18">
        <f t="shared" ref="D179:E179" si="17">D178+D174+D162+D61+D47+D32</f>
        <v>0</v>
      </c>
      <c r="E179" s="18">
        <f t="shared" si="17"/>
        <v>231507758</v>
      </c>
    </row>
    <row r="180" spans="1:5" ht="12.6" customHeight="1">
      <c r="A180" s="14" t="s">
        <v>1181</v>
      </c>
      <c r="B180" s="14" t="s">
        <v>1182</v>
      </c>
      <c r="C180" s="17">
        <v>229154136</v>
      </c>
      <c r="D180" s="17"/>
      <c r="E180" s="17">
        <v>229154136</v>
      </c>
    </row>
    <row r="181" spans="1:5" ht="12.6" customHeight="1">
      <c r="A181" s="14" t="s">
        <v>1183</v>
      </c>
      <c r="B181" s="14" t="s">
        <v>1184</v>
      </c>
      <c r="C181" s="17">
        <v>-911741</v>
      </c>
      <c r="D181" s="17">
        <v>0</v>
      </c>
      <c r="E181" s="17">
        <v>-911741</v>
      </c>
    </row>
    <row r="182" spans="1:5" ht="12.6" customHeight="1">
      <c r="A182" s="14" t="s">
        <v>1185</v>
      </c>
      <c r="B182" s="14" t="s">
        <v>1186</v>
      </c>
      <c r="C182" s="123">
        <v>0</v>
      </c>
      <c r="D182" s="17">
        <v>0</v>
      </c>
      <c r="E182" s="123">
        <v>0</v>
      </c>
    </row>
    <row r="183" spans="1:5" ht="12.6" customHeight="1">
      <c r="A183" s="14" t="s">
        <v>1187</v>
      </c>
      <c r="B183" s="14" t="s">
        <v>1188</v>
      </c>
      <c r="C183" s="7">
        <v>0</v>
      </c>
      <c r="D183" s="17">
        <v>0</v>
      </c>
      <c r="E183" s="17">
        <v>0</v>
      </c>
    </row>
    <row r="184" spans="1:5" ht="12.6" customHeight="1">
      <c r="A184" s="14" t="s">
        <v>1189</v>
      </c>
      <c r="B184" s="14" t="s">
        <v>1190</v>
      </c>
      <c r="C184" s="17">
        <v>2260817</v>
      </c>
      <c r="D184" s="17">
        <v>0</v>
      </c>
      <c r="E184" s="17">
        <v>2260817</v>
      </c>
    </row>
    <row r="185" spans="1:5" ht="12.6" customHeight="1">
      <c r="A185" s="14" t="s">
        <v>1191</v>
      </c>
      <c r="B185" s="15" t="s">
        <v>1192</v>
      </c>
      <c r="C185" s="18">
        <f>SUM(C183:C184)</f>
        <v>2260817</v>
      </c>
      <c r="D185" s="18">
        <f t="shared" ref="D185" si="18">SUM(D182:D184)</f>
        <v>0</v>
      </c>
      <c r="E185" s="18">
        <f>SUM(E183:E184)</f>
        <v>2260817</v>
      </c>
    </row>
    <row r="186" spans="1:5" ht="12.6" customHeight="1">
      <c r="A186" s="14" t="s">
        <v>1193</v>
      </c>
      <c r="B186" s="14" t="s">
        <v>1194</v>
      </c>
      <c r="C186" s="17">
        <v>-47557988</v>
      </c>
      <c r="D186" s="17">
        <v>0</v>
      </c>
      <c r="E186" s="17">
        <v>-31315604</v>
      </c>
    </row>
    <row r="187" spans="1:5" ht="12.6" customHeight="1">
      <c r="A187" s="14" t="s">
        <v>1195</v>
      </c>
      <c r="B187" s="14" t="s">
        <v>1196</v>
      </c>
      <c r="C187" s="17">
        <v>18471604</v>
      </c>
      <c r="D187" s="17">
        <v>0</v>
      </c>
      <c r="E187" s="17">
        <v>18471604</v>
      </c>
    </row>
    <row r="188" spans="1:5" ht="12.6" customHeight="1">
      <c r="A188" s="14" t="s">
        <v>1197</v>
      </c>
      <c r="B188" s="14" t="s">
        <v>1198</v>
      </c>
      <c r="C188" s="17">
        <v>16242384</v>
      </c>
      <c r="D188" s="17">
        <v>0</v>
      </c>
      <c r="E188" s="17">
        <v>9260610</v>
      </c>
    </row>
    <row r="189" spans="1:5" ht="12.6" customHeight="1">
      <c r="A189" s="14" t="s">
        <v>1199</v>
      </c>
      <c r="B189" s="15" t="s">
        <v>1200</v>
      </c>
      <c r="C189" s="18">
        <f>SUM(C186:C188)+C180+C181+C185</f>
        <v>217659212</v>
      </c>
      <c r="D189" s="18">
        <f t="shared" ref="D189:E189" si="19">SUM(D186:D188)+D180+D181+D185</f>
        <v>0</v>
      </c>
      <c r="E189" s="18">
        <f t="shared" si="19"/>
        <v>226919822</v>
      </c>
    </row>
    <row r="190" spans="1:5" ht="12.6" customHeight="1">
      <c r="A190" s="14" t="s">
        <v>1201</v>
      </c>
      <c r="B190" s="14" t="s">
        <v>1202</v>
      </c>
      <c r="C190" s="17">
        <v>0</v>
      </c>
      <c r="D190" s="17">
        <v>0</v>
      </c>
      <c r="E190" s="17">
        <v>0</v>
      </c>
    </row>
    <row r="191" spans="1:5" ht="22.7" customHeight="1">
      <c r="A191" s="14" t="s">
        <v>1203</v>
      </c>
      <c r="B191" s="16" t="s">
        <v>1204</v>
      </c>
      <c r="C191" s="17">
        <v>0</v>
      </c>
      <c r="D191" s="17">
        <v>0</v>
      </c>
      <c r="E191" s="17">
        <v>0</v>
      </c>
    </row>
    <row r="192" spans="1:5" ht="12.6" customHeight="1">
      <c r="A192" s="14" t="s">
        <v>1205</v>
      </c>
      <c r="B192" s="14" t="s">
        <v>1206</v>
      </c>
      <c r="C192" s="17">
        <v>0</v>
      </c>
      <c r="D192" s="17">
        <v>0</v>
      </c>
      <c r="E192" s="17">
        <v>63500</v>
      </c>
    </row>
    <row r="193" spans="1:5" ht="12.6" customHeight="1">
      <c r="A193" s="14" t="s">
        <v>1207</v>
      </c>
      <c r="B193" s="14" t="s">
        <v>1208</v>
      </c>
      <c r="C193" s="17">
        <v>0</v>
      </c>
      <c r="D193" s="17">
        <v>0</v>
      </c>
      <c r="E193" s="17">
        <v>0</v>
      </c>
    </row>
    <row r="194" spans="1:5" ht="22.7" customHeight="1">
      <c r="A194" s="14" t="s">
        <v>1209</v>
      </c>
      <c r="B194" s="16" t="s">
        <v>1210</v>
      </c>
      <c r="C194" s="17">
        <v>0</v>
      </c>
      <c r="D194" s="17">
        <v>0</v>
      </c>
      <c r="E194" s="17">
        <v>0</v>
      </c>
    </row>
    <row r="195" spans="1:5" ht="22.7" customHeight="1">
      <c r="A195" s="14" t="s">
        <v>1211</v>
      </c>
      <c r="B195" s="16" t="s">
        <v>1212</v>
      </c>
      <c r="C195" s="17">
        <v>0</v>
      </c>
      <c r="D195" s="17">
        <v>0</v>
      </c>
      <c r="E195" s="17">
        <v>0</v>
      </c>
    </row>
    <row r="196" spans="1:5" ht="22.7" customHeight="1">
      <c r="A196" s="14" t="s">
        <v>1213</v>
      </c>
      <c r="B196" s="16" t="s">
        <v>1214</v>
      </c>
      <c r="C196" s="17">
        <v>0</v>
      </c>
      <c r="D196" s="17">
        <v>0</v>
      </c>
      <c r="E196" s="17">
        <v>0</v>
      </c>
    </row>
    <row r="197" spans="1:5" ht="12.6" customHeight="1">
      <c r="A197" s="14" t="s">
        <v>1215</v>
      </c>
      <c r="B197" s="14" t="s">
        <v>1216</v>
      </c>
      <c r="C197" s="17">
        <v>0</v>
      </c>
      <c r="D197" s="17">
        <v>0</v>
      </c>
      <c r="E197" s="17">
        <v>0</v>
      </c>
    </row>
    <row r="198" spans="1:5" ht="12.6" customHeight="1">
      <c r="A198" s="14" t="s">
        <v>1217</v>
      </c>
      <c r="B198" s="14" t="s">
        <v>1218</v>
      </c>
      <c r="C198" s="17">
        <v>0</v>
      </c>
      <c r="D198" s="17">
        <v>0</v>
      </c>
      <c r="E198" s="17">
        <v>0</v>
      </c>
    </row>
    <row r="199" spans="1:5" ht="22.7" customHeight="1">
      <c r="A199" s="14" t="s">
        <v>1219</v>
      </c>
      <c r="B199" s="16" t="s">
        <v>1220</v>
      </c>
      <c r="C199" s="17">
        <v>0</v>
      </c>
      <c r="D199" s="17">
        <v>0</v>
      </c>
      <c r="E199" s="17">
        <v>0</v>
      </c>
    </row>
    <row r="200" spans="1:5" ht="22.7" customHeight="1">
      <c r="A200" s="14" t="s">
        <v>1221</v>
      </c>
      <c r="B200" s="16" t="s">
        <v>1222</v>
      </c>
      <c r="C200" s="17">
        <v>0</v>
      </c>
      <c r="D200" s="17">
        <v>0</v>
      </c>
      <c r="E200" s="17">
        <v>0</v>
      </c>
    </row>
    <row r="201" spans="1:5" ht="22.7" customHeight="1">
      <c r="A201" s="14" t="s">
        <v>1223</v>
      </c>
      <c r="B201" s="16" t="s">
        <v>1224</v>
      </c>
      <c r="C201" s="17">
        <v>0</v>
      </c>
      <c r="D201" s="17">
        <v>0</v>
      </c>
      <c r="E201" s="17">
        <v>0</v>
      </c>
    </row>
    <row r="202" spans="1:5" ht="22.7" customHeight="1">
      <c r="A202" s="14" t="s">
        <v>1225</v>
      </c>
      <c r="B202" s="16" t="s">
        <v>1226</v>
      </c>
      <c r="C202" s="17">
        <v>0</v>
      </c>
      <c r="D202" s="17">
        <v>0</v>
      </c>
      <c r="E202" s="17">
        <v>0</v>
      </c>
    </row>
    <row r="203" spans="1:5" ht="22.7" customHeight="1">
      <c r="A203" s="14" t="s">
        <v>1227</v>
      </c>
      <c r="B203" s="16" t="s">
        <v>1228</v>
      </c>
      <c r="C203" s="17">
        <v>0</v>
      </c>
      <c r="D203" s="17">
        <v>0</v>
      </c>
      <c r="E203" s="17">
        <v>0</v>
      </c>
    </row>
    <row r="204" spans="1:5" ht="22.7" customHeight="1">
      <c r="A204" s="14" t="s">
        <v>1229</v>
      </c>
      <c r="B204" s="16" t="s">
        <v>1230</v>
      </c>
      <c r="C204" s="17">
        <v>0</v>
      </c>
      <c r="D204" s="17">
        <v>0</v>
      </c>
      <c r="E204" s="17">
        <v>0</v>
      </c>
    </row>
    <row r="205" spans="1:5" ht="12.6" customHeight="1">
      <c r="A205" s="14" t="s">
        <v>1231</v>
      </c>
      <c r="B205" s="14" t="s">
        <v>1232</v>
      </c>
      <c r="C205" s="17">
        <v>0</v>
      </c>
      <c r="D205" s="17">
        <v>0</v>
      </c>
      <c r="E205" s="17">
        <v>0</v>
      </c>
    </row>
    <row r="206" spans="1:5" ht="22.7" customHeight="1">
      <c r="A206" s="14" t="s">
        <v>1233</v>
      </c>
      <c r="B206" s="16" t="s">
        <v>1234</v>
      </c>
      <c r="C206" s="17">
        <v>0</v>
      </c>
      <c r="D206" s="17">
        <v>0</v>
      </c>
      <c r="E206" s="17">
        <v>0</v>
      </c>
    </row>
    <row r="207" spans="1:5" ht="12.6" customHeight="1">
      <c r="A207" s="14" t="s">
        <v>1235</v>
      </c>
      <c r="B207" s="16" t="s">
        <v>1236</v>
      </c>
      <c r="C207" s="17">
        <v>0</v>
      </c>
      <c r="D207" s="17">
        <v>0</v>
      </c>
      <c r="E207" s="17">
        <v>0</v>
      </c>
    </row>
    <row r="208" spans="1:5" ht="22.7" customHeight="1">
      <c r="A208" s="14" t="s">
        <v>1237</v>
      </c>
      <c r="B208" s="16" t="s">
        <v>1238</v>
      </c>
      <c r="C208" s="17">
        <v>0</v>
      </c>
      <c r="D208" s="17">
        <v>0</v>
      </c>
      <c r="E208" s="17">
        <v>0</v>
      </c>
    </row>
    <row r="209" spans="1:5" ht="22.7" customHeight="1">
      <c r="A209" s="14" t="s">
        <v>1239</v>
      </c>
      <c r="B209" s="16" t="s">
        <v>1240</v>
      </c>
      <c r="C209" s="17">
        <v>0</v>
      </c>
      <c r="D209" s="17">
        <v>0</v>
      </c>
      <c r="E209" s="17">
        <v>0</v>
      </c>
    </row>
    <row r="210" spans="1:5" ht="12.6" customHeight="1">
      <c r="A210" s="14" t="s">
        <v>1241</v>
      </c>
      <c r="B210" s="14" t="s">
        <v>1242</v>
      </c>
      <c r="C210" s="17">
        <v>0</v>
      </c>
      <c r="D210" s="17">
        <v>0</v>
      </c>
      <c r="E210" s="17">
        <v>0</v>
      </c>
    </row>
    <row r="211" spans="1:5" ht="12.6" customHeight="1">
      <c r="A211" s="14" t="s">
        <v>1243</v>
      </c>
      <c r="B211" s="16" t="s">
        <v>1244</v>
      </c>
      <c r="C211" s="17">
        <v>0</v>
      </c>
      <c r="D211" s="17">
        <v>0</v>
      </c>
      <c r="E211" s="17">
        <v>0</v>
      </c>
    </row>
    <row r="212" spans="1:5" ht="22.7" customHeight="1">
      <c r="A212" s="14" t="s">
        <v>1245</v>
      </c>
      <c r="B212" s="16" t="s">
        <v>1246</v>
      </c>
      <c r="C212" s="17">
        <v>0</v>
      </c>
      <c r="D212" s="17">
        <v>0</v>
      </c>
      <c r="E212" s="17">
        <v>0</v>
      </c>
    </row>
    <row r="213" spans="1:5" ht="22.7" customHeight="1">
      <c r="A213" s="14" t="s">
        <v>1247</v>
      </c>
      <c r="B213" s="16" t="s">
        <v>1248</v>
      </c>
      <c r="C213" s="17">
        <v>0</v>
      </c>
      <c r="D213" s="17">
        <v>0</v>
      </c>
      <c r="E213" s="17">
        <v>0</v>
      </c>
    </row>
    <row r="214" spans="1:5" ht="12.6" customHeight="1">
      <c r="A214" s="14" t="s">
        <v>1249</v>
      </c>
      <c r="B214" s="14" t="s">
        <v>1250</v>
      </c>
      <c r="C214" s="19">
        <v>0</v>
      </c>
      <c r="D214" s="19">
        <v>0</v>
      </c>
      <c r="E214" s="19">
        <v>0</v>
      </c>
    </row>
    <row r="215" spans="1:5" ht="12.6" customHeight="1">
      <c r="A215" s="14" t="s">
        <v>1251</v>
      </c>
      <c r="B215" s="15" t="s">
        <v>1252</v>
      </c>
      <c r="C215" s="18">
        <v>0</v>
      </c>
      <c r="D215" s="17">
        <v>0</v>
      </c>
      <c r="E215" s="18">
        <v>63500</v>
      </c>
    </row>
    <row r="216" spans="1:5" ht="12.6" customHeight="1">
      <c r="A216" s="14" t="s">
        <v>1253</v>
      </c>
      <c r="B216" s="14" t="s">
        <v>1254</v>
      </c>
      <c r="C216" s="19">
        <v>0</v>
      </c>
      <c r="D216" s="19">
        <v>0</v>
      </c>
      <c r="E216" s="19">
        <v>0</v>
      </c>
    </row>
    <row r="217" spans="1:5" ht="22.7" customHeight="1">
      <c r="A217" s="14" t="s">
        <v>1255</v>
      </c>
      <c r="B217" s="16" t="s">
        <v>1256</v>
      </c>
      <c r="C217" s="19">
        <v>0</v>
      </c>
      <c r="D217" s="19">
        <v>0</v>
      </c>
      <c r="E217" s="19">
        <v>0</v>
      </c>
    </row>
    <row r="218" spans="1:5" ht="12.6" customHeight="1">
      <c r="A218" s="14" t="s">
        <v>1257</v>
      </c>
      <c r="B218" s="14" t="s">
        <v>1258</v>
      </c>
      <c r="C218" s="17">
        <v>0</v>
      </c>
      <c r="D218" s="17">
        <v>0</v>
      </c>
      <c r="E218" s="17">
        <v>0</v>
      </c>
    </row>
    <row r="219" spans="1:5" ht="12.6" customHeight="1">
      <c r="A219" s="14" t="s">
        <v>1259</v>
      </c>
      <c r="B219" s="16" t="s">
        <v>1260</v>
      </c>
      <c r="C219" s="17">
        <v>0</v>
      </c>
      <c r="D219" s="17">
        <v>0</v>
      </c>
      <c r="E219" s="17">
        <v>0</v>
      </c>
    </row>
    <row r="220" spans="1:5" ht="22.7" customHeight="1">
      <c r="A220" s="14" t="s">
        <v>1261</v>
      </c>
      <c r="B220" s="16" t="s">
        <v>1262</v>
      </c>
      <c r="C220" s="17">
        <v>0</v>
      </c>
      <c r="D220" s="17">
        <v>0</v>
      </c>
      <c r="E220" s="17">
        <v>0</v>
      </c>
    </row>
    <row r="221" spans="1:5" ht="22.7" customHeight="1">
      <c r="A221" s="14" t="s">
        <v>1263</v>
      </c>
      <c r="B221" s="16" t="s">
        <v>1264</v>
      </c>
      <c r="C221" s="17">
        <v>0</v>
      </c>
      <c r="D221" s="17">
        <v>0</v>
      </c>
      <c r="E221" s="17">
        <v>0</v>
      </c>
    </row>
    <row r="222" spans="1:5" ht="22.7" customHeight="1">
      <c r="A222" s="14" t="s">
        <v>1265</v>
      </c>
      <c r="B222" s="16" t="s">
        <v>1266</v>
      </c>
      <c r="C222" s="17">
        <v>0</v>
      </c>
      <c r="D222" s="17">
        <v>0</v>
      </c>
      <c r="E222" s="17">
        <v>0</v>
      </c>
    </row>
    <row r="223" spans="1:5" ht="12.6" customHeight="1">
      <c r="A223" s="14" t="s">
        <v>1267</v>
      </c>
      <c r="B223" s="14" t="s">
        <v>1268</v>
      </c>
      <c r="C223" s="17">
        <v>0</v>
      </c>
      <c r="D223" s="17">
        <v>0</v>
      </c>
      <c r="E223" s="17">
        <v>0</v>
      </c>
    </row>
    <row r="224" spans="1:5" ht="12.6" customHeight="1">
      <c r="A224" s="14" t="s">
        <v>1269</v>
      </c>
      <c r="B224" s="14" t="s">
        <v>1270</v>
      </c>
      <c r="C224" s="17">
        <v>0</v>
      </c>
      <c r="D224" s="17">
        <v>0</v>
      </c>
      <c r="E224" s="17">
        <v>0</v>
      </c>
    </row>
    <row r="225" spans="1:256" ht="22.7" customHeight="1">
      <c r="A225" s="14" t="s">
        <v>1271</v>
      </c>
      <c r="B225" s="16" t="s">
        <v>1272</v>
      </c>
      <c r="C225" s="17">
        <v>0</v>
      </c>
      <c r="D225" s="17">
        <v>0</v>
      </c>
      <c r="E225" s="17">
        <v>0</v>
      </c>
    </row>
    <row r="226" spans="1:256" ht="22.7" customHeight="1">
      <c r="A226" s="14" t="s">
        <v>1273</v>
      </c>
      <c r="B226" s="16" t="s">
        <v>1274</v>
      </c>
      <c r="C226" s="17">
        <v>0</v>
      </c>
      <c r="D226" s="17">
        <v>0</v>
      </c>
      <c r="E226" s="17">
        <v>0</v>
      </c>
    </row>
    <row r="227" spans="1:256" ht="22.7" customHeight="1">
      <c r="A227" s="14" t="s">
        <v>1275</v>
      </c>
      <c r="B227" s="16" t="s">
        <v>1276</v>
      </c>
      <c r="C227" s="17">
        <v>0</v>
      </c>
      <c r="D227" s="17">
        <v>0</v>
      </c>
      <c r="E227" s="17">
        <v>0</v>
      </c>
    </row>
    <row r="228" spans="1:256" ht="22.7" customHeight="1">
      <c r="A228" s="14" t="s">
        <v>1277</v>
      </c>
      <c r="B228" s="16" t="s">
        <v>1278</v>
      </c>
      <c r="C228" s="17">
        <v>892309</v>
      </c>
      <c r="D228" s="17">
        <v>0</v>
      </c>
      <c r="E228" s="17">
        <v>892309</v>
      </c>
    </row>
    <row r="229" spans="1:256" ht="22.7" customHeight="1">
      <c r="A229" s="14" t="s">
        <v>1279</v>
      </c>
      <c r="B229" s="16" t="s">
        <v>1280</v>
      </c>
      <c r="C229" s="17">
        <v>0</v>
      </c>
      <c r="D229" s="17">
        <v>0</v>
      </c>
      <c r="E229" s="17">
        <v>0</v>
      </c>
    </row>
    <row r="230" spans="1:256" ht="12.6" customHeight="1">
      <c r="A230" s="14" t="s">
        <v>1281</v>
      </c>
      <c r="B230" s="16" t="s">
        <v>1282</v>
      </c>
      <c r="C230" s="17">
        <v>0</v>
      </c>
      <c r="D230" s="17">
        <v>0</v>
      </c>
      <c r="E230" s="17">
        <v>0</v>
      </c>
    </row>
    <row r="231" spans="1:256" ht="22.7" customHeight="1">
      <c r="A231" s="14" t="s">
        <v>1283</v>
      </c>
      <c r="B231" s="16" t="s">
        <v>1284</v>
      </c>
      <c r="C231" s="17">
        <v>0</v>
      </c>
      <c r="D231" s="17">
        <v>0</v>
      </c>
      <c r="E231" s="17">
        <v>0</v>
      </c>
    </row>
    <row r="232" spans="1:256" ht="22.7" customHeight="1">
      <c r="A232" s="14" t="s">
        <v>1285</v>
      </c>
      <c r="B232" s="16" t="s">
        <v>1286</v>
      </c>
      <c r="C232" s="17">
        <v>0</v>
      </c>
      <c r="D232" s="17">
        <v>0</v>
      </c>
      <c r="E232" s="17">
        <v>0</v>
      </c>
    </row>
    <row r="233" spans="1:256" ht="22.7" customHeight="1">
      <c r="A233" s="14" t="s">
        <v>1287</v>
      </c>
      <c r="B233" s="16" t="s">
        <v>1288</v>
      </c>
      <c r="C233" s="17">
        <v>892309</v>
      </c>
      <c r="D233" s="17">
        <v>0</v>
      </c>
      <c r="E233" s="17">
        <v>892309</v>
      </c>
    </row>
    <row r="234" spans="1:256" ht="12.6" customHeight="1">
      <c r="A234" s="14" t="s">
        <v>1289</v>
      </c>
      <c r="B234" s="16" t="s">
        <v>1290</v>
      </c>
      <c r="C234" s="19">
        <v>0</v>
      </c>
      <c r="D234" s="19">
        <v>0</v>
      </c>
      <c r="E234" s="19">
        <v>0</v>
      </c>
    </row>
    <row r="235" spans="1:256" ht="22.7" customHeight="1">
      <c r="A235" s="14" t="s">
        <v>1291</v>
      </c>
      <c r="B235" s="16" t="s">
        <v>1292</v>
      </c>
      <c r="C235" s="19">
        <v>0</v>
      </c>
      <c r="D235" s="19">
        <v>0</v>
      </c>
      <c r="E235" s="19">
        <v>0</v>
      </c>
    </row>
    <row r="236" spans="1:256" ht="22.7" customHeight="1">
      <c r="A236" s="14" t="s">
        <v>1293</v>
      </c>
      <c r="B236" s="16" t="s">
        <v>1294</v>
      </c>
      <c r="C236" s="19">
        <v>0</v>
      </c>
      <c r="D236" s="19">
        <v>0</v>
      </c>
      <c r="E236" s="19">
        <v>0</v>
      </c>
    </row>
    <row r="237" spans="1:256" ht="22.7" customHeight="1">
      <c r="A237" s="14" t="s">
        <v>1295</v>
      </c>
      <c r="B237" s="16" t="s">
        <v>1296</v>
      </c>
      <c r="C237" s="19">
        <v>0</v>
      </c>
      <c r="D237" s="19">
        <v>0</v>
      </c>
      <c r="E237" s="19">
        <v>0</v>
      </c>
    </row>
    <row r="238" spans="1:256" ht="12.6" customHeight="1">
      <c r="A238" s="14" t="s">
        <v>1297</v>
      </c>
      <c r="B238" s="14" t="s">
        <v>1298</v>
      </c>
      <c r="C238" s="19">
        <v>0</v>
      </c>
      <c r="D238" s="19">
        <v>0</v>
      </c>
      <c r="E238" s="19">
        <v>0</v>
      </c>
    </row>
    <row r="239" spans="1:256" s="74" customFormat="1" ht="12.6" customHeight="1">
      <c r="A239" s="72" t="s">
        <v>1299</v>
      </c>
      <c r="B239" s="72" t="s">
        <v>1300</v>
      </c>
      <c r="C239" s="76">
        <v>892309</v>
      </c>
      <c r="D239" s="76">
        <v>0</v>
      </c>
      <c r="E239" s="76">
        <v>1048916</v>
      </c>
      <c r="F239" s="73"/>
      <c r="G239" s="73"/>
      <c r="H239" s="73"/>
      <c r="I239" s="73"/>
      <c r="J239" s="73"/>
      <c r="K239" s="73"/>
      <c r="L239" s="73"/>
      <c r="M239" s="73"/>
      <c r="N239" s="73"/>
      <c r="O239" s="73"/>
      <c r="P239" s="73"/>
      <c r="Q239" s="73"/>
      <c r="R239" s="73"/>
      <c r="S239" s="73"/>
      <c r="T239" s="73"/>
      <c r="U239" s="73"/>
      <c r="V239" s="73"/>
      <c r="W239" s="73"/>
      <c r="X239" s="73"/>
      <c r="Y239" s="73"/>
      <c r="Z239" s="73"/>
      <c r="AA239" s="73"/>
      <c r="AB239" s="73"/>
      <c r="AC239" s="73"/>
      <c r="AD239" s="73"/>
      <c r="AE239" s="73"/>
      <c r="AF239" s="73"/>
      <c r="AG239" s="73"/>
      <c r="AH239" s="73"/>
      <c r="AI239" s="73"/>
      <c r="AJ239" s="73"/>
      <c r="AK239" s="73"/>
      <c r="AL239" s="73"/>
      <c r="AM239" s="73"/>
      <c r="AN239" s="73"/>
      <c r="AO239" s="73"/>
      <c r="AP239" s="73"/>
      <c r="AQ239" s="73"/>
      <c r="AR239" s="73"/>
      <c r="AS239" s="73"/>
      <c r="AT239" s="73"/>
      <c r="AU239" s="73"/>
      <c r="AV239" s="73"/>
      <c r="AW239" s="73"/>
      <c r="AX239" s="73"/>
      <c r="AY239" s="73"/>
      <c r="AZ239" s="73"/>
      <c r="BA239" s="73"/>
      <c r="BB239" s="73"/>
      <c r="BC239" s="73"/>
      <c r="BD239" s="73"/>
      <c r="BE239" s="73"/>
      <c r="BF239" s="73"/>
      <c r="BG239" s="73"/>
      <c r="BH239" s="73"/>
      <c r="BI239" s="73"/>
      <c r="BJ239" s="73"/>
      <c r="BK239" s="73"/>
      <c r="BL239" s="73"/>
      <c r="BM239" s="73"/>
      <c r="BN239" s="73"/>
      <c r="BO239" s="73"/>
      <c r="BP239" s="73"/>
      <c r="BQ239" s="73"/>
      <c r="BR239" s="73"/>
      <c r="BS239" s="73"/>
      <c r="BT239" s="73"/>
      <c r="BU239" s="73"/>
      <c r="BV239" s="73"/>
      <c r="BW239" s="73"/>
      <c r="BX239" s="73"/>
      <c r="BY239" s="73"/>
      <c r="BZ239" s="73"/>
      <c r="CA239" s="73"/>
      <c r="CB239" s="73"/>
      <c r="CC239" s="73"/>
      <c r="CD239" s="73"/>
      <c r="CE239" s="73"/>
      <c r="CF239" s="73"/>
      <c r="CG239" s="73"/>
      <c r="CH239" s="73"/>
      <c r="CI239" s="73"/>
      <c r="CJ239" s="73"/>
      <c r="CK239" s="73"/>
      <c r="CL239" s="73"/>
      <c r="CM239" s="73"/>
      <c r="CN239" s="73"/>
      <c r="CO239" s="73"/>
      <c r="CP239" s="73"/>
      <c r="CQ239" s="73"/>
      <c r="CR239" s="73"/>
      <c r="CS239" s="73"/>
      <c r="CT239" s="73"/>
      <c r="CU239" s="73"/>
      <c r="CV239" s="73"/>
      <c r="CW239" s="73"/>
      <c r="CX239" s="73"/>
      <c r="CY239" s="73"/>
      <c r="CZ239" s="73"/>
      <c r="DA239" s="73"/>
      <c r="DB239" s="73"/>
      <c r="DC239" s="73"/>
      <c r="DD239" s="73"/>
      <c r="DE239" s="73"/>
      <c r="DF239" s="73"/>
      <c r="DG239" s="73"/>
      <c r="DH239" s="73"/>
      <c r="DI239" s="73"/>
      <c r="DJ239" s="73"/>
      <c r="DK239" s="73"/>
      <c r="DL239" s="73"/>
      <c r="DM239" s="73"/>
      <c r="DN239" s="73"/>
      <c r="DO239" s="73"/>
      <c r="DP239" s="73"/>
      <c r="DQ239" s="73"/>
      <c r="DR239" s="73"/>
      <c r="DS239" s="73"/>
      <c r="DT239" s="73"/>
      <c r="DU239" s="73"/>
      <c r="DV239" s="73"/>
      <c r="DW239" s="73"/>
      <c r="DX239" s="73"/>
      <c r="DY239" s="73"/>
      <c r="DZ239" s="73"/>
      <c r="EA239" s="73"/>
      <c r="EB239" s="73"/>
      <c r="EC239" s="73"/>
      <c r="ED239" s="73"/>
      <c r="EE239" s="73"/>
      <c r="EF239" s="73"/>
      <c r="EG239" s="73"/>
      <c r="EH239" s="73"/>
      <c r="EI239" s="73"/>
      <c r="EJ239" s="73"/>
      <c r="EK239" s="73"/>
      <c r="EL239" s="73"/>
      <c r="EM239" s="73"/>
      <c r="EN239" s="73"/>
      <c r="EO239" s="73"/>
      <c r="EP239" s="73"/>
      <c r="EQ239" s="73"/>
      <c r="ER239" s="73"/>
      <c r="ES239" s="73"/>
      <c r="ET239" s="73"/>
      <c r="EU239" s="73"/>
      <c r="EV239" s="73"/>
      <c r="EW239" s="73"/>
      <c r="EX239" s="73"/>
      <c r="EY239" s="73"/>
      <c r="EZ239" s="73"/>
      <c r="FA239" s="73"/>
      <c r="FB239" s="73"/>
      <c r="FC239" s="73"/>
      <c r="FD239" s="73"/>
      <c r="FE239" s="73"/>
      <c r="FF239" s="73"/>
      <c r="FG239" s="73"/>
      <c r="FH239" s="73"/>
      <c r="FI239" s="73"/>
      <c r="FJ239" s="73"/>
      <c r="FK239" s="73"/>
      <c r="FL239" s="73"/>
      <c r="FM239" s="73"/>
      <c r="FN239" s="73"/>
      <c r="FO239" s="73"/>
      <c r="FP239" s="73"/>
      <c r="FQ239" s="73"/>
      <c r="FR239" s="73"/>
      <c r="FS239" s="73"/>
      <c r="FT239" s="73"/>
      <c r="FU239" s="73"/>
      <c r="FV239" s="73"/>
      <c r="FW239" s="73"/>
      <c r="FX239" s="73"/>
      <c r="FY239" s="73"/>
      <c r="FZ239" s="73"/>
      <c r="GA239" s="73"/>
      <c r="GB239" s="73"/>
      <c r="GC239" s="73"/>
      <c r="GD239" s="73"/>
      <c r="GE239" s="73"/>
      <c r="GF239" s="73"/>
      <c r="GG239" s="73"/>
      <c r="GH239" s="73"/>
      <c r="GI239" s="73"/>
      <c r="GJ239" s="73"/>
      <c r="GK239" s="73"/>
      <c r="GL239" s="73"/>
      <c r="GM239" s="73"/>
      <c r="GN239" s="73"/>
      <c r="GO239" s="73"/>
      <c r="GP239" s="73"/>
      <c r="GQ239" s="73"/>
      <c r="GR239" s="73"/>
      <c r="GS239" s="73"/>
      <c r="GT239" s="73"/>
      <c r="GU239" s="73"/>
      <c r="GV239" s="73"/>
      <c r="GW239" s="73"/>
      <c r="GX239" s="73"/>
      <c r="GY239" s="73"/>
      <c r="GZ239" s="73"/>
      <c r="HA239" s="73"/>
      <c r="HB239" s="73"/>
      <c r="HC239" s="73"/>
      <c r="HD239" s="73"/>
      <c r="HE239" s="73"/>
      <c r="HF239" s="73"/>
      <c r="HG239" s="73"/>
      <c r="HH239" s="73"/>
      <c r="HI239" s="73"/>
      <c r="HJ239" s="73"/>
      <c r="HK239" s="73"/>
      <c r="HL239" s="73"/>
      <c r="HM239" s="73"/>
      <c r="HN239" s="73"/>
      <c r="HO239" s="73"/>
      <c r="HP239" s="73"/>
      <c r="HQ239" s="73"/>
      <c r="HR239" s="73"/>
      <c r="HS239" s="73"/>
      <c r="HT239" s="73"/>
      <c r="HU239" s="73"/>
      <c r="HV239" s="73"/>
      <c r="HW239" s="73"/>
      <c r="HX239" s="73"/>
      <c r="HY239" s="73"/>
      <c r="HZ239" s="73"/>
      <c r="IA239" s="73"/>
      <c r="IB239" s="73"/>
      <c r="IC239" s="73"/>
      <c r="ID239" s="73"/>
      <c r="IE239" s="73"/>
      <c r="IF239" s="73"/>
      <c r="IG239" s="73"/>
      <c r="IH239" s="73"/>
      <c r="II239" s="73"/>
      <c r="IJ239" s="73"/>
      <c r="IK239" s="73"/>
      <c r="IL239" s="73"/>
      <c r="IM239" s="73"/>
      <c r="IN239" s="73"/>
      <c r="IO239" s="73"/>
      <c r="IP239" s="73"/>
      <c r="IQ239" s="73"/>
      <c r="IR239" s="73"/>
      <c r="IS239" s="73"/>
      <c r="IT239" s="73"/>
      <c r="IU239" s="73"/>
      <c r="IV239" s="73"/>
    </row>
    <row r="240" spans="1:256" ht="12.6" customHeight="1">
      <c r="A240" s="14" t="s">
        <v>1301</v>
      </c>
      <c r="B240" s="14" t="s">
        <v>1302</v>
      </c>
      <c r="C240" s="17">
        <v>446026</v>
      </c>
      <c r="D240" s="17">
        <v>0</v>
      </c>
      <c r="E240" s="17">
        <v>112886</v>
      </c>
    </row>
    <row r="241" spans="1:5" ht="12.6" customHeight="1">
      <c r="A241" s="14" t="s">
        <v>1303</v>
      </c>
      <c r="B241" s="14" t="s">
        <v>1304</v>
      </c>
      <c r="C241" s="17">
        <v>0</v>
      </c>
      <c r="D241" s="17">
        <v>0</v>
      </c>
      <c r="E241" s="17">
        <v>0</v>
      </c>
    </row>
    <row r="242" spans="1:5" ht="12.6" customHeight="1">
      <c r="A242" s="14" t="s">
        <v>1305</v>
      </c>
      <c r="B242" s="14" t="s">
        <v>1306</v>
      </c>
      <c r="C242" s="17">
        <v>70154</v>
      </c>
      <c r="D242" s="17">
        <v>0</v>
      </c>
      <c r="E242" s="17">
        <v>190889</v>
      </c>
    </row>
    <row r="243" spans="1:5" ht="12.6" customHeight="1">
      <c r="A243" s="14" t="s">
        <v>1307</v>
      </c>
      <c r="B243" s="14" t="s">
        <v>1308</v>
      </c>
      <c r="C243" s="17">
        <v>0</v>
      </c>
      <c r="D243" s="17">
        <v>0</v>
      </c>
      <c r="E243" s="17">
        <v>0</v>
      </c>
    </row>
    <row r="244" spans="1:5" ht="22.7" customHeight="1">
      <c r="A244" s="14" t="s">
        <v>1309</v>
      </c>
      <c r="B244" s="16" t="s">
        <v>1310</v>
      </c>
      <c r="C244" s="17">
        <v>0</v>
      </c>
      <c r="D244" s="17">
        <v>0</v>
      </c>
      <c r="E244" s="17">
        <v>0</v>
      </c>
    </row>
    <row r="245" spans="1:5" ht="22.7" customHeight="1">
      <c r="A245" s="14" t="s">
        <v>1311</v>
      </c>
      <c r="B245" s="16" t="s">
        <v>1312</v>
      </c>
      <c r="C245" s="19">
        <v>0</v>
      </c>
      <c r="D245" s="19">
        <v>0</v>
      </c>
      <c r="E245" s="19">
        <v>0</v>
      </c>
    </row>
    <row r="246" spans="1:5" ht="12.6" customHeight="1">
      <c r="A246" s="14" t="s">
        <v>1313</v>
      </c>
      <c r="B246" s="16" t="s">
        <v>1314</v>
      </c>
      <c r="C246" s="19">
        <v>0</v>
      </c>
      <c r="D246" s="19">
        <v>0</v>
      </c>
      <c r="E246" s="19">
        <v>0</v>
      </c>
    </row>
    <row r="247" spans="1:5" ht="12.6" customHeight="1">
      <c r="A247" s="14" t="s">
        <v>1315</v>
      </c>
      <c r="B247" s="14" t="s">
        <v>1316</v>
      </c>
      <c r="C247" s="19">
        <v>0</v>
      </c>
      <c r="D247" s="19">
        <v>0</v>
      </c>
      <c r="E247" s="19">
        <v>0</v>
      </c>
    </row>
    <row r="248" spans="1:5" ht="12.6" customHeight="1">
      <c r="A248" s="14" t="s">
        <v>1317</v>
      </c>
      <c r="B248" s="14" t="s">
        <v>1318</v>
      </c>
      <c r="C248" s="19">
        <v>0</v>
      </c>
      <c r="D248" s="19">
        <v>0</v>
      </c>
      <c r="E248" s="19">
        <v>0</v>
      </c>
    </row>
    <row r="249" spans="1:5" ht="12.6" customHeight="1">
      <c r="A249" s="14" t="s">
        <v>1319</v>
      </c>
      <c r="B249" s="14" t="s">
        <v>1320</v>
      </c>
      <c r="C249" s="19">
        <v>0</v>
      </c>
      <c r="D249" s="19">
        <v>0</v>
      </c>
      <c r="E249" s="19">
        <v>0</v>
      </c>
    </row>
    <row r="250" spans="1:5" ht="12.6" customHeight="1">
      <c r="A250" s="14" t="s">
        <v>1321</v>
      </c>
      <c r="B250" s="14" t="s">
        <v>1322</v>
      </c>
      <c r="C250" s="17">
        <f>SUM(C240:C249)</f>
        <v>516180</v>
      </c>
      <c r="D250" s="17">
        <f t="shared" ref="D250:E250" si="20">SUM(D240:D249)</f>
        <v>0</v>
      </c>
      <c r="E250" s="17">
        <f t="shared" si="20"/>
        <v>303775</v>
      </c>
    </row>
    <row r="251" spans="1:5" ht="12.6" customHeight="1">
      <c r="A251" s="14" t="s">
        <v>1323</v>
      </c>
      <c r="B251" s="15" t="s">
        <v>1324</v>
      </c>
      <c r="C251" s="18">
        <f>C250+C239</f>
        <v>1408489</v>
      </c>
      <c r="D251" s="18">
        <f t="shared" ref="D251" si="21">D250+D239</f>
        <v>0</v>
      </c>
      <c r="E251" s="18">
        <f>E250+E239+E215</f>
        <v>1416191</v>
      </c>
    </row>
    <row r="252" spans="1:5" ht="12.6" customHeight="1">
      <c r="A252" s="14" t="s">
        <v>1325</v>
      </c>
      <c r="B252" s="15" t="s">
        <v>1326</v>
      </c>
      <c r="C252" s="18">
        <v>0</v>
      </c>
      <c r="D252" s="17">
        <v>0</v>
      </c>
      <c r="E252" s="18">
        <v>0</v>
      </c>
    </row>
    <row r="253" spans="1:5" ht="12.6" customHeight="1">
      <c r="A253" s="14" t="s">
        <v>1327</v>
      </c>
      <c r="B253" s="14" t="s">
        <v>1328</v>
      </c>
      <c r="C253" s="17">
        <v>0</v>
      </c>
      <c r="D253" s="17">
        <v>0</v>
      </c>
      <c r="E253" s="17">
        <v>0</v>
      </c>
    </row>
    <row r="254" spans="1:5" ht="12.6" customHeight="1">
      <c r="A254" s="14" t="s">
        <v>1329</v>
      </c>
      <c r="B254" s="14" t="s">
        <v>1330</v>
      </c>
      <c r="C254" s="17">
        <v>3171795</v>
      </c>
      <c r="D254" s="17"/>
      <c r="E254" s="17">
        <v>3171795</v>
      </c>
    </row>
    <row r="255" spans="1:5" ht="12.6" customHeight="1">
      <c r="A255" s="14" t="s">
        <v>1331</v>
      </c>
      <c r="B255" s="14" t="s">
        <v>1332</v>
      </c>
      <c r="C255" s="17">
        <v>0</v>
      </c>
      <c r="D255" s="17">
        <v>0</v>
      </c>
      <c r="E255" s="17">
        <v>0</v>
      </c>
    </row>
    <row r="256" spans="1:5" ht="12.6" customHeight="1">
      <c r="A256" s="14" t="s">
        <v>1333</v>
      </c>
      <c r="B256" s="15" t="s">
        <v>1334</v>
      </c>
      <c r="C256" s="18">
        <f>SUM(C253:C255)</f>
        <v>3171795</v>
      </c>
      <c r="D256" s="18">
        <f t="shared" ref="D256:E256" si="22">SUM(D253:D255)</f>
        <v>0</v>
      </c>
      <c r="E256" s="18">
        <f t="shared" si="22"/>
        <v>3171795</v>
      </c>
    </row>
    <row r="257" spans="1:5" ht="12.6" customHeight="1">
      <c r="A257" s="14" t="s">
        <v>1335</v>
      </c>
      <c r="B257" s="15" t="s">
        <v>1336</v>
      </c>
      <c r="C257" s="18">
        <f>C256+C252+C251+C189</f>
        <v>222239496</v>
      </c>
      <c r="D257" s="18">
        <f t="shared" ref="D257:E257" si="23">D256+D252+D251+D189</f>
        <v>0</v>
      </c>
      <c r="E257" s="18">
        <f t="shared" si="23"/>
        <v>231507808</v>
      </c>
    </row>
  </sheetData>
  <mergeCells count="2">
    <mergeCell ref="A2:E2"/>
    <mergeCell ref="A1:E1"/>
  </mergeCells>
  <pageMargins left="0.74803149606299213" right="0.74803149606299213" top="0.98425196850393704" bottom="0.98425196850393704" header="0.51181102362204722" footer="0.51181102362204722"/>
  <pageSetup paperSize="9" scale="75" orientation="portrait" r:id="rId1"/>
  <headerFooter>
    <oddFooter>&amp;C&amp;"Helvetica Neue,Regular"&amp;12&amp;K000000&amp;P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>
  <dimension ref="A1:IT23"/>
  <sheetViews>
    <sheetView showGridLines="0" workbookViewId="0">
      <selection activeCell="H8" sqref="H8"/>
    </sheetView>
  </sheetViews>
  <sheetFormatPr defaultColWidth="8.85546875" defaultRowHeight="15" customHeight="1"/>
  <cols>
    <col min="1" max="1" width="7.28515625" style="20" customWidth="1"/>
    <col min="2" max="2" width="50.7109375" style="20" customWidth="1"/>
    <col min="3" max="3" width="11.140625" style="20" customWidth="1"/>
    <col min="4" max="254" width="8.85546875" style="20" customWidth="1"/>
  </cols>
  <sheetData>
    <row r="1" spans="1:3" ht="15" customHeight="1">
      <c r="A1" s="137" t="s">
        <v>1531</v>
      </c>
      <c r="B1" s="138"/>
      <c r="C1" s="138"/>
    </row>
    <row r="2" spans="1:3" ht="15" customHeight="1">
      <c r="A2" s="135" t="s">
        <v>1337</v>
      </c>
      <c r="B2" s="136"/>
      <c r="C2" s="136"/>
    </row>
    <row r="3" spans="1:3" ht="15" customHeight="1">
      <c r="A3" s="8"/>
      <c r="B3" s="8"/>
      <c r="C3" s="8"/>
    </row>
    <row r="4" spans="1:3" ht="14.45" customHeight="1">
      <c r="A4" s="9" t="s">
        <v>827</v>
      </c>
      <c r="B4" s="9" t="s">
        <v>8</v>
      </c>
      <c r="C4" s="9" t="s">
        <v>1338</v>
      </c>
    </row>
    <row r="5" spans="1:3" ht="14.45" customHeight="1">
      <c r="A5" s="10" t="s">
        <v>831</v>
      </c>
      <c r="B5" s="10" t="s">
        <v>1339</v>
      </c>
      <c r="C5" s="11">
        <v>81337843</v>
      </c>
    </row>
    <row r="6" spans="1:3" ht="14.45" customHeight="1">
      <c r="A6" s="10" t="s">
        <v>833</v>
      </c>
      <c r="B6" s="10" t="s">
        <v>1340</v>
      </c>
      <c r="C6" s="11">
        <v>78887616</v>
      </c>
    </row>
    <row r="7" spans="1:3" ht="14.45" customHeight="1">
      <c r="A7" s="10" t="s">
        <v>835</v>
      </c>
      <c r="B7" s="12" t="s">
        <v>1341</v>
      </c>
      <c r="C7" s="13">
        <f>C5-C6</f>
        <v>2450227</v>
      </c>
    </row>
    <row r="8" spans="1:3" ht="14.45" customHeight="1">
      <c r="A8" s="10" t="s">
        <v>837</v>
      </c>
      <c r="B8" s="10" t="s">
        <v>1342</v>
      </c>
      <c r="C8" s="11">
        <v>4725718</v>
      </c>
    </row>
    <row r="9" spans="1:3" ht="14.45" customHeight="1">
      <c r="A9" s="10" t="s">
        <v>839</v>
      </c>
      <c r="B9" s="10" t="s">
        <v>1343</v>
      </c>
      <c r="C9" s="11">
        <v>892309</v>
      </c>
    </row>
    <row r="10" spans="1:3" ht="14.45" customHeight="1">
      <c r="A10" s="10" t="s">
        <v>841</v>
      </c>
      <c r="B10" s="12" t="s">
        <v>1344</v>
      </c>
      <c r="C10" s="13">
        <f>C8-C9</f>
        <v>3833409</v>
      </c>
    </row>
    <row r="11" spans="1:3" ht="14.45" customHeight="1">
      <c r="A11" s="10" t="s">
        <v>843</v>
      </c>
      <c r="B11" s="12" t="s">
        <v>1345</v>
      </c>
      <c r="C11" s="13">
        <f>C10+C7</f>
        <v>6283636</v>
      </c>
    </row>
    <row r="12" spans="1:3" ht="14.45" customHeight="1">
      <c r="A12" s="10" t="s">
        <v>845</v>
      </c>
      <c r="B12" s="10" t="s">
        <v>1346</v>
      </c>
      <c r="C12" s="11">
        <v>0</v>
      </c>
    </row>
    <row r="13" spans="1:3" ht="14.45" customHeight="1">
      <c r="A13" s="10" t="s">
        <v>847</v>
      </c>
      <c r="B13" s="10" t="s">
        <v>1347</v>
      </c>
      <c r="C13" s="11">
        <v>0</v>
      </c>
    </row>
    <row r="14" spans="1:3" ht="14.45" customHeight="1">
      <c r="A14" s="10" t="s">
        <v>849</v>
      </c>
      <c r="B14" s="10" t="s">
        <v>1348</v>
      </c>
      <c r="C14" s="11">
        <v>0</v>
      </c>
    </row>
    <row r="15" spans="1:3" ht="14.45" customHeight="1">
      <c r="A15" s="10" t="s">
        <v>851</v>
      </c>
      <c r="B15" s="10" t="s">
        <v>1349</v>
      </c>
      <c r="C15" s="11">
        <v>0</v>
      </c>
    </row>
    <row r="16" spans="1:3" ht="14.45" customHeight="1">
      <c r="A16" s="10" t="s">
        <v>853</v>
      </c>
      <c r="B16" s="10" t="s">
        <v>1350</v>
      </c>
      <c r="C16" s="11">
        <v>0</v>
      </c>
    </row>
    <row r="17" spans="1:3" ht="14.45" customHeight="1">
      <c r="A17" s="10" t="s">
        <v>855</v>
      </c>
      <c r="B17" s="10" t="s">
        <v>1351</v>
      </c>
      <c r="C17" s="11">
        <v>0</v>
      </c>
    </row>
    <row r="18" spans="1:3" ht="14.45" customHeight="1">
      <c r="A18" s="10" t="s">
        <v>857</v>
      </c>
      <c r="B18" s="12" t="s">
        <v>1352</v>
      </c>
      <c r="C18" s="13">
        <v>0</v>
      </c>
    </row>
    <row r="19" spans="1:3" ht="14.45" customHeight="1">
      <c r="A19" s="10" t="s">
        <v>859</v>
      </c>
      <c r="B19" s="12" t="s">
        <v>1353</v>
      </c>
      <c r="C19" s="13">
        <f>C11</f>
        <v>6283636</v>
      </c>
    </row>
    <row r="20" spans="1:3" ht="14.45" customHeight="1">
      <c r="A20" s="10" t="s">
        <v>861</v>
      </c>
      <c r="B20" s="12" t="s">
        <v>1354</v>
      </c>
      <c r="C20" s="13">
        <v>0</v>
      </c>
    </row>
    <row r="21" spans="1:3" ht="14.45" customHeight="1">
      <c r="A21" s="10" t="s">
        <v>863</v>
      </c>
      <c r="B21" s="12" t="s">
        <v>1355</v>
      </c>
      <c r="C21" s="13">
        <f>C11</f>
        <v>6283636</v>
      </c>
    </row>
    <row r="22" spans="1:3" ht="14.45" customHeight="1">
      <c r="A22" s="10" t="s">
        <v>865</v>
      </c>
      <c r="B22" s="10" t="s">
        <v>1356</v>
      </c>
      <c r="C22" s="11">
        <v>0</v>
      </c>
    </row>
    <row r="23" spans="1:3" ht="14.45" customHeight="1">
      <c r="A23" s="10" t="s">
        <v>867</v>
      </c>
      <c r="B23" s="12" t="s">
        <v>1357</v>
      </c>
      <c r="C23" s="13">
        <v>0</v>
      </c>
    </row>
  </sheetData>
  <mergeCells count="2">
    <mergeCell ref="A2:C2"/>
    <mergeCell ref="A1:C1"/>
  </mergeCells>
  <pageMargins left="0.74803149606299213" right="0.74803149606299213" top="0.98425196850393704" bottom="0.98425196850393704" header="0.51181102362204722" footer="0.51181102362204722"/>
  <pageSetup paperSize="9" orientation="portrait" r:id="rId1"/>
  <headerFooter>
    <oddFooter>&amp;C&amp;"Helvetica Neue,Regular"&amp;12&amp;K000000&amp;P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14</vt:i4>
      </vt:variant>
    </vt:vector>
  </HeadingPairs>
  <TitlesOfParts>
    <vt:vector size="14" baseType="lpstr">
      <vt:lpstr>Összegzés exportálása</vt:lpstr>
      <vt:lpstr>1. Bev.-Kiad.</vt:lpstr>
      <vt:lpstr>2. Bevételek</vt:lpstr>
      <vt:lpstr>3. Kiadások</vt:lpstr>
      <vt:lpstr>4. Cofog-Bev.-Önk.</vt:lpstr>
      <vt:lpstr>5. Cofog-Kiad.-Önk.</vt:lpstr>
      <vt:lpstr>6. Felhalm.-Önk.</vt:lpstr>
      <vt:lpstr>7. Mérleg Önkorm.</vt:lpstr>
      <vt:lpstr>8. Maradványkimutatás</vt:lpstr>
      <vt:lpstr>9. Eredménykimutatás</vt:lpstr>
      <vt:lpstr>10. Létszám</vt:lpstr>
      <vt:lpstr>11. Támogatások</vt:lpstr>
      <vt:lpstr>12. Vagyonkimutatás</vt:lpstr>
      <vt:lpstr>13. 3 évi bevétel-kiadás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Felhasználó</dc:creator>
  <cp:lastModifiedBy>Mike onk</cp:lastModifiedBy>
  <cp:lastPrinted>2018-10-03T11:14:51Z</cp:lastPrinted>
  <dcterms:created xsi:type="dcterms:W3CDTF">2018-07-25T13:04:32Z</dcterms:created>
  <dcterms:modified xsi:type="dcterms:W3CDTF">2018-10-03T11:19:02Z</dcterms:modified>
</cp:coreProperties>
</file>