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6F78BDC5-2BA9-42A3-B370-A461726EFD6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. melléklet" sheetId="1" r:id="rId1"/>
  </sheets>
  <definedNames>
    <definedName name="_xlnm.Print_Titles" localSheetId="0">'2.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0" i="1"/>
  <c r="E17" i="1"/>
  <c r="E80" i="1"/>
  <c r="E77" i="1"/>
  <c r="E18" i="1"/>
  <c r="E46" i="1"/>
  <c r="E36" i="1"/>
  <c r="E24" i="1"/>
  <c r="E33" i="1"/>
  <c r="E28" i="1"/>
  <c r="E27" i="1"/>
  <c r="E22" i="1"/>
  <c r="E3" i="1"/>
  <c r="E31" i="1"/>
  <c r="E11" i="1"/>
  <c r="E32" i="1"/>
  <c r="E45" i="1"/>
  <c r="E35" i="1"/>
  <c r="E81" i="1"/>
  <c r="E86" i="1"/>
  <c r="E20" i="1" l="1"/>
  <c r="E16" i="1"/>
  <c r="E29" i="1"/>
  <c r="E37" i="1"/>
  <c r="E56" i="1"/>
  <c r="E21" i="1" l="1"/>
  <c r="E40" i="1"/>
  <c r="E96" i="1" l="1"/>
  <c r="E61" i="1"/>
  <c r="E73" i="1" s="1"/>
  <c r="E26" i="1"/>
  <c r="E47" i="1" l="1"/>
  <c r="E97" i="1" s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<sst xmlns="http://schemas.openxmlformats.org/spreadsheetml/2006/main" count="250" uniqueCount="250">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</sst>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5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8"/>
  <sheetViews>
    <sheetView tabSelected="1" zoomScaleNormal="100" zoomScaleSheetLayoutView="100" workbookViewId="0">
      <selection activeCell="E9" sqref="E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3.44140625" style="10" customWidth="1"/>
    <col min="6" max="6" width="13.33203125" style="31" customWidth="1"/>
    <col min="7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4" t="s">
        <v>0</v>
      </c>
      <c r="C1" s="34"/>
      <c r="D1" s="34"/>
      <c r="E1" s="34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3424260+8849000+2526000+4260000+4261344</f>
        <v>23320604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33">
        <v>200000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f>200000</f>
        <v>200000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23820604</v>
      </c>
    </row>
    <row r="17" spans="2:6" x14ac:dyDescent="0.3">
      <c r="B17" s="3" t="s">
        <v>46</v>
      </c>
      <c r="C17" s="4" t="s">
        <v>47</v>
      </c>
      <c r="D17" s="18" t="s">
        <v>48</v>
      </c>
      <c r="E17" s="17">
        <f>7364820+200000</f>
        <v>7564820</v>
      </c>
    </row>
    <row r="18" spans="2:6" ht="31.2" x14ac:dyDescent="0.3">
      <c r="B18" s="3" t="s">
        <v>49</v>
      </c>
      <c r="C18" s="4" t="s">
        <v>50</v>
      </c>
      <c r="D18" s="18" t="s">
        <v>51</v>
      </c>
      <c r="E18" s="17">
        <f>1990300+2400000+600000</f>
        <v>4990300</v>
      </c>
    </row>
    <row r="19" spans="2:6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6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12555120</v>
      </c>
    </row>
    <row r="21" spans="2:6" x14ac:dyDescent="0.3">
      <c r="B21" s="23" t="s">
        <v>58</v>
      </c>
      <c r="C21" s="24" t="s">
        <v>59</v>
      </c>
      <c r="D21" s="25" t="s">
        <v>60</v>
      </c>
      <c r="E21" s="26">
        <f>E16+E20</f>
        <v>36375724</v>
      </c>
    </row>
    <row r="22" spans="2:6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552017+265347+1371595+334800+391530+660300+660509</f>
        <v>4236098</v>
      </c>
      <c r="F22" s="32"/>
    </row>
    <row r="23" spans="2:6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6" x14ac:dyDescent="0.3">
      <c r="B24" s="3" t="s">
        <v>67</v>
      </c>
      <c r="C24" s="4" t="s">
        <v>68</v>
      </c>
      <c r="D24" s="18" t="s">
        <v>69</v>
      </c>
      <c r="E24" s="17">
        <f>500000+100000+40000+100000+100000+3000000+50000+900000+135000+550000+700000+2448000</f>
        <v>8623000</v>
      </c>
    </row>
    <row r="25" spans="2:6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6" ht="16.2" x14ac:dyDescent="0.3">
      <c r="B26" s="19" t="s">
        <v>73</v>
      </c>
      <c r="C26" s="20" t="s">
        <v>74</v>
      </c>
      <c r="D26" s="21" t="s">
        <v>75</v>
      </c>
      <c r="E26" s="22">
        <f>SUM(E23:E25)</f>
        <v>8623000</v>
      </c>
    </row>
    <row r="27" spans="2:6" x14ac:dyDescent="0.3">
      <c r="B27" s="3" t="s">
        <v>76</v>
      </c>
      <c r="C27" s="4" t="s">
        <v>77</v>
      </c>
      <c r="D27" s="18" t="s">
        <v>78</v>
      </c>
      <c r="E27" s="17">
        <f>200000+50000+100000+55000</f>
        <v>405000</v>
      </c>
    </row>
    <row r="28" spans="2:6" x14ac:dyDescent="0.3">
      <c r="B28" s="3" t="s">
        <v>79</v>
      </c>
      <c r="C28" s="4" t="s">
        <v>80</v>
      </c>
      <c r="D28" s="18" t="s">
        <v>81</v>
      </c>
      <c r="E28" s="17">
        <f>400000+7000+50000+120000+50000+115000+72000</f>
        <v>814000</v>
      </c>
    </row>
    <row r="29" spans="2:6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1219000</v>
      </c>
    </row>
    <row r="30" spans="2:6" x14ac:dyDescent="0.3">
      <c r="B30" s="3" t="s">
        <v>85</v>
      </c>
      <c r="C30" s="4" t="s">
        <v>86</v>
      </c>
      <c r="D30" s="18" t="s">
        <v>87</v>
      </c>
      <c r="E30" s="17">
        <f>350000+50000+1900000+1200000+220000+570000+190000+150000+950000+150000+400000</f>
        <v>6130000</v>
      </c>
    </row>
    <row r="31" spans="2:6" x14ac:dyDescent="0.3">
      <c r="B31" s="3" t="s">
        <v>88</v>
      </c>
      <c r="C31" s="4" t="s">
        <v>89</v>
      </c>
      <c r="D31" s="18" t="s">
        <v>90</v>
      </c>
      <c r="E31" s="17">
        <f>5261080+862752+587640</f>
        <v>6711472</v>
      </c>
    </row>
    <row r="32" spans="2:6" x14ac:dyDescent="0.3">
      <c r="B32" s="3" t="s">
        <v>91</v>
      </c>
      <c r="C32" s="4" t="s">
        <v>92</v>
      </c>
      <c r="D32" s="18" t="s">
        <v>93</v>
      </c>
      <c r="E32" s="17">
        <f>900000</f>
        <v>900000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700000+200000+500000+350000+50000</f>
        <v>1800000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f>200000</f>
        <v>200000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3080000+200000+300000+750000+100000+28900+200000+1655000+600000+125000+205606</f>
        <v>7244506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22985978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1560000+94500+579690+54000+405000+1206900+207900+105003+472500+770850+351000+1420492+232943+158663+270540+716474+108000</f>
        <v>8714455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86948</f>
        <v>86948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8801403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41629381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14900000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14900000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24" customHeight="1" x14ac:dyDescent="0.3">
      <c r="B58" s="3">
        <v>56</v>
      </c>
      <c r="C58" s="7" t="s">
        <v>169</v>
      </c>
      <c r="D58" s="18" t="s">
        <v>170</v>
      </c>
      <c r="E58" s="17">
        <v>2566560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2566560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1507640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200000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250000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4524200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f>10570392</f>
        <v>10570392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f>2794606</f>
        <v>2794606</v>
      </c>
    </row>
    <row r="81" spans="2:6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13364998</v>
      </c>
      <c r="F81" s="32"/>
    </row>
    <row r="82" spans="2:6" x14ac:dyDescent="0.3">
      <c r="B82" s="3">
        <v>80</v>
      </c>
      <c r="C82" s="7" t="s">
        <v>217</v>
      </c>
      <c r="D82" s="18" t="s">
        <v>218</v>
      </c>
      <c r="E82" s="17">
        <v>1417323</v>
      </c>
    </row>
    <row r="83" spans="2:6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6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6" x14ac:dyDescent="0.3">
      <c r="B85" s="3">
        <v>83</v>
      </c>
      <c r="C85" s="7" t="s">
        <v>223</v>
      </c>
      <c r="D85" s="18" t="s">
        <v>224</v>
      </c>
      <c r="E85" s="17">
        <v>382677</v>
      </c>
    </row>
    <row r="86" spans="2:6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1800000</v>
      </c>
      <c r="F86" s="32"/>
    </row>
    <row r="87" spans="2:6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6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6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6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6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6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6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6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6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6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6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116830401</v>
      </c>
      <c r="F97" s="32"/>
    </row>
    <row r="98" spans="2:6" x14ac:dyDescent="0.3">
      <c r="E98" s="31"/>
    </row>
    <row r="129" spans="5:5" x14ac:dyDescent="0.3">
      <c r="E129" s="31"/>
    </row>
    <row r="130" spans="5:5" x14ac:dyDescent="0.3">
      <c r="E130" s="31"/>
    </row>
    <row r="131" spans="5:5" x14ac:dyDescent="0.3">
      <c r="E131" s="31"/>
    </row>
    <row r="132" spans="5:5" x14ac:dyDescent="0.3">
      <c r="E132" s="31"/>
    </row>
    <row r="133" spans="5:5" x14ac:dyDescent="0.3">
      <c r="E133" s="31"/>
    </row>
    <row r="134" spans="5:5" x14ac:dyDescent="0.3">
      <c r="E134" s="31"/>
    </row>
    <row r="135" spans="5:5" x14ac:dyDescent="0.3">
      <c r="E135" s="31"/>
    </row>
    <row r="136" spans="5:5" x14ac:dyDescent="0.3">
      <c r="E136" s="31"/>
    </row>
    <row r="137" spans="5:5" x14ac:dyDescent="0.3">
      <c r="E137" s="31"/>
    </row>
    <row r="138" spans="5:5" x14ac:dyDescent="0.3">
      <c r="E138" s="31"/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2. melléklet
az 1/2021. (II.05.) önkormányzati rendelethez
Az önkormányzat 2021.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melléklet</vt:lpstr>
      <vt:lpstr>'2.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2021-02-08T12:34:17Z</cp:lastPrinted>
  <dcterms:created xsi:type="dcterms:W3CDTF">2019-02-06T16:32:14Z</dcterms:created>
  <dcterms:modified xsi:type="dcterms:W3CDTF">2021-02-08T12:34:18Z</dcterms:modified>
</cp:coreProperties>
</file>