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E54" i="1"/>
  <c r="C54" i="1"/>
  <c r="C53" i="1" s="1"/>
  <c r="F53" i="1" s="1"/>
  <c r="E53" i="1"/>
  <c r="F52" i="1"/>
  <c r="E52" i="1"/>
  <c r="F51" i="1"/>
  <c r="E51" i="1"/>
  <c r="E50" i="1"/>
  <c r="C50" i="1"/>
  <c r="F50" i="1" s="1"/>
  <c r="E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C24" i="1"/>
  <c r="F24" i="1" s="1"/>
  <c r="F23" i="1"/>
  <c r="E23" i="1"/>
  <c r="F22" i="1"/>
  <c r="E22" i="1"/>
  <c r="E21" i="1"/>
  <c r="C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C9" i="1"/>
  <c r="F9" i="1" s="1"/>
  <c r="A1" i="1"/>
  <c r="C38" i="1" l="1"/>
  <c r="F42" i="1"/>
  <c r="F47" i="1"/>
  <c r="F54" i="1"/>
  <c r="C43" i="1" l="1"/>
  <c r="F43" i="1" s="1"/>
  <c r="F38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<sst xmlns="http://schemas.openxmlformats.org/spreadsheetml/2006/main" count="113" uniqueCount="99">
  <si>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</si>
  <si>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</si>
  <si>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</si>
  <si>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</si>
  <si>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</si>
  <si>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</si>
  <si>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</si>
  <si>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</si>
  <si>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</si>
  <si>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</si>
  <si>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</si>
  <si>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</si>
  <si>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</si>
  <si>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</si>
  <si>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</si>
  <si>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</si>
  <si>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</si>
  <si>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</si>
  <si>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</si>
  <si>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</si>
  <si>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</si>
  <si>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</si>
  <si>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</si>
  <si>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</si>
  <si>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</si>
  <si>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</si>
  <si>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</si>
  <si>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</si>
  <si>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</si>
  <si>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</si>
  <si>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</si>
  <si>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</si>
  <si>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</si>
  <si>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</si>
  <si>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</si>
  <si>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</si>
  <si>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</si>
  <si>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</si>
  <si>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</si>
  <si>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</si>
  <si>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</si>
  <si>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</si>
  <si>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</si>
  <si>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</si>
  <si>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</si>
  <si>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</si>
  <si>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</si>
  <si>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</si>
  <si>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</si>
  <si>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</si>
  <si>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</si>
  <si>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</si>
  <si>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</si>
  <si>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</si>
  <si>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</si>
  <si>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</si>
  <si>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</si>
  <si>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</si>
  <si>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</si>
  <si>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</si>
  <si>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</si>
  <si>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</si>
  <si>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</si>
  <si>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</si>
  <si>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</si>
  <si>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</si>
  <si>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</si>
  <si>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</si>
  <si>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</si>
  <si>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</si>
  <si>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</si>
  <si>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</si>
  <si>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</si>
  <si>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</si>
  <si>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</si>
  <si>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</si>
  <si>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</si>
  <si>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</si>
  <si>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</si>
  <si>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</si>
  <si>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</si>
  <si>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</si>
  <si>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</si>
  <si>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</si>
  <si>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</si>
  <si>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</si>
  <si>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</si>
  <si>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</si>
  <si>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</si>
  <si>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</si>
  <si>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</si>
  <si>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</si>
  <si>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</si>
  <si>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</si>
  <si>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</si>
  <si>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</si>
  <si>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</si>
  <si>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</si>
  <si>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(1 fő május 17-ig)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</si>
</sst>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12372850</v>
          </cell>
        </row>
        <row r="10">
          <cell r="C10">
            <v>20000</v>
          </cell>
        </row>
        <row r="11">
          <cell r="C11">
            <v>10387400</v>
          </cell>
        </row>
        <row r="12">
          <cell r="C12">
            <v>5000</v>
          </cell>
        </row>
        <row r="15">
          <cell r="C15">
            <v>1280450</v>
          </cell>
        </row>
        <row r="16">
          <cell r="C16">
            <v>680000</v>
          </cell>
        </row>
        <row r="21">
          <cell r="C21">
            <v>11386785</v>
          </cell>
        </row>
        <row r="24">
          <cell r="C24">
            <v>11386785</v>
          </cell>
        </row>
        <row r="25">
          <cell r="C25">
            <v>11259187</v>
          </cell>
        </row>
        <row r="27">
          <cell r="C27">
            <v>249830</v>
          </cell>
        </row>
        <row r="30">
          <cell r="C30">
            <v>249830</v>
          </cell>
        </row>
        <row r="32">
          <cell r="C32">
            <v>0</v>
          </cell>
        </row>
        <row r="38">
          <cell r="C38">
            <v>24009465</v>
          </cell>
        </row>
        <row r="39">
          <cell r="C39">
            <v>95006787</v>
          </cell>
        </row>
        <row r="40">
          <cell r="C40">
            <v>490516</v>
          </cell>
        </row>
        <row r="42">
          <cell r="C42">
            <v>94516271</v>
          </cell>
        </row>
        <row r="43">
          <cell r="C43">
            <v>119016252</v>
          </cell>
        </row>
        <row r="47">
          <cell r="C47">
            <v>115278119</v>
          </cell>
        </row>
        <row r="48">
          <cell r="C48">
            <v>55350452</v>
          </cell>
        </row>
        <row r="49">
          <cell r="C49">
            <v>9898597</v>
          </cell>
        </row>
        <row r="50">
          <cell r="C50">
            <v>50026570</v>
          </cell>
        </row>
        <row r="52">
          <cell r="C52">
            <v>2500</v>
          </cell>
        </row>
        <row r="53">
          <cell r="C53">
            <v>3966583</v>
          </cell>
        </row>
        <row r="54">
          <cell r="C54">
            <v>3966583</v>
          </cell>
        </row>
        <row r="59">
          <cell r="C59">
            <v>119244702</v>
          </cell>
        </row>
        <row r="61">
          <cell r="C61">
            <v>18.75</v>
          </cell>
        </row>
      </sheetData>
      <sheetData sheetId="33">
        <row r="9">
          <cell r="C9">
            <v>1155700</v>
          </cell>
        </row>
        <row r="11">
          <cell r="C11">
            <v>910000</v>
          </cell>
        </row>
        <row r="15">
          <cell r="C15">
            <v>245700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1155700</v>
          </cell>
        </row>
        <row r="39">
          <cell r="C39">
            <v>0</v>
          </cell>
        </row>
        <row r="43">
          <cell r="C43">
            <v>1155700</v>
          </cell>
        </row>
        <row r="47">
          <cell r="C47">
            <v>927250</v>
          </cell>
        </row>
        <row r="50">
          <cell r="C50">
            <v>927250</v>
          </cell>
        </row>
        <row r="53">
          <cell r="C53">
            <v>0</v>
          </cell>
        </row>
        <row r="59">
          <cell r="C59">
            <v>927250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tabSelected="1" workbookViewId="0">
      <selection activeCell="B13" sqref="B13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2" customWidth="1"/>
    <col min="4" max="4" width="9.33203125" style="2"/>
    <col min="5" max="5" width="11.83203125" style="3" hidden="1" customWidth="1"/>
    <col min="6" max="6" width="12.6640625" style="3" hidden="1" customWidth="1"/>
    <col min="7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CONCATENATE("14. melléklet"," ",[1]ALAPADATOK!A7," ",[1]ALAPADATOK!B7," ",[1]ALAPADATOK!C7," ",[1]ALAPADATOK!D7," ",[1]ALAPADATOK!E7," ",[1]ALAPADATOK!F7," ",[1]ALAPADATOK!G7," ",[1]ALAPADATOK!H7)</f>
        <v>14. melléklet a 24 / 2020. ( X.30.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13528550</v>
      </c>
      <c r="E9" s="33">
        <f>'[1]9.4.1. sz. mell EKIK'!C9+'[1]9.4.2. sz. mell EKIK'!C9</f>
        <v>13528550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>
        <v>20000</v>
      </c>
      <c r="E10" s="33">
        <f>'[1]9.4.1. sz. mell EKIK'!C10+'[1]9.4.2. sz. mell EKIK'!C10</f>
        <v>20000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11297400</v>
      </c>
      <c r="E11" s="33">
        <f>'[1]9.4.1. sz. mell EKIK'!C11+'[1]9.4.2. sz. mell EKIK'!C11</f>
        <v>11297400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5000</v>
      </c>
      <c r="E12" s="33">
        <f>'[1]9.4.1. sz. mell EKIK'!C12+'[1]9.4.2. sz. mell EKIK'!C12</f>
        <v>5000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'[1]9.4.1. sz. mell EKIK'!C13+'[1]9.4.2. sz. mell EKIK'!C13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/>
      <c r="E14" s="33">
        <f>'[1]9.4.1. sz. mell EKIK'!C14+'[1]9.4.2. sz. mell EKIK'!C14</f>
        <v>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1526150</v>
      </c>
      <c r="E15" s="33">
        <f>'[1]9.4.1. sz. mell EKIK'!C15+'[1]9.4.2. sz. mell EKIK'!C15</f>
        <v>1526150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680000</v>
      </c>
      <c r="E16" s="33">
        <f>'[1]9.4.1. sz. mell EKIK'!C16+'[1]9.4.2. sz. mell EKIK'!C16</f>
        <v>680000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'[1]9.4.1. sz. mell EKIK'!C17+'[1]9.4.2. sz. mell EKIK'!C17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'[1]9.4.1. sz. mell EKIK'!C18+'[1]9.4.2. sz. mell EKIK'!C18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'[1]9.4.1. sz. mell EKIK'!C19+'[1]9.4.2. sz. mell EKIK'!C19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'[1]9.4.1. sz. mell EKIK'!C20+'[1]9.4.2. sz. mell EKIK'!C20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11386785</v>
      </c>
      <c r="E21" s="33">
        <f>'[1]9.4.1. sz. mell EKIK'!C21+'[1]9.4.2. sz. mell EKIK'!C21</f>
        <v>11386785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'[1]9.4.1. sz. mell EKIK'!C22+'[1]9.4.2. sz. mell EKIK'!C22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'[1]9.4.1. sz. mell EKIK'!C23+'[1]9.4.2. sz. mell EKIK'!C23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>
        <f>11259187+127598</f>
        <v>11386785</v>
      </c>
      <c r="E24" s="33">
        <f>'[1]9.4.1. sz. mell EKIK'!C24+'[1]9.4.2. sz. mell EKIK'!C24</f>
        <v>11386785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11259187</v>
      </c>
      <c r="E25" s="33">
        <f>'[1]9.4.1. sz. mell EKIK'!C25+'[1]9.4.2. sz. mell EKIK'!C25</f>
        <v>11259187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'[1]9.4.1. sz. mell EKIK'!C26+'[1]9.4.2. sz. mell EKIK'!C26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249830</v>
      </c>
      <c r="E27" s="33">
        <f>'[1]9.4.1. sz. mell EKIK'!C27+'[1]9.4.2. sz. mell EKIK'!C27</f>
        <v>249830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'[1]9.4.1. sz. mell EKIK'!C28+'[1]9.4.2. sz. mell EKIK'!C28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'[1]9.4.1. sz. mell EKIK'!C29+'[1]9.4.2. sz. mell EKIK'!C29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6">
        <v>249830</v>
      </c>
      <c r="E30" s="33">
        <f>'[1]9.4.1. sz. mell EKIK'!C30+'[1]9.4.2. sz. mell EKIK'!C30</f>
        <v>249830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'[1]9.4.1. sz. mell EKIK'!C31+'[1]9.4.2. sz. mell EKIK'!C31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'[1]9.4.1. sz. mell EKIK'!C32+'[1]9.4.2. sz. mell EKIK'!C32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'[1]9.4.1. sz. mell EKIK'!C33+'[1]9.4.2. sz. mell EKIK'!C33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'[1]9.4.1. sz. mell EKIK'!C34+'[1]9.4.2. sz. mell EKIK'!C34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'[1]9.4.1. sz. mell EKIK'!C35+'[1]9.4.2. sz. mell EKIK'!C35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'[1]9.4.1. sz. mell EKIK'!C36+'[1]9.4.2. sz. mell EKIK'!C36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/>
      <c r="E37" s="33">
        <f>'[1]9.4.1. sz. mell EKIK'!C37+'[1]9.4.2. sz. mell EKIK'!C37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25165165</v>
      </c>
      <c r="E38" s="33">
        <f>'[1]9.4.1. sz. mell EKIK'!C38+'[1]9.4.2. sz. mell EKIK'!C38</f>
        <v>25165165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7">
        <f>+C40+C41+C42</f>
        <v>95006787</v>
      </c>
      <c r="E39" s="33">
        <f>'[1]9.4.1. sz. mell EKIK'!C39+'[1]9.4.2. sz. mell EKIK'!C39</f>
        <v>95006787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490516</v>
      </c>
      <c r="E40" s="33">
        <f>'[1]9.4.1. sz. mell EKIK'!C40+'[1]9.4.2. sz. mell EKIK'!C40</f>
        <v>490516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'[1]9.4.1. sz. mell EKIK'!C41+'[1]9.4.2. sz. mell EKIK'!C41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59">
        <f>93181485+727000+272786+249830-249830+335000</f>
        <v>94516271</v>
      </c>
      <c r="E42" s="33">
        <f>'[1]9.4.1. sz. mell EKIK'!C42+'[1]9.4.2. sz. mell EKIK'!C42</f>
        <v>94516271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0" t="s">
        <v>82</v>
      </c>
      <c r="C43" s="61">
        <f>+C38+C39</f>
        <v>120171952</v>
      </c>
      <c r="E43" s="33">
        <f>'[1]9.4.1. sz. mell EKIK'!C43+'[1]9.4.2. sz. mell EKIK'!C43</f>
        <v>120171952</v>
      </c>
      <c r="F43" s="33">
        <f t="shared" si="0"/>
        <v>0</v>
      </c>
    </row>
    <row r="44" spans="1:6" x14ac:dyDescent="0.2">
      <c r="A44" s="62"/>
      <c r="B44" s="63"/>
      <c r="C44" s="64"/>
      <c r="E44" s="33">
        <f>'[1]9.4.1. sz. mell EKIK'!C44+'[1]9.4.2. sz. mell EKIK'!C44</f>
        <v>0</v>
      </c>
      <c r="F44" s="33">
        <f t="shared" si="0"/>
        <v>0</v>
      </c>
    </row>
    <row r="45" spans="1:6" s="25" customFormat="1" ht="16.5" customHeight="1" thickBot="1" x14ac:dyDescent="0.25">
      <c r="A45" s="65"/>
      <c r="B45" s="66"/>
      <c r="C45" s="67"/>
      <c r="E45" s="33">
        <f>'[1]9.4.1. sz. mell EKIK'!C45+'[1]9.4.2. sz. mell EKIK'!C45</f>
        <v>0</v>
      </c>
      <c r="F45" s="33">
        <f t="shared" si="0"/>
        <v>0</v>
      </c>
    </row>
    <row r="46" spans="1:6" s="70" customFormat="1" ht="12" customHeight="1" thickBot="1" x14ac:dyDescent="0.25">
      <c r="A46" s="68"/>
      <c r="B46" s="69" t="s">
        <v>83</v>
      </c>
      <c r="C46" s="61"/>
      <c r="E46" s="33">
        <f>'[1]9.4.1. sz. mell EKIK'!C46+'[1]9.4.2. sz. mell EKIK'!C46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31">
        <f>SUM(C48:C52)</f>
        <v>116205369</v>
      </c>
      <c r="E47" s="33">
        <f>'[1]9.4.1. sz. mell EKIK'!C47+'[1]9.4.2. sz. mell EKIK'!C47</f>
        <v>116205369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71">
        <f>55350452-294482+294482</f>
        <v>55350452</v>
      </c>
      <c r="E48" s="33">
        <f>'[1]9.4.1. sz. mell EKIK'!C48+'[1]9.4.2. sz. mell EKIK'!C48</f>
        <v>55350452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v>9898597</v>
      </c>
      <c r="E49" s="33">
        <f>'[1]9.4.1. sz. mell EKIK'!C49+'[1]9.4.2. sz. mell EKIK'!C49</f>
        <v>9898597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50681034+272786</f>
        <v>50953820</v>
      </c>
      <c r="E50" s="33">
        <f>'[1]9.4.1. sz. mell EKIK'!C50+'[1]9.4.2. sz. mell EKIK'!C50</f>
        <v>50953820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'[1]9.4.1. sz. mell EKIK'!C51+'[1]9.4.2. sz. mell EKIK'!C51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>
        <v>2500</v>
      </c>
      <c r="E52" s="33">
        <f>'[1]9.4.1. sz. mell EKIK'!C52+'[1]9.4.2. sz. mell EKIK'!C52</f>
        <v>2500</v>
      </c>
      <c r="F52" s="33">
        <f t="shared" si="0"/>
        <v>0</v>
      </c>
    </row>
    <row r="53" spans="1:6" s="70" customFormat="1" ht="12" customHeight="1" thickBot="1" x14ac:dyDescent="0.25">
      <c r="A53" s="47" t="s">
        <v>38</v>
      </c>
      <c r="B53" s="48" t="s">
        <v>90</v>
      </c>
      <c r="C53" s="31">
        <f>SUM(C54:C56)</f>
        <v>3966583</v>
      </c>
      <c r="E53" s="33">
        <f>'[1]9.4.1. sz. mell EKIK'!C53+'[1]9.4.2. sz. mell EKIK'!C53</f>
        <v>3966583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71">
        <f>2527155+727000+127598+249830+335000</f>
        <v>3966583</v>
      </c>
      <c r="E54" s="33">
        <f>'[1]9.4.1. sz. mell EKIK'!C54+'[1]9.4.2. sz. mell EKIK'!C54</f>
        <v>3966583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'[1]9.4.1. sz. mell EKIK'!C55+'[1]9.4.2. sz. mell EKIK'!C55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'[1]9.4.1. sz. mell EKIK'!C56+'[1]9.4.2. sz. mell EKIK'!C56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'[1]9.4.1. sz. mell EKIK'!C57+'[1]9.4.2. sz. mell EKIK'!C57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'[1]9.4.1. sz. mell EKIK'!C58+'[1]9.4.2. sz. mell EKIK'!C58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2" t="s">
        <v>96</v>
      </c>
      <c r="C59" s="73">
        <f>+C47+C53+C58</f>
        <v>120171952</v>
      </c>
      <c r="E59" s="33">
        <f>'[1]9.4.1. sz. mell EKIK'!C59+'[1]9.4.2. sz. mell EKIK'!C59</f>
        <v>120171952</v>
      </c>
      <c r="F59" s="33">
        <f t="shared" si="0"/>
        <v>0</v>
      </c>
    </row>
    <row r="60" spans="1:6" ht="14.25" customHeight="1" thickBot="1" x14ac:dyDescent="0.25">
      <c r="C60" s="75"/>
      <c r="E60" s="33">
        <f>'[1]9.4.1. sz. mell EKIK'!C60+'[1]9.4.2. sz. mell EKIK'!C60</f>
        <v>0</v>
      </c>
      <c r="F60" s="33">
        <f t="shared" si="0"/>
        <v>0</v>
      </c>
    </row>
    <row r="61" spans="1:6" x14ac:dyDescent="0.2">
      <c r="A61" s="76" t="s">
        <v>97</v>
      </c>
      <c r="B61" s="77"/>
      <c r="C61" s="78">
        <v>18.75</v>
      </c>
      <c r="E61" s="33">
        <f>'[1]9.4.1. sz. mell EKIK'!C61+'[1]9.4.2. sz. mell EKIK'!C61</f>
        <v>18.75</v>
      </c>
      <c r="F61" s="33">
        <f t="shared" si="0"/>
        <v>0</v>
      </c>
    </row>
    <row r="62" spans="1:6" ht="13.5" thickBot="1" x14ac:dyDescent="0.25">
      <c r="A62" s="79" t="s">
        <v>98</v>
      </c>
      <c r="B62" s="80"/>
      <c r="C62" s="81">
        <v>0.38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2020-11-03T08:18:21Z</dcterms:created>
  <dcterms:modified xsi:type="dcterms:W3CDTF">2020-11-03T08:18:21Z</dcterms:modified>
</cp:coreProperties>
</file>