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<sst xmlns="http://schemas.openxmlformats.org/spreadsheetml/2006/main" count="30" uniqueCount="30">
  <si>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</si>
  <si>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</si>
  <si>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</si>
  <si>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</si>
  <si>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</si>
  <si>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</si>
  <si>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</si>
  <si>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</si>
  <si>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</si>
  <si>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</si>
  <si>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</si>
  <si>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</si>
  <si>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</si>
  <si>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</si>
  <si>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</si>
  <si>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</si>
  <si>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</si>
  <si>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</si>
  <si>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r>
      <t>10.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</si>
  <si>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t>1.Működési célú támogatások Áh-n belülről</t>
  </si>
  <si>
    <t>3.Közhatalmi bevételek</t>
  </si>
  <si>
    <t>4.Működési bevételek</t>
  </si>
  <si>
    <t>5.Felhalmozási bevételek</t>
  </si>
  <si>
    <t>6.Működési célú átvett pénzeszközök</t>
  </si>
  <si>
    <t>7.Felhalm.-i célúátvett pénzeszközök</t>
  </si>
  <si>
    <t>11.Költségvetési kiadások</t>
  </si>
  <si>
    <t>12.Finanszírozási kiadások</t>
  </si>
  <si>
    <t>2.Felhalmozási célú támogatások Áh-n belülről</t>
  </si>
  <si>
    <t>K513 Tartalék</t>
  </si>
  <si>
    <t>Előző évi pénzmaradvány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</si>
</sst>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3" fontId="20" fillId="22" borderId="10" xfId="0" applyNumberFormat="1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3" fontId="29" fillId="0" borderId="0" xfId="0" applyNumberFormat="1" applyFont="1" applyBorder="1" applyAlignment="1">
      <alignment horizontal="right"/>
    </xf>
    <xf numFmtId="3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3" fontId="20" fillId="0" borderId="0" xfId="0" applyNumberFormat="1" applyFont="1" applyAlignment="1">
      <alignment/>
    </xf>
    <xf numFmtId="0" fontId="25" fillId="22" borderId="10" xfId="0" applyFont="1" applyFill="1" applyBorder="1" applyAlignment="1">
      <alignment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V25"/>
  <sheetViews>
    <sheetView tabSelected="1" view="pageLayout" workbookViewId="0" topLeftCell="A1">
      <selection activeCell="D7" sqref="D7"/>
    </sheetView>
  </sheetViews>
  <sheetFormatPr defaultColWidth="9.140625" defaultRowHeight="15"/>
  <cols>
    <col min="1" max="1" width="16.28125" style="1" customWidth="1"/>
    <col min="2" max="2" width="10.28125" style="1" customWidth="1"/>
    <col min="3" max="3" width="9.421875" style="1" customWidth="1"/>
    <col min="4" max="4" width="10.00390625" style="1" customWidth="1"/>
    <col min="5" max="5" width="10.140625" style="1" customWidth="1"/>
    <col min="6" max="6" width="10.421875" style="1" customWidth="1"/>
    <col min="7" max="7" width="9.57421875" style="1" customWidth="1"/>
    <col min="8" max="8" width="9.28125" style="1" customWidth="1"/>
    <col min="9" max="9" width="9.00390625" style="1" customWidth="1"/>
    <col min="10" max="10" width="10.28125" style="1" customWidth="1"/>
    <col min="11" max="11" width="9.7109375" style="1" customWidth="1"/>
    <col min="12" max="12" width="9.28125" style="1" customWidth="1"/>
    <col min="13" max="13" width="9.57421875" style="1" customWidth="1"/>
    <col min="14" max="14" width="11.28125" style="1" customWidth="1"/>
    <col min="15" max="15" width="11.140625" style="2" bestFit="1" customWidth="1"/>
    <col min="22" max="22" width="14.7109375" style="0" customWidth="1"/>
  </cols>
  <sheetData>
    <row r="3" spans="2:14" ht="12.75" customHeight="1">
      <c r="B3" s="3"/>
      <c r="C3" s="3"/>
      <c r="D3" s="4"/>
      <c r="E3" s="3"/>
      <c r="F3" s="3"/>
      <c r="G3" s="3"/>
      <c r="H3" s="3"/>
      <c r="I3" s="3"/>
      <c r="J3" s="4"/>
      <c r="K3" s="3"/>
      <c r="L3" s="3"/>
      <c r="M3" s="3"/>
      <c r="N3" s="5" t="s">
        <v>0</v>
      </c>
    </row>
    <row r="4" spans="1:14" ht="18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</row>
    <row r="5" spans="1:15" ht="15.75" customHeight="1">
      <c r="A5" s="23" t="s">
        <v>15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16"/>
    </row>
    <row r="6" spans="1:15" ht="27" customHeight="1">
      <c r="A6" s="20" t="s">
        <v>19</v>
      </c>
      <c r="B6" s="9">
        <v>3589050</v>
      </c>
      <c r="C6" s="9">
        <f>3589049+1000</f>
        <v>3590049</v>
      </c>
      <c r="D6" s="9">
        <v>3589049</v>
      </c>
      <c r="E6" s="9">
        <v>3589049</v>
      </c>
      <c r="F6" s="9">
        <v>3589049</v>
      </c>
      <c r="G6" s="9">
        <v>3589049</v>
      </c>
      <c r="H6" s="9">
        <v>3589049</v>
      </c>
      <c r="I6" s="9">
        <v>3589049</v>
      </c>
      <c r="J6" s="9">
        <v>3589049</v>
      </c>
      <c r="K6" s="9">
        <v>3589049</v>
      </c>
      <c r="L6" s="9">
        <v>3589049</v>
      </c>
      <c r="M6" s="9">
        <v>3589049</v>
      </c>
      <c r="N6" s="9">
        <f>SUM(B6:M6)</f>
        <v>43069589</v>
      </c>
      <c r="O6" s="17">
        <v>83429</v>
      </c>
    </row>
    <row r="7" spans="1:15" ht="45">
      <c r="A7" s="20" t="s">
        <v>27</v>
      </c>
      <c r="B7" s="9">
        <v>41169513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f aca="true" t="shared" si="0" ref="N7:N13">SUM(B7:M7)</f>
        <v>41169513</v>
      </c>
      <c r="O7" s="17">
        <v>7628</v>
      </c>
    </row>
    <row r="8" spans="1:15" ht="27" customHeight="1">
      <c r="A8" s="20" t="s">
        <v>20</v>
      </c>
      <c r="B8" s="9">
        <v>350000</v>
      </c>
      <c r="C8" s="9">
        <v>250000</v>
      </c>
      <c r="D8" s="9">
        <v>10033500</v>
      </c>
      <c r="E8" s="9">
        <v>320000</v>
      </c>
      <c r="F8" s="9">
        <v>250000</v>
      </c>
      <c r="G8" s="9">
        <v>350000</v>
      </c>
      <c r="H8" s="9">
        <v>250000</v>
      </c>
      <c r="I8" s="9">
        <v>100000</v>
      </c>
      <c r="J8" s="9">
        <f>11335000-8500-825000</f>
        <v>10501500</v>
      </c>
      <c r="K8" s="9">
        <v>315000</v>
      </c>
      <c r="L8" s="9">
        <v>3580000</v>
      </c>
      <c r="M8" s="9">
        <v>3000000</v>
      </c>
      <c r="N8" s="9">
        <f t="shared" si="0"/>
        <v>29300000</v>
      </c>
      <c r="O8" s="17">
        <v>9720</v>
      </c>
    </row>
    <row r="9" spans="1:15" ht="27" customHeight="1">
      <c r="A9" s="20" t="s">
        <v>21</v>
      </c>
      <c r="B9" s="9">
        <f>16000+270000</f>
        <v>286000</v>
      </c>
      <c r="C9" s="9">
        <f>2516000+270000</f>
        <v>2786000</v>
      </c>
      <c r="D9" s="9">
        <f aca="true" t="shared" si="1" ref="D9:L9">16000+270000</f>
        <v>286000</v>
      </c>
      <c r="E9" s="9">
        <f t="shared" si="1"/>
        <v>286000</v>
      </c>
      <c r="F9" s="9">
        <f t="shared" si="1"/>
        <v>286000</v>
      </c>
      <c r="G9" s="9">
        <f t="shared" si="1"/>
        <v>286000</v>
      </c>
      <c r="H9" s="9">
        <f t="shared" si="1"/>
        <v>286000</v>
      </c>
      <c r="I9" s="9">
        <f t="shared" si="1"/>
        <v>286000</v>
      </c>
      <c r="J9" s="9">
        <f t="shared" si="1"/>
        <v>286000</v>
      </c>
      <c r="K9" s="9">
        <f t="shared" si="1"/>
        <v>286000</v>
      </c>
      <c r="L9" s="9">
        <f t="shared" si="1"/>
        <v>286000</v>
      </c>
      <c r="M9" s="9">
        <f>16000+270000+218500</f>
        <v>504500</v>
      </c>
      <c r="N9" s="9">
        <f>SUM(B9:M9)</f>
        <v>6150500</v>
      </c>
      <c r="O9" s="17"/>
    </row>
    <row r="10" spans="1:15" ht="28.5" customHeight="1">
      <c r="A10" s="20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0</v>
      </c>
      <c r="O10" s="17">
        <v>3200</v>
      </c>
    </row>
    <row r="11" spans="1:15" ht="45">
      <c r="A11" s="20" t="s">
        <v>23</v>
      </c>
      <c r="B11" s="9">
        <v>1262237</v>
      </c>
      <c r="C11" s="9">
        <v>1262233</v>
      </c>
      <c r="D11" s="9">
        <v>1262233</v>
      </c>
      <c r="E11" s="9">
        <v>1262233</v>
      </c>
      <c r="F11" s="9">
        <v>1262233</v>
      </c>
      <c r="G11" s="9">
        <v>1262233</v>
      </c>
      <c r="H11" s="9">
        <v>1262233</v>
      </c>
      <c r="I11" s="9">
        <v>1262233</v>
      </c>
      <c r="J11" s="9">
        <v>1262233</v>
      </c>
      <c r="K11" s="9">
        <v>1262233</v>
      </c>
      <c r="L11" s="9">
        <v>1262233</v>
      </c>
      <c r="M11" s="9">
        <v>1262233</v>
      </c>
      <c r="N11" s="9">
        <f t="shared" si="0"/>
        <v>15146800</v>
      </c>
      <c r="O11" s="17">
        <v>500</v>
      </c>
    </row>
    <row r="12" spans="1:15" ht="45">
      <c r="A12" s="20" t="s">
        <v>24</v>
      </c>
      <c r="B12" s="9">
        <f aca="true" t="shared" si="2" ref="B12:M12">B23*$O$12</f>
        <v>0</v>
      </c>
      <c r="C12" s="9">
        <f t="shared" si="2"/>
        <v>0</v>
      </c>
      <c r="D12" s="9">
        <f t="shared" si="2"/>
        <v>0</v>
      </c>
      <c r="E12" s="9">
        <v>100000</v>
      </c>
      <c r="F12" s="9">
        <f t="shared" si="2"/>
        <v>0</v>
      </c>
      <c r="G12" s="9">
        <v>0</v>
      </c>
      <c r="H12" s="9">
        <f t="shared" si="2"/>
        <v>0</v>
      </c>
      <c r="I12" s="9">
        <f t="shared" si="2"/>
        <v>0</v>
      </c>
      <c r="J12" s="9">
        <f t="shared" si="2"/>
        <v>0</v>
      </c>
      <c r="K12" s="9"/>
      <c r="L12" s="9">
        <f t="shared" si="2"/>
        <v>0</v>
      </c>
      <c r="M12" s="9">
        <f t="shared" si="2"/>
        <v>0</v>
      </c>
      <c r="N12" s="9">
        <f t="shared" si="0"/>
        <v>100000</v>
      </c>
      <c r="O12" s="17">
        <v>0</v>
      </c>
    </row>
    <row r="13" spans="1:15" ht="30" customHeight="1">
      <c r="A13" s="20" t="s">
        <v>29</v>
      </c>
      <c r="B13" s="9"/>
      <c r="C13" s="9"/>
      <c r="D13" s="9">
        <v>0</v>
      </c>
      <c r="E13" s="9"/>
      <c r="F13" s="9"/>
      <c r="G13" s="9"/>
      <c r="H13" s="9">
        <v>0</v>
      </c>
      <c r="I13" s="9">
        <v>0</v>
      </c>
      <c r="J13" s="9"/>
      <c r="K13" s="9"/>
      <c r="L13" s="9"/>
      <c r="M13" s="9"/>
      <c r="N13" s="9">
        <f t="shared" si="0"/>
        <v>0</v>
      </c>
      <c r="O13" s="17">
        <v>20815</v>
      </c>
    </row>
    <row r="14" spans="1:15" ht="31.5" customHeight="1">
      <c r="A14" s="22" t="s">
        <v>18</v>
      </c>
      <c r="B14" s="14">
        <f>SUM(B6:B13)</f>
        <v>46656800</v>
      </c>
      <c r="C14" s="14">
        <f aca="true" t="shared" si="3" ref="C14:L14">SUM(C6:C13)</f>
        <v>7888282</v>
      </c>
      <c r="D14" s="14">
        <f t="shared" si="3"/>
        <v>15170782</v>
      </c>
      <c r="E14" s="14">
        <f t="shared" si="3"/>
        <v>5557282</v>
      </c>
      <c r="F14" s="14">
        <f t="shared" si="3"/>
        <v>5387282</v>
      </c>
      <c r="G14" s="14">
        <f t="shared" si="3"/>
        <v>5487282</v>
      </c>
      <c r="H14" s="14">
        <f t="shared" si="3"/>
        <v>5387282</v>
      </c>
      <c r="I14" s="14">
        <f t="shared" si="3"/>
        <v>5237282</v>
      </c>
      <c r="J14" s="14">
        <f t="shared" si="3"/>
        <v>15638782</v>
      </c>
      <c r="K14" s="14">
        <f t="shared" si="3"/>
        <v>5452282</v>
      </c>
      <c r="L14" s="14">
        <f t="shared" si="3"/>
        <v>8717282</v>
      </c>
      <c r="M14" s="14">
        <f>SUM(M6:M13)</f>
        <v>8355782</v>
      </c>
      <c r="N14" s="15">
        <f>SUM(B14:M14)</f>
        <v>134936402</v>
      </c>
      <c r="O14" s="18">
        <f>SUM(O6:O13)</f>
        <v>125292</v>
      </c>
    </row>
    <row r="15" spans="1:22" ht="14.25" customHeight="1">
      <c r="A15" s="23" t="s">
        <v>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19"/>
      <c r="V15">
        <v>126112152</v>
      </c>
    </row>
    <row r="16" spans="1:15" ht="26.25" customHeight="1">
      <c r="A16" s="20" t="s">
        <v>25</v>
      </c>
      <c r="B16" s="9">
        <f>6493371-3</f>
        <v>6493368</v>
      </c>
      <c r="C16" s="9">
        <v>6493371</v>
      </c>
      <c r="D16" s="9">
        <v>6493371</v>
      </c>
      <c r="E16" s="9">
        <v>6493371</v>
      </c>
      <c r="F16" s="9">
        <v>6493371</v>
      </c>
      <c r="G16" s="9">
        <v>6493371</v>
      </c>
      <c r="H16" s="9">
        <v>6493371</v>
      </c>
      <c r="I16" s="9">
        <v>6493371</v>
      </c>
      <c r="J16" s="9">
        <v>6493371</v>
      </c>
      <c r="K16" s="9">
        <v>6493371</v>
      </c>
      <c r="L16" s="9">
        <v>6493371</v>
      </c>
      <c r="M16" s="9">
        <v>6493371</v>
      </c>
      <c r="N16" s="9">
        <f>SUM(B16:M16)</f>
        <v>77920449</v>
      </c>
      <c r="O16" s="18">
        <v>126112152</v>
      </c>
    </row>
    <row r="17" spans="1:15" ht="27.75" customHeight="1">
      <c r="A17" s="20" t="s">
        <v>26</v>
      </c>
      <c r="B17" s="9">
        <f>1320537-4</f>
        <v>1320533</v>
      </c>
      <c r="C17" s="9">
        <v>1320537</v>
      </c>
      <c r="D17" s="9">
        <v>1320537</v>
      </c>
      <c r="E17" s="9">
        <v>1320537</v>
      </c>
      <c r="F17" s="9">
        <v>1320537</v>
      </c>
      <c r="G17" s="9">
        <v>1320537</v>
      </c>
      <c r="H17" s="9">
        <v>1320537</v>
      </c>
      <c r="I17" s="9">
        <v>1320537</v>
      </c>
      <c r="J17" s="9">
        <v>1320537</v>
      </c>
      <c r="K17" s="9">
        <v>1320537</v>
      </c>
      <c r="L17" s="9">
        <v>1320537</v>
      </c>
      <c r="M17" s="9">
        <v>1320537</v>
      </c>
      <c r="N17" s="9">
        <f>SUM(B17:M17)</f>
        <v>15846440</v>
      </c>
      <c r="O17" s="18">
        <v>20815</v>
      </c>
    </row>
    <row r="18" spans="1:15" ht="18" customHeight="1">
      <c r="A18" s="8" t="s">
        <v>28</v>
      </c>
      <c r="B18" s="9">
        <v>41169513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>SUM(B18:M18)</f>
        <v>41169513</v>
      </c>
      <c r="O18" s="18"/>
    </row>
    <row r="19" spans="1:15" ht="27" customHeight="1">
      <c r="A19" s="22" t="s">
        <v>17</v>
      </c>
      <c r="B19" s="14">
        <f aca="true" t="shared" si="4" ref="B19:M19">SUM(B16:B17)</f>
        <v>7813901</v>
      </c>
      <c r="C19" s="14">
        <f t="shared" si="4"/>
        <v>7813908</v>
      </c>
      <c r="D19" s="14">
        <f t="shared" si="4"/>
        <v>7813908</v>
      </c>
      <c r="E19" s="14">
        <f t="shared" si="4"/>
        <v>7813908</v>
      </c>
      <c r="F19" s="14">
        <f t="shared" si="4"/>
        <v>7813908</v>
      </c>
      <c r="G19" s="14">
        <f t="shared" si="4"/>
        <v>7813908</v>
      </c>
      <c r="H19" s="14">
        <f t="shared" si="4"/>
        <v>7813908</v>
      </c>
      <c r="I19" s="14">
        <f t="shared" si="4"/>
        <v>7813908</v>
      </c>
      <c r="J19" s="14">
        <f t="shared" si="4"/>
        <v>7813908</v>
      </c>
      <c r="K19" s="14">
        <f t="shared" si="4"/>
        <v>7813908</v>
      </c>
      <c r="L19" s="14">
        <f t="shared" si="4"/>
        <v>7813908</v>
      </c>
      <c r="M19" s="14">
        <f t="shared" si="4"/>
        <v>7813908</v>
      </c>
      <c r="N19" s="15">
        <f>SUM(N15:N18)</f>
        <v>134936402</v>
      </c>
      <c r="O19" s="17">
        <f>SUM(O16:O17)</f>
        <v>126132967</v>
      </c>
    </row>
    <row r="20" ht="15">
      <c r="O20" s="19"/>
    </row>
    <row r="21" ht="15">
      <c r="O21" s="19"/>
    </row>
    <row r="23" spans="1:15" s="13" customFormat="1" ht="15">
      <c r="A23" s="10"/>
      <c r="B23" s="10">
        <f>56443807/12</f>
        <v>4703650.583333333</v>
      </c>
      <c r="C23" s="11">
        <v>0.14</v>
      </c>
      <c r="D23" s="11">
        <v>0.07</v>
      </c>
      <c r="E23" s="11">
        <v>0.08</v>
      </c>
      <c r="F23" s="11">
        <v>0.08</v>
      </c>
      <c r="G23" s="11">
        <v>0.08</v>
      </c>
      <c r="H23" s="11">
        <v>0.08</v>
      </c>
      <c r="I23" s="11">
        <v>0.08</v>
      </c>
      <c r="J23" s="11">
        <v>0.08</v>
      </c>
      <c r="K23" s="11">
        <v>0.08</v>
      </c>
      <c r="L23" s="11">
        <v>0.08</v>
      </c>
      <c r="M23" s="11">
        <v>0.1</v>
      </c>
      <c r="N23" s="12">
        <f>SUM(B23:M23)</f>
        <v>4703651.533333333</v>
      </c>
      <c r="O23" s="2"/>
    </row>
    <row r="24" spans="1:14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7:14" ht="15">
      <c r="G25" s="21"/>
      <c r="J25" s="21"/>
      <c r="L25" s="21"/>
      <c r="N25" s="21"/>
    </row>
  </sheetData>
  <sheetProtection/>
  <mergeCells count="2">
    <mergeCell ref="A5:N5"/>
    <mergeCell ref="A15:N1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 alignWithMargins="0">
    <oddHeader>&amp;C
7. mellékelt
az 1/2018. (II.15.) önkormányzati rendelethez
 az önkormányzat 2018. évi előirányzat-felhasználási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Jegyző</cp:lastModifiedBy>
  <cp:lastPrinted>2018-02-12T06:00:28Z</cp:lastPrinted>
  <dcterms:created xsi:type="dcterms:W3CDTF">2014-02-03T14:08:15Z</dcterms:created>
  <dcterms:modified xsi:type="dcterms:W3CDTF">2018-02-12T06:00:29Z</dcterms:modified>
  <cp:category/>
  <cp:version/>
  <cp:contentType/>
  <cp:contentStatus/>
</cp:coreProperties>
</file>