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1895" windowHeight="5385" tabRatio="577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5.1." sheetId="6" r:id="rId6"/>
    <sheet name="6" sheetId="7" r:id="rId7"/>
    <sheet name="7" sheetId="8" r:id="rId8"/>
    <sheet name="7.1." sheetId="9" r:id="rId9"/>
    <sheet name="8" sheetId="10" r:id="rId10"/>
    <sheet name="9" sheetId="11" r:id="rId11"/>
    <sheet name="10" sheetId="12" r:id="rId12"/>
  </sheets>
  <definedNames>
    <definedName name="_xlnm.Print_Titles" localSheetId="3">'4'!$1:$4</definedName>
    <definedName name="_xlnm.Print_Titles" localSheetId="4">'5'!$1:$4</definedName>
    <definedName name="_xlnm.Print_Titles" localSheetId="8">'7.1.'!$1:$6</definedName>
    <definedName name="_xlnm.Print_Titles" localSheetId="9">'8'!$1:$4</definedName>
  </definedNames>
  <calcPr fullCalcOnLoad="1"/>
</workbook>
</file>

<file path=xl/sharedStrings.xml><?xml version="1.0" encoding="utf-8"?>
<sst xmlns="http://schemas.openxmlformats.org/spreadsheetml/2006/main" count="627" uniqueCount="400">
  <si>
    <t>a/ Működési célú költségvetési támogatás</t>
  </si>
  <si>
    <t>Működési bevételek</t>
  </si>
  <si>
    <t>B E R U H Á Z Á S O K:</t>
  </si>
  <si>
    <t>Bírság és pótlék bevétel</t>
  </si>
  <si>
    <t>Felhalmozási kiadások összesen:</t>
  </si>
  <si>
    <t>Beruházások összesen:</t>
  </si>
  <si>
    <t>F E L Ú J Í T Á S:</t>
  </si>
  <si>
    <t>Felújítás összesen:</t>
  </si>
  <si>
    <t>Megnevezés</t>
  </si>
  <si>
    <t xml:space="preserve">Víz- és szennyvízhálózat bérleti díja </t>
  </si>
  <si>
    <t>Önkormányzat működési bevételei</t>
  </si>
  <si>
    <t>Összesen</t>
  </si>
  <si>
    <t>Személyi juttatások</t>
  </si>
  <si>
    <t>Dologi kiadások</t>
  </si>
  <si>
    <t>Gépjárműadó</t>
  </si>
  <si>
    <t>Felhalmozás és tőkejellegű bevételek</t>
  </si>
  <si>
    <t>Felhalmozási célú pénzeszköz-átvétel:</t>
  </si>
  <si>
    <t>Önkormányzatok költségvetési támogatása</t>
  </si>
  <si>
    <t>Működési célú pénzeszköz-átvétel</t>
  </si>
  <si>
    <t>FELHALMOZÁSI CÉLÚ PÉNZESZKÖZ-ÁTADÁS:</t>
  </si>
  <si>
    <t>Felhalmozási célú pénzeszköz-átadás összesen:</t>
  </si>
  <si>
    <t>Áh-n belülről összesen:</t>
  </si>
  <si>
    <t>ÁH-n kívülről összesen:</t>
  </si>
  <si>
    <t>Vis maior</t>
  </si>
  <si>
    <t xml:space="preserve">b/ Felhalmozási célú támogatás </t>
  </si>
  <si>
    <t>Eredeti</t>
  </si>
  <si>
    <t>Módosított</t>
  </si>
  <si>
    <t>Ellátottak pénzbeli juttatásai</t>
  </si>
  <si>
    <t>Tartalékok</t>
  </si>
  <si>
    <t>Felújítások</t>
  </si>
  <si>
    <t>Beruházások</t>
  </si>
  <si>
    <t>Elvonások és befizetések</t>
  </si>
  <si>
    <t>4.sz. melléklet</t>
  </si>
  <si>
    <t>2014. év</t>
  </si>
  <si>
    <t>Áh-n kívülről összesen:</t>
  </si>
  <si>
    <t>Tény</t>
  </si>
  <si>
    <t>er.</t>
  </si>
  <si>
    <t>mód</t>
  </si>
  <si>
    <t>tény</t>
  </si>
  <si>
    <t>BEVÉTELEK MEGNEVEZÉSE</t>
  </si>
  <si>
    <t>Előirányzat</t>
  </si>
  <si>
    <t>KIADÁSOK MEGNEVEZÉSE</t>
  </si>
  <si>
    <t>Bevételek összesen:</t>
  </si>
  <si>
    <t>Kiadások összesen:</t>
  </si>
  <si>
    <t>Összesen:</t>
  </si>
  <si>
    <t>A projekt megnevezése</t>
  </si>
  <si>
    <t>Támogatást biztosító megnevezése</t>
  </si>
  <si>
    <t>Támogatás összege Ft</t>
  </si>
  <si>
    <t>Bevétel</t>
  </si>
  <si>
    <t>Kiadás</t>
  </si>
  <si>
    <t>2014.</t>
  </si>
  <si>
    <t>Mindösszesen:</t>
  </si>
  <si>
    <t>Magánszemélyek kommunális adója</t>
  </si>
  <si>
    <t>Idegenforgalmi adó</t>
  </si>
  <si>
    <t>Munka-adókat terhelő járulékok</t>
  </si>
  <si>
    <t>Elvonások és befiz.</t>
  </si>
  <si>
    <t>Műk.c.tám.áh-n belülre</t>
  </si>
  <si>
    <t>Felh.c.tám.áh-n belülre</t>
  </si>
  <si>
    <t>Felh.c.tám. áh-n kívülre</t>
  </si>
  <si>
    <t>ezer forintban</t>
  </si>
  <si>
    <t>011130</t>
  </si>
  <si>
    <t>013350</t>
  </si>
  <si>
    <t>016080</t>
  </si>
  <si>
    <t>041233</t>
  </si>
  <si>
    <t>063080</t>
  </si>
  <si>
    <t>064010</t>
  </si>
  <si>
    <t>066020</t>
  </si>
  <si>
    <t>084031</t>
  </si>
  <si>
    <t>084032</t>
  </si>
  <si>
    <t>101150</t>
  </si>
  <si>
    <t>104051</t>
  </si>
  <si>
    <t>105010</t>
  </si>
  <si>
    <t>106020</t>
  </si>
  <si>
    <t>107060</t>
  </si>
  <si>
    <t>Tarta-lékok</t>
  </si>
  <si>
    <t>Beruhá-zások</t>
  </si>
  <si>
    <t>Műk.c.   kölcsön nyújtása</t>
  </si>
  <si>
    <t>Felh.c.   kölcsön nyújtása</t>
  </si>
  <si>
    <t>2014. december 31.</t>
  </si>
  <si>
    <t>2.sz. melléklet</t>
  </si>
  <si>
    <t>1.sz. melléklet</t>
  </si>
  <si>
    <t>%</t>
  </si>
  <si>
    <t>3.sz. melléklet</t>
  </si>
  <si>
    <t>Közhatalmi bevételek</t>
  </si>
  <si>
    <t>Előző évi maradvány</t>
  </si>
  <si>
    <t>Iparűzési adó</t>
  </si>
  <si>
    <t>Helyi adó összesen:</t>
  </si>
  <si>
    <t>Önkormányzati ingatlanértékesítés</t>
  </si>
  <si>
    <t>Áh-n belüli megelőlegezések</t>
  </si>
  <si>
    <t>Működési célú összesen: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</si>
  <si>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</si>
  <si>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</si>
  <si>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</si>
  <si>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</si>
  <si>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</si>
  <si>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</si>
  <si>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</si>
  <si>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</si>
  <si>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</si>
  <si>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</si>
  <si>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</si>
  <si>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</si>
  <si>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</si>
  <si>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</si>
  <si>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</si>
  <si>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</si>
  <si>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</si>
  <si>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</si>
  <si>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</si>
  <si>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</si>
  <si>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</si>
  <si>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</si>
  <si>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</si>
  <si>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</si>
  <si>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</si>
  <si>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</si>
  <si>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</si>
  <si>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</si>
  <si>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</si>
  <si>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</si>
  <si>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</si>
  <si>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</si>
  <si>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</si>
  <si>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</si>
  <si>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</si>
  <si>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</si>
  <si>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</si>
  <si>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</si>
  <si>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2014. évi maradványkimutatás</t>
  </si>
  <si>
    <t>2015. évben tervezett maradvány</t>
  </si>
  <si>
    <t>működési</t>
  </si>
  <si>
    <t>fejlesztési</t>
  </si>
  <si>
    <t>Eltérés előző évi maradványhoz képest</t>
  </si>
  <si>
    <t>Államháztartáson kívűlre</t>
  </si>
  <si>
    <t>PD0061</t>
  </si>
  <si>
    <t>PD0083</t>
  </si>
  <si>
    <t>Fejlesztési célú összesen:</t>
  </si>
  <si>
    <t>Államháztartáson belülre</t>
  </si>
  <si>
    <t>TK003</t>
  </si>
  <si>
    <t>EET Bursa Hungarica támogatás</t>
  </si>
  <si>
    <t>TK011</t>
  </si>
  <si>
    <t>TK013</t>
  </si>
  <si>
    <t>Családsegítő és Gyermekjóléti Szolg. támogatása</t>
  </si>
  <si>
    <t>Gyepmester támogatása</t>
  </si>
  <si>
    <t>Társulásnak tagdíj</t>
  </si>
  <si>
    <t>Műk.c. tám.ért. összesen:</t>
  </si>
  <si>
    <t>Felh.c.tám.ért.bev. összesen:</t>
  </si>
  <si>
    <t>15/A - Kimutatás az immateriális javak, tárgyi eszközök koncesszióba, vagyonkezelésbe adott eszközök állományának alakulásáról</t>
  </si>
  <si>
    <t>#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</si>
  <si>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</si>
  <si>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</si>
  <si>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</si>
  <si>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</si>
  <si>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</si>
  <si>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</si>
  <si>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</si>
  <si>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</si>
  <si>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</si>
  <si>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</si>
  <si>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</si>
  <si>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</si>
  <si>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</si>
  <si>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09</t>
  </si>
  <si>
    <t>Értékesítés</t>
  </si>
  <si>
    <t>10</t>
  </si>
  <si>
    <t>Hiány, selejtezés, megsemmisülés</t>
  </si>
  <si>
    <t>11</t>
  </si>
  <si>
    <t>Térítésmentes átadás</t>
  </si>
  <si>
    <t>12</t>
  </si>
  <si>
    <t>Költségvetési szerv, társulás alapításkori átadás, vagyonkezelésbe adás miatti átadás, vagyonkezelői jog visszaadása</t>
  </si>
  <si>
    <t>13</t>
  </si>
  <si>
    <t>Egyéb csökkenés</t>
  </si>
  <si>
    <t>14</t>
  </si>
  <si>
    <t>Összes csökkenés (=09+…+13)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</si>
  <si>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</si>
  <si>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</si>
  <si>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</si>
  <si>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</si>
  <si>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</si>
  <si>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</si>
  <si>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</si>
  <si>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</si>
  <si>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</si>
  <si>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</si>
  <si>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20</t>
  </si>
  <si>
    <t>Terven felüli értékcsökkenés nyitó állománya</t>
  </si>
  <si>
    <t>21</t>
  </si>
  <si>
    <t>Terven felüli értékcsökkenés növekedés</t>
  </si>
  <si>
    <t>22</t>
  </si>
  <si>
    <t>Terven felüli értékcsökkenés visszaírás, kivezetés</t>
  </si>
  <si>
    <t>23</t>
  </si>
  <si>
    <t>Terven felüli értékcsökkenés záró állománya (=20+21-22)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</si>
  <si>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</si>
  <si>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</si>
  <si>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</si>
  <si>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</si>
  <si>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</si>
  <si>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</si>
  <si>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Tenyész- állatok</t>
  </si>
  <si>
    <t>Koncesszió-ba, vagyon-kezelésbe adott eszközök</t>
  </si>
  <si>
    <t>forintban</t>
  </si>
  <si>
    <t>Mind-összesen</t>
  </si>
  <si>
    <t>Műk.c.tám. áh-n kívülre</t>
  </si>
  <si>
    <t>7.sz.melléklet</t>
  </si>
  <si>
    <t xml:space="preserve">forintban </t>
  </si>
  <si>
    <t>Önkormányzati átadott pénzeszközök</t>
  </si>
  <si>
    <t>10.sz. melléklet</t>
  </si>
  <si>
    <t>Önkormányzat működési támogatásai</t>
  </si>
  <si>
    <t>Működési c. tám. bevételei áh-n belülről</t>
  </si>
  <si>
    <t>Működési c. kölcsön térülése</t>
  </si>
  <si>
    <t>Működési c.átvett pénzeszköz</t>
  </si>
  <si>
    <t>Felhalmozási c.önkormányzati támogatás</t>
  </si>
  <si>
    <t>Felhalmozási c. tám. bevételei áh-n belülről</t>
  </si>
  <si>
    <t>Felhalmozási bevételek</t>
  </si>
  <si>
    <t>Felhalmozási c. kölcsön térülése</t>
  </si>
  <si>
    <t>Felhalmozási c.átvett pénzeszköz</t>
  </si>
  <si>
    <t>Felhalmozási c. maradvány</t>
  </si>
  <si>
    <t>Működési c. maradvány</t>
  </si>
  <si>
    <t>Munkaadókat terhelő járulékok</t>
  </si>
  <si>
    <t>Működési c.tám. áh-n belülre</t>
  </si>
  <si>
    <t>Működési c.kölcsön nyújtása</t>
  </si>
  <si>
    <t>Működési c. tám.áh-n kívülre</t>
  </si>
  <si>
    <t>Felhalmozási c.tám.áh-n belülre</t>
  </si>
  <si>
    <t>Felhalmozási c.kölcsön nyújtása</t>
  </si>
  <si>
    <t>Felhalmozási c.tám.áh-n kívülre</t>
  </si>
  <si>
    <t>Működési c. hitel törlesztés</t>
  </si>
  <si>
    <t>Felhalmozási c. hitel törlesztés</t>
  </si>
  <si>
    <t>Működési c. hitel felvétele</t>
  </si>
  <si>
    <t>Felhalmozási c. hitel felvétele</t>
  </si>
  <si>
    <t>Hitel felvétele</t>
  </si>
  <si>
    <t>Maradvány igénybevétele</t>
  </si>
  <si>
    <t>Hitel törlesztés</t>
  </si>
  <si>
    <t>Működési mérleg átcsoportosítása</t>
  </si>
  <si>
    <t>Felhalmozási mérleg átcsoportosítása</t>
  </si>
  <si>
    <t>Helyszíni és szabálysértési, különféle bírságok</t>
  </si>
  <si>
    <t>7.1.sz. melléklet</t>
  </si>
  <si>
    <t>Mánfa Község Önkormányzat összevont mérlege</t>
  </si>
  <si>
    <t>Mánfa Község Önkormányzat működési bevételeinek és kiadásainak összevont mérlege</t>
  </si>
  <si>
    <t>Mánfa Község Önkormányzat felhalmozási bevételeinek és kiadásainak összevont mérlege</t>
  </si>
  <si>
    <t xml:space="preserve">Mánfa Község Önkormányzat bevételei </t>
  </si>
  <si>
    <t>Ebből működési maradvány</t>
  </si>
  <si>
    <t xml:space="preserve">         fejlesztési maradvány</t>
  </si>
  <si>
    <t>Önkormányzat bevételei:</t>
  </si>
  <si>
    <t>Ellátási díjak (szoc.étkeztetés)</t>
  </si>
  <si>
    <t>Szolgáltatások (bérleti és egyéb díjak)</t>
  </si>
  <si>
    <t>Közvetített szolgáltatások (továbbszámlázott szolgáltatások)</t>
  </si>
  <si>
    <t xml:space="preserve">Kamatbevételek </t>
  </si>
  <si>
    <t>Egyéb m. bevételek (kiskert átírási díj, szoc.lakások megtérített fűtésdíja, könyvtár e.díja)</t>
  </si>
  <si>
    <t>Helyi önkormányzatok általános támogatása</t>
  </si>
  <si>
    <t xml:space="preserve">Támogatások egyes szociális feladatokhoz </t>
  </si>
  <si>
    <t>Települési önkormányzatok kulturális feladatainak támogatása</t>
  </si>
  <si>
    <t>Működési célú központosított támogatások</t>
  </si>
  <si>
    <t>Helyi önkormányzatok kiegészítő támogatásai</t>
  </si>
  <si>
    <t>Kirendeltség működésére átvett pénzeszköz Komlói Közös Önkormányzati Hivataltól</t>
  </si>
  <si>
    <t>TÁMOP-6.1.2-11/1-2012-1366 sz. pályázat támogatása Emberi Erőforrások Minisztériumától</t>
  </si>
  <si>
    <t>Erzsébet utalvány formájában kiosztandó Gyermekvédelmi támogatás I-II. üteme</t>
  </si>
  <si>
    <t>Közmunka programok működési támogatása BMKH Munkaügyi Központjától</t>
  </si>
  <si>
    <t>Közmunka programok felhalmozási támogatása BMKH Munkaügyi Központjától</t>
  </si>
  <si>
    <t>Ingatlanértékesítés (vevő: Lőrincz József)</t>
  </si>
  <si>
    <t>Térségi szennyvízberuházás bevétele lakosságtól</t>
  </si>
  <si>
    <t>Mánfa Község Önkormányzat felhalmozási célú kiadások</t>
  </si>
  <si>
    <t>Vízi közmű felújítás</t>
  </si>
  <si>
    <t>Vis maior (árvízvédelem)</t>
  </si>
  <si>
    <t>TÁMOP-6.1.2-11/1-2012-1366 sz. pályázat eszközbeszerzése</t>
  </si>
  <si>
    <t>Gyümölcs-Zöldség feldolgozó Közmunka projekt: asztali fóliahegesztő, késsel</t>
  </si>
  <si>
    <t>Gyümölcs-Zöldség feldolgozó Közmunka projekt: fóliatartó</t>
  </si>
  <si>
    <t xml:space="preserve">Gyümölcs-Zöldség feldolgozó Közmunka projekt: fémpolc </t>
  </si>
  <si>
    <t>Gyümölcs-Zöldség feldolgozó Közmunka projekt: digitális raktármérleg - 40 kg-os</t>
  </si>
  <si>
    <t>Gyümölcs-Zöldség feldolgozó Közmunka projekt: digitális raktármérleg</t>
  </si>
  <si>
    <t>Gyümölcs-Zöldség feldolgozó Közmunka projekt: Mora gáztűzhely</t>
  </si>
  <si>
    <t>Gyümölcs-Zöldség feldolgozó Közmunka projekt: üst</t>
  </si>
  <si>
    <t>Gyümölcs-Zöldség feldolgozó Közmunka projekt: üstház</t>
  </si>
  <si>
    <t>Gyümölcs-Zöldség feldolgozó Közmunka projekt: gyalu</t>
  </si>
  <si>
    <t>Gyümölcs-Zöldség feldolgozó Közmunka projekt: paradicsomdaráló</t>
  </si>
  <si>
    <t>Gyümölcs-Zöldség feldolgozó Közmunka projekt: gázégő, gázzsámollyal</t>
  </si>
  <si>
    <t>Gyümölcs-Zöldség feldolgozó Közmunka projekt: Samsung kombinált hűtőszekrény</t>
  </si>
  <si>
    <t>Gyümölcs-Zöldség feldolgozó Közmunka projekt: RM edény, fedővel</t>
  </si>
  <si>
    <t>Mezőgazdasági ráépülő Közmunka projekt: bozotvágó fűkassza</t>
  </si>
  <si>
    <t xml:space="preserve">Mezőgazdasági ráépülő Közmunka projekt: talicska /2 db/ </t>
  </si>
  <si>
    <t>Önkormányzati beszerzés: acél plató</t>
  </si>
  <si>
    <t>Önkormányzati beszerzés: rúdmixer</t>
  </si>
  <si>
    <t>Önkormányzati beszerzés: tálasmixer</t>
  </si>
  <si>
    <t>Önkormányzati beszerzés: gps</t>
  </si>
  <si>
    <t>Önkormányzati beszerzés: szén-monoxid és gázérzékelő készülék</t>
  </si>
  <si>
    <t>Önkormányzati beszerzés: projektor konzol</t>
  </si>
  <si>
    <t>Mánfa Község Önkormányzat kormányzati funkciói</t>
  </si>
  <si>
    <t>Mánfa Község Önkormányzat Európai Uniós projektjei</t>
  </si>
  <si>
    <r>
      <t>TÁMOP-6.1.2-11/1-2012-1366  Egészségre nevelő és szemléletformáló életmód programok Mánfa Községben -</t>
    </r>
    <r>
      <rPr>
        <b/>
        <sz val="9"/>
        <rFont val="Arial CE"/>
        <family val="0"/>
      </rPr>
      <t xml:space="preserve">működési </t>
    </r>
  </si>
  <si>
    <r>
      <t xml:space="preserve">TÁMOP-6.1.2-11/1-2012-1366  Egészségre nevelő és szemléletformáló életmód programok Mánfa Községben - </t>
    </r>
    <r>
      <rPr>
        <b/>
        <sz val="9"/>
        <color indexed="8"/>
        <rFont val="Calibri"/>
        <family val="2"/>
      </rPr>
      <t>fejlesztési</t>
    </r>
  </si>
  <si>
    <t>EEM, ESZA és központi költségvetés és közreműködő szervei</t>
  </si>
  <si>
    <r>
      <t xml:space="preserve">TÁMOP-6.1.2-11/1-2012-1366  Egészségre nevelő és szemléletformáló életmód programok Mánfa Községben - </t>
    </r>
    <r>
      <rPr>
        <b/>
        <sz val="9"/>
        <color indexed="8"/>
        <rFont val="Calibri"/>
        <family val="2"/>
      </rPr>
      <t>összesen</t>
    </r>
  </si>
  <si>
    <t>Mánfa Község Önkormányzata</t>
  </si>
  <si>
    <t>Komló V.Önk. Óvodába bejáró gyermekek utáni hozzájárulás</t>
  </si>
  <si>
    <t>Mohács-Víz Kft-nek lakossági víz-, és csatornadíj támogatás</t>
  </si>
  <si>
    <t>Mánfa Fejlődéséért Egyesület páyázathoz támogatás</t>
  </si>
  <si>
    <t>Mecsek-Völgység-Hegyhát Egyesület pályázathoz támogatás</t>
  </si>
  <si>
    <t>013320</t>
  </si>
  <si>
    <t>041232</t>
  </si>
  <si>
    <t>045160</t>
  </si>
  <si>
    <t>047410</t>
  </si>
  <si>
    <t>066010</t>
  </si>
  <si>
    <t>082044</t>
  </si>
  <si>
    <t>106010</t>
  </si>
  <si>
    <t>107051</t>
  </si>
  <si>
    <t>107055</t>
  </si>
  <si>
    <t>900070</t>
  </si>
  <si>
    <t>Sor szám</t>
  </si>
  <si>
    <t>Száma:</t>
  </si>
  <si>
    <t>Megnevezése:</t>
  </si>
  <si>
    <t>1</t>
  </si>
  <si>
    <t>Önkormányzatok és önkormányzati hivatalok jogalkotó és általános igazgatási tevékenysége</t>
  </si>
  <si>
    <t>2</t>
  </si>
  <si>
    <t>011140</t>
  </si>
  <si>
    <t>Országos és helyi nemzetiségi önkormányzatok igazgatási tevékenysége</t>
  </si>
  <si>
    <t>3</t>
  </si>
  <si>
    <t>Köztemető-fenntartás és -működtetés</t>
  </si>
  <si>
    <t>4</t>
  </si>
  <si>
    <t>Az önkormányzati vagyonnal való gazdálkodással kapcsolatos feladatok</t>
  </si>
  <si>
    <t>5</t>
  </si>
  <si>
    <t>Kiemelt állami és önkormányzati rendezvények</t>
  </si>
  <si>
    <t>6</t>
  </si>
  <si>
    <t>018010</t>
  </si>
  <si>
    <t>Önkormányzatok elszámolásai a központi költségvetéssel</t>
  </si>
  <si>
    <t>7</t>
  </si>
  <si>
    <t>018020</t>
  </si>
  <si>
    <t>Központi költségvetési befizetések</t>
  </si>
  <si>
    <t>8</t>
  </si>
  <si>
    <t>041231</t>
  </si>
  <si>
    <t>Rövid időtartamú közfoglalkoztatás</t>
  </si>
  <si>
    <t>9</t>
  </si>
  <si>
    <t>Start-munka program – Téli közfoglalkoztatás</t>
  </si>
  <si>
    <t>Hosszabb időtartamú közfoglalkoztatás</t>
  </si>
  <si>
    <t>041236</t>
  </si>
  <si>
    <t>Országos közfoglalkoztatási program</t>
  </si>
  <si>
    <t>041237</t>
  </si>
  <si>
    <t>Közfoglalkoztatási mintaprogram</t>
  </si>
  <si>
    <t>045120</t>
  </si>
  <si>
    <t>Út, autópálya építése</t>
  </si>
  <si>
    <t>Közutak, hidak, alagutak üzemeltetése, fenntartása</t>
  </si>
  <si>
    <t>Ár- és belvízvédelemmel összefüggő tevékenységek</t>
  </si>
  <si>
    <t>052020</t>
  </si>
  <si>
    <t>Szennyvíz gyűjtése, tisztítása, elhelyezése</t>
  </si>
  <si>
    <t>052080</t>
  </si>
  <si>
    <t>Szennyvízcsatorna építése, fenntartása, üzemeltetése</t>
  </si>
  <si>
    <t>061020</t>
  </si>
  <si>
    <t>Lakóépület építése</t>
  </si>
  <si>
    <t>Vízellátással kapcsolatos közmű építése, fenntartása, üzemeltetése</t>
  </si>
  <si>
    <t>Közvilágítás</t>
  </si>
  <si>
    <t>Zöldterület-kezelés</t>
  </si>
  <si>
    <t>Város-, községgazdálkodási egyéb szolgáltatások</t>
  </si>
  <si>
    <t>Könyvtári szolgáltatások</t>
  </si>
  <si>
    <t>Civil szervezetek működési támogatása</t>
  </si>
  <si>
    <t>Civil szervezetek programtámogatása</t>
  </si>
  <si>
    <t>084070</t>
  </si>
  <si>
    <t>A fiatalok társadalmi integrációját segítő struktúra, szakmai szolgáltatások fejlesztése, működtetése</t>
  </si>
  <si>
    <t>27</t>
  </si>
  <si>
    <t>Betegséggel kapcsolatos pénzbeli ellátások, támogatások</t>
  </si>
  <si>
    <t>28</t>
  </si>
  <si>
    <t>Gyermekvédelmi pénzbeli és természetbeni ellátások</t>
  </si>
  <si>
    <t>29</t>
  </si>
  <si>
    <t>Munkanélküli aktív korúak ellátásai</t>
  </si>
  <si>
    <t>30</t>
  </si>
  <si>
    <t>Lakóingatlan szociális célú bérbeadása, üzemeltetése</t>
  </si>
  <si>
    <t>31</t>
  </si>
  <si>
    <t>Lakásfenntartással, lakhatással összefüggő ellátások</t>
  </si>
  <si>
    <t>32</t>
  </si>
  <si>
    <t>Szociális étkeztetés</t>
  </si>
  <si>
    <t>33</t>
  </si>
  <si>
    <t>107052</t>
  </si>
  <si>
    <t>Házi segítségnyújtás</t>
  </si>
  <si>
    <t>34</t>
  </si>
  <si>
    <t>107054</t>
  </si>
  <si>
    <t>Családsegítés</t>
  </si>
  <si>
    <t>35</t>
  </si>
  <si>
    <t>Falugondnoki, tanyagondnoki szolgáltatás</t>
  </si>
  <si>
    <t>36</t>
  </si>
  <si>
    <t>Egyéb szociális természetbeni és pénzbeli ellátások</t>
  </si>
  <si>
    <t>37</t>
  </si>
  <si>
    <t>900020</t>
  </si>
  <si>
    <t>Önkormányzatok funkcióra nem sorolható bevételei ÁH-n kívülről</t>
  </si>
  <si>
    <t>38</t>
  </si>
  <si>
    <t>Fejezeti és általános tartalékok elszámolása</t>
  </si>
  <si>
    <t>39</t>
  </si>
  <si>
    <t>900080</t>
  </si>
  <si>
    <t>Szabad kapacitás terhére végzett, nem haszonszerzési célú tevékenységek kiadásai és bevételei</t>
  </si>
  <si>
    <t>Mánfa Község Önkormányzat 2014.évben használatba vett COFOG számai és elnevezései</t>
  </si>
  <si>
    <t>Az önkormányzat által adott közvetett támogatások (kedvezmények)</t>
  </si>
  <si>
    <t>Bevételi jogcím</t>
  </si>
  <si>
    <t>Tárgyévi terv (kedvezmény nélkül elérhető bevétel)</t>
  </si>
  <si>
    <t>Kedvezmények összege</t>
  </si>
  <si>
    <t>Terv</t>
  </si>
  <si>
    <t>Helyi iparűzési adó</t>
  </si>
  <si>
    <t>Gépjárműadó **</t>
  </si>
  <si>
    <t>* Üdülőknél csatornára való rákötés miatt adott kedvezmény a meghatározó.</t>
  </si>
  <si>
    <t>** Törvény alapján kell érvényesíteni a 40 % önkormányzatnál maradó bevételből.</t>
  </si>
  <si>
    <t>5.sz. melléklet</t>
  </si>
  <si>
    <t>5.1. sz. melléklet</t>
  </si>
  <si>
    <t>6.sz. melléklet</t>
  </si>
  <si>
    <t>8.sz. melléklet</t>
  </si>
  <si>
    <t>9.sz.melléklet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</si>
</sst>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_-* #,##0.0\ _F_t_-;\-* #,##0.0\ _F_t_-;_-* &quot;-&quot;??\ _F_t_-;_-@_-"/>
    <numFmt numFmtId="168" formatCode="#,##0.0"/>
    <numFmt numFmtId="169" formatCode="#,##0_ ;\-#,##0\ "/>
    <numFmt numFmtId="170" formatCode="#,##0.00_ ;\-#,##0.00\ 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</numFmts>
  <fonts count="5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Calibri"/>
      <family val="2"/>
    </font>
    <font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3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3" fontId="10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0" xfId="0" applyNumberForma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49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6" fontId="10" fillId="0" borderId="0" xfId="0" applyNumberFormat="1" applyFont="1" applyFill="1" applyAlignment="1">
      <alignment horizontal="center"/>
    </xf>
    <xf numFmtId="3" fontId="0" fillId="0" borderId="17" xfId="0" applyNumberForma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11" fillId="0" borderId="16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49" fontId="0" fillId="0" borderId="17" xfId="0" applyNumberFormat="1" applyFill="1" applyBorder="1" applyAlignment="1">
      <alignment horizontal="center"/>
    </xf>
    <xf numFmtId="3" fontId="11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Fill="1" applyBorder="1" applyAlignment="1">
      <alignment/>
    </xf>
    <xf numFmtId="0" fontId="10" fillId="0" borderId="20" xfId="0" applyFon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3" fontId="1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/>
    </xf>
    <xf numFmtId="0" fontId="10" fillId="0" borderId="17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9" xfId="0" applyFill="1" applyBorder="1" applyAlignment="1">
      <alignment vertical="center"/>
    </xf>
    <xf numFmtId="0" fontId="0" fillId="0" borderId="22" xfId="0" applyFill="1" applyBorder="1" applyAlignment="1">
      <alignment horizontal="left"/>
    </xf>
    <xf numFmtId="0" fontId="12" fillId="0" borderId="11" xfId="0" applyFont="1" applyFill="1" applyBorder="1" applyAlignment="1">
      <alignment/>
    </xf>
    <xf numFmtId="49" fontId="15" fillId="0" borderId="14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16" fillId="36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1" fillId="36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17" fillId="33" borderId="10" xfId="0" applyNumberFormat="1" applyFont="1" applyFill="1" applyBorder="1" applyAlignment="1">
      <alignment horizontal="right" vertical="center"/>
    </xf>
    <xf numFmtId="3" fontId="1" fillId="33" borderId="10" xfId="46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0" fontId="3" fillId="0" borderId="19" xfId="0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10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49" fontId="11" fillId="0" borderId="1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6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center"/>
    </xf>
    <xf numFmtId="1" fontId="0" fillId="0" borderId="0" xfId="54" applyNumberFormat="1">
      <alignment/>
      <protection/>
    </xf>
    <xf numFmtId="0" fontId="0" fillId="0" borderId="0" xfId="54">
      <alignment/>
      <protection/>
    </xf>
    <xf numFmtId="1" fontId="0" fillId="0" borderId="0" xfId="54" applyNumberFormat="1" applyAlignment="1">
      <alignment horizontal="right"/>
      <protection/>
    </xf>
    <xf numFmtId="1" fontId="0" fillId="0" borderId="0" xfId="54" applyNumberFormat="1" applyAlignment="1">
      <alignment horizontal="center"/>
      <protection/>
    </xf>
    <xf numFmtId="1" fontId="0" fillId="0" borderId="0" xfId="54" applyNumberFormat="1" applyAlignment="1">
      <alignment/>
      <protection/>
    </xf>
    <xf numFmtId="1" fontId="0" fillId="0" borderId="0" xfId="54" applyNumberFormat="1" applyAlignment="1">
      <alignment horizontal="center"/>
      <protection/>
    </xf>
    <xf numFmtId="1" fontId="0" fillId="0" borderId="10" xfId="54" applyNumberFormat="1" applyBorder="1" applyAlignment="1">
      <alignment horizontal="center" vertical="center" wrapText="1"/>
      <protection/>
    </xf>
    <xf numFmtId="1" fontId="0" fillId="0" borderId="11" xfId="54" applyNumberFormat="1" applyBorder="1" applyAlignment="1">
      <alignment horizontal="center" vertical="center" wrapText="1"/>
      <protection/>
    </xf>
    <xf numFmtId="1" fontId="0" fillId="0" borderId="12" xfId="54" applyNumberFormat="1" applyBorder="1" applyAlignment="1">
      <alignment horizontal="center" vertical="center" wrapText="1"/>
      <protection/>
    </xf>
    <xf numFmtId="1" fontId="0" fillId="0" borderId="10" xfId="54" applyNumberFormat="1" applyBorder="1">
      <alignment/>
      <protection/>
    </xf>
    <xf numFmtId="3" fontId="0" fillId="0" borderId="10" xfId="54" applyNumberFormat="1" applyBorder="1">
      <alignment/>
      <protection/>
    </xf>
    <xf numFmtId="1" fontId="0" fillId="0" borderId="10" xfId="54" applyNumberFormat="1" applyBorder="1" applyAlignment="1">
      <alignment wrapText="1"/>
      <protection/>
    </xf>
    <xf numFmtId="1" fontId="1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>
      <alignment/>
      <protection/>
    </xf>
    <xf numFmtId="0" fontId="49" fillId="0" borderId="0" xfId="0" applyFont="1" applyAlignment="1">
      <alignment/>
    </xf>
    <xf numFmtId="49" fontId="0" fillId="0" borderId="0" xfId="0" applyNumberFormat="1" applyAlignment="1">
      <alignment horizontal="right"/>
    </xf>
    <xf numFmtId="3" fontId="13" fillId="0" borderId="10" xfId="46" applyNumberFormat="1" applyFont="1" applyBorder="1" applyAlignment="1">
      <alignment vertical="center" wrapText="1"/>
    </xf>
    <xf numFmtId="3" fontId="14" fillId="0" borderId="10" xfId="46" applyNumberFormat="1" applyFont="1" applyBorder="1" applyAlignment="1">
      <alignment vertical="center" wrapText="1"/>
    </xf>
    <xf numFmtId="3" fontId="14" fillId="34" borderId="10" xfId="46" applyNumberFormat="1" applyFont="1" applyFill="1" applyBorder="1" applyAlignment="1">
      <alignment vertical="center" wrapText="1"/>
    </xf>
    <xf numFmtId="3" fontId="0" fillId="0" borderId="0" xfId="46" applyNumberFormat="1" applyFont="1" applyBorder="1" applyAlignment="1">
      <alignment/>
    </xf>
    <xf numFmtId="3" fontId="0" fillId="34" borderId="10" xfId="46" applyNumberFormat="1" applyFont="1" applyFill="1" applyBorder="1" applyAlignment="1">
      <alignment/>
    </xf>
    <xf numFmtId="3" fontId="0" fillId="0" borderId="10" xfId="46" applyNumberFormat="1" applyFont="1" applyBorder="1" applyAlignment="1">
      <alignment/>
    </xf>
    <xf numFmtId="3" fontId="0" fillId="0" borderId="0" xfId="46" applyNumberFormat="1" applyFont="1" applyAlignment="1">
      <alignment/>
    </xf>
    <xf numFmtId="1" fontId="0" fillId="0" borderId="0" xfId="54" applyNumberFormat="1" applyFont="1" applyAlignment="1">
      <alignment horizontal="right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3.00390625" style="0" customWidth="1"/>
    <col min="2" max="2" width="35.375" style="0" customWidth="1"/>
    <col min="3" max="3" width="10.75390625" style="0" customWidth="1"/>
    <col min="4" max="4" width="11.00390625" style="0" customWidth="1"/>
    <col min="5" max="5" width="9.75390625" style="0" customWidth="1"/>
    <col min="6" max="6" width="6.375" style="0" customWidth="1"/>
    <col min="7" max="7" width="2.875" style="0" customWidth="1"/>
    <col min="8" max="8" width="27.375" style="0" customWidth="1"/>
    <col min="9" max="9" width="11.00390625" style="0" customWidth="1"/>
    <col min="10" max="10" width="10.75390625" style="0" customWidth="1"/>
    <col min="11" max="11" width="10.00390625" style="0" customWidth="1"/>
    <col min="12" max="12" width="6.75390625" style="0" customWidth="1"/>
  </cols>
  <sheetData>
    <row r="1" spans="1:12" ht="12.75">
      <c r="A1" t="s">
        <v>59</v>
      </c>
      <c r="L1" s="44" t="s">
        <v>80</v>
      </c>
    </row>
    <row r="2" spans="1:11" ht="15">
      <c r="A2" s="178" t="s">
        <v>236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5">
      <c r="A3" s="178" t="s">
        <v>78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6" spans="1:12" ht="31.5" customHeight="1">
      <c r="A6" s="179" t="s">
        <v>39</v>
      </c>
      <c r="B6" s="180"/>
      <c r="C6" s="39" t="s">
        <v>40</v>
      </c>
      <c r="D6" s="35" t="s">
        <v>26</v>
      </c>
      <c r="E6" s="35" t="s">
        <v>35</v>
      </c>
      <c r="F6" s="136" t="s">
        <v>81</v>
      </c>
      <c r="G6" s="179" t="s">
        <v>41</v>
      </c>
      <c r="H6" s="180"/>
      <c r="I6" s="39" t="s">
        <v>40</v>
      </c>
      <c r="J6" s="35" t="s">
        <v>26</v>
      </c>
      <c r="K6" s="35" t="s">
        <v>35</v>
      </c>
      <c r="L6" s="45" t="s">
        <v>81</v>
      </c>
    </row>
    <row r="7" spans="1:12" s="118" customFormat="1" ht="19.5" customHeight="1">
      <c r="A7" s="131">
        <v>1</v>
      </c>
      <c r="B7" s="132" t="s">
        <v>207</v>
      </c>
      <c r="C7" s="123">
        <v>37656</v>
      </c>
      <c r="D7" s="134">
        <v>29787</v>
      </c>
      <c r="E7" s="134">
        <v>29787</v>
      </c>
      <c r="F7" s="137">
        <f>E7/D7*100</f>
        <v>100</v>
      </c>
      <c r="G7" s="131">
        <v>1</v>
      </c>
      <c r="H7" s="132" t="s">
        <v>12</v>
      </c>
      <c r="I7" s="133">
        <v>16607</v>
      </c>
      <c r="J7" s="134">
        <v>45606</v>
      </c>
      <c r="K7" s="134">
        <v>44645</v>
      </c>
      <c r="L7" s="138">
        <f>K7/J7*100</f>
        <v>97.89282112002806</v>
      </c>
    </row>
    <row r="8" spans="1:12" s="118" customFormat="1" ht="19.5" customHeight="1">
      <c r="A8" s="131">
        <v>2</v>
      </c>
      <c r="B8" s="132" t="s">
        <v>31</v>
      </c>
      <c r="C8" s="123">
        <v>0</v>
      </c>
      <c r="D8" s="134">
        <v>0</v>
      </c>
      <c r="E8" s="134">
        <v>0</v>
      </c>
      <c r="F8" s="134">
        <v>0</v>
      </c>
      <c r="G8" s="131">
        <v>2</v>
      </c>
      <c r="H8" s="132" t="s">
        <v>218</v>
      </c>
      <c r="I8" s="133">
        <v>3848</v>
      </c>
      <c r="J8" s="134">
        <v>7647</v>
      </c>
      <c r="K8" s="134">
        <v>7264</v>
      </c>
      <c r="L8" s="138">
        <f aca="true" t="shared" si="0" ref="L8:L23">K8/J8*100</f>
        <v>94.9914999346149</v>
      </c>
    </row>
    <row r="9" spans="1:12" s="118" customFormat="1" ht="19.5" customHeight="1">
      <c r="A9" s="131">
        <v>3</v>
      </c>
      <c r="B9" s="132" t="s">
        <v>208</v>
      </c>
      <c r="C9" s="123">
        <v>9743</v>
      </c>
      <c r="D9" s="134">
        <v>48221</v>
      </c>
      <c r="E9" s="134">
        <v>48221</v>
      </c>
      <c r="F9" s="137">
        <f aca="true" t="shared" si="1" ref="F9:F23">E9/D9*100</f>
        <v>100</v>
      </c>
      <c r="G9" s="131">
        <v>3</v>
      </c>
      <c r="H9" s="132" t="s">
        <v>13</v>
      </c>
      <c r="I9" s="133">
        <v>18210</v>
      </c>
      <c r="J9" s="134">
        <v>34872</v>
      </c>
      <c r="K9" s="134">
        <v>31050</v>
      </c>
      <c r="L9" s="138">
        <f t="shared" si="0"/>
        <v>89.03991741225052</v>
      </c>
    </row>
    <row r="10" spans="1:12" s="118" customFormat="1" ht="19.5" customHeight="1">
      <c r="A10" s="131">
        <v>4</v>
      </c>
      <c r="B10" s="132" t="s">
        <v>211</v>
      </c>
      <c r="C10" s="123">
        <v>0</v>
      </c>
      <c r="D10" s="134">
        <v>183</v>
      </c>
      <c r="E10" s="134">
        <v>183</v>
      </c>
      <c r="F10" s="137">
        <f t="shared" si="1"/>
        <v>100</v>
      </c>
      <c r="G10" s="131">
        <v>4</v>
      </c>
      <c r="H10" s="132" t="s">
        <v>27</v>
      </c>
      <c r="I10" s="133">
        <v>17329</v>
      </c>
      <c r="J10" s="134">
        <v>8745</v>
      </c>
      <c r="K10" s="134">
        <v>8045</v>
      </c>
      <c r="L10" s="138">
        <f t="shared" si="0"/>
        <v>91.99542595769012</v>
      </c>
    </row>
    <row r="11" spans="1:12" s="118" customFormat="1" ht="19.5" customHeight="1">
      <c r="A11" s="131">
        <v>5</v>
      </c>
      <c r="B11" s="132" t="s">
        <v>212</v>
      </c>
      <c r="C11" s="123">
        <v>200</v>
      </c>
      <c r="D11" s="134">
        <v>675</v>
      </c>
      <c r="E11" s="134">
        <v>675</v>
      </c>
      <c r="F11" s="137">
        <f t="shared" si="1"/>
        <v>100</v>
      </c>
      <c r="G11" s="131">
        <v>5</v>
      </c>
      <c r="H11" s="132" t="s">
        <v>31</v>
      </c>
      <c r="I11" s="133">
        <v>0</v>
      </c>
      <c r="J11" s="134">
        <v>174</v>
      </c>
      <c r="K11" s="134">
        <v>174</v>
      </c>
      <c r="L11" s="138">
        <f t="shared" si="0"/>
        <v>100</v>
      </c>
    </row>
    <row r="12" spans="1:12" s="118" customFormat="1" ht="19.5" customHeight="1">
      <c r="A12" s="131">
        <v>6</v>
      </c>
      <c r="B12" s="132" t="s">
        <v>83</v>
      </c>
      <c r="C12" s="123">
        <v>8000</v>
      </c>
      <c r="D12" s="134">
        <v>14055</v>
      </c>
      <c r="E12" s="134">
        <v>14074</v>
      </c>
      <c r="F12" s="137">
        <f t="shared" si="1"/>
        <v>100.13518320882248</v>
      </c>
      <c r="G12" s="131">
        <v>6</v>
      </c>
      <c r="H12" s="132" t="s">
        <v>219</v>
      </c>
      <c r="I12" s="133">
        <v>1218</v>
      </c>
      <c r="J12" s="134">
        <v>1483</v>
      </c>
      <c r="K12" s="134">
        <v>1483</v>
      </c>
      <c r="L12" s="138">
        <f t="shared" si="0"/>
        <v>100</v>
      </c>
    </row>
    <row r="13" spans="1:12" s="118" customFormat="1" ht="19.5" customHeight="1">
      <c r="A13" s="131">
        <v>7</v>
      </c>
      <c r="B13" s="132" t="s">
        <v>1</v>
      </c>
      <c r="C13" s="123">
        <v>7200</v>
      </c>
      <c r="D13" s="134">
        <v>6000</v>
      </c>
      <c r="E13" s="134">
        <v>6539</v>
      </c>
      <c r="F13" s="137">
        <f t="shared" si="1"/>
        <v>108.98333333333335</v>
      </c>
      <c r="G13" s="131">
        <v>7</v>
      </c>
      <c r="H13" s="132" t="s">
        <v>220</v>
      </c>
      <c r="I13" s="133">
        <v>0</v>
      </c>
      <c r="J13" s="134">
        <v>0</v>
      </c>
      <c r="K13" s="134">
        <v>0</v>
      </c>
      <c r="L13" s="165">
        <v>0</v>
      </c>
    </row>
    <row r="14" spans="1:12" s="118" customFormat="1" ht="19.5" customHeight="1">
      <c r="A14" s="131">
        <v>8</v>
      </c>
      <c r="B14" s="132" t="s">
        <v>213</v>
      </c>
      <c r="C14" s="123">
        <v>195</v>
      </c>
      <c r="D14" s="134">
        <v>200</v>
      </c>
      <c r="E14" s="134">
        <v>199</v>
      </c>
      <c r="F14" s="137">
        <f t="shared" si="1"/>
        <v>99.5</v>
      </c>
      <c r="G14" s="131">
        <v>8</v>
      </c>
      <c r="H14" s="132" t="s">
        <v>221</v>
      </c>
      <c r="I14" s="133">
        <v>0</v>
      </c>
      <c r="J14" s="134">
        <v>8533</v>
      </c>
      <c r="K14" s="134">
        <v>8533</v>
      </c>
      <c r="L14" s="138">
        <f t="shared" si="0"/>
        <v>100</v>
      </c>
    </row>
    <row r="15" spans="1:12" s="118" customFormat="1" ht="19.5" customHeight="1">
      <c r="A15" s="131">
        <v>9</v>
      </c>
      <c r="B15" s="132" t="s">
        <v>209</v>
      </c>
      <c r="C15" s="123">
        <v>0</v>
      </c>
      <c r="D15" s="134">
        <v>0</v>
      </c>
      <c r="E15" s="134">
        <v>0</v>
      </c>
      <c r="F15" s="134">
        <v>0</v>
      </c>
      <c r="G15" s="131">
        <v>9</v>
      </c>
      <c r="H15" s="132" t="s">
        <v>28</v>
      </c>
      <c r="I15" s="133">
        <v>13349</v>
      </c>
      <c r="J15" s="134">
        <v>0</v>
      </c>
      <c r="K15" s="134">
        <v>0</v>
      </c>
      <c r="L15" s="165">
        <v>0</v>
      </c>
    </row>
    <row r="16" spans="1:12" s="118" customFormat="1" ht="19.5" customHeight="1">
      <c r="A16" s="131">
        <v>10</v>
      </c>
      <c r="B16" s="132" t="s">
        <v>210</v>
      </c>
      <c r="C16" s="123">
        <v>0</v>
      </c>
      <c r="D16" s="134">
        <v>0</v>
      </c>
      <c r="E16" s="134">
        <v>0</v>
      </c>
      <c r="F16" s="134">
        <v>0</v>
      </c>
      <c r="G16" s="131">
        <v>10</v>
      </c>
      <c r="H16" s="132" t="s">
        <v>30</v>
      </c>
      <c r="I16" s="133">
        <v>395</v>
      </c>
      <c r="J16" s="134">
        <v>962</v>
      </c>
      <c r="K16" s="134">
        <v>867</v>
      </c>
      <c r="L16" s="138">
        <f t="shared" si="0"/>
        <v>90.12474012474013</v>
      </c>
    </row>
    <row r="17" spans="1:12" s="118" customFormat="1" ht="19.5" customHeight="1">
      <c r="A17" s="131">
        <v>11</v>
      </c>
      <c r="B17" s="132" t="s">
        <v>214</v>
      </c>
      <c r="C17" s="123">
        <v>0</v>
      </c>
      <c r="D17" s="134">
        <v>0</v>
      </c>
      <c r="E17" s="134">
        <v>0</v>
      </c>
      <c r="F17" s="134">
        <v>0</v>
      </c>
      <c r="G17" s="131">
        <v>11</v>
      </c>
      <c r="H17" s="132" t="s">
        <v>29</v>
      </c>
      <c r="I17" s="133">
        <v>443</v>
      </c>
      <c r="J17" s="134">
        <v>626</v>
      </c>
      <c r="K17" s="134">
        <v>0</v>
      </c>
      <c r="L17" s="165">
        <f t="shared" si="0"/>
        <v>0</v>
      </c>
    </row>
    <row r="18" spans="1:12" s="118" customFormat="1" ht="19.5" customHeight="1">
      <c r="A18" s="131">
        <v>12</v>
      </c>
      <c r="B18" s="132" t="s">
        <v>215</v>
      </c>
      <c r="C18" s="123">
        <v>443</v>
      </c>
      <c r="D18" s="134">
        <v>530</v>
      </c>
      <c r="E18" s="134">
        <v>97</v>
      </c>
      <c r="F18" s="137">
        <f t="shared" si="1"/>
        <v>18.30188679245283</v>
      </c>
      <c r="G18" s="131">
        <v>12</v>
      </c>
      <c r="H18" s="132" t="s">
        <v>222</v>
      </c>
      <c r="I18" s="133">
        <v>0</v>
      </c>
      <c r="J18" s="134">
        <v>0</v>
      </c>
      <c r="K18" s="134">
        <v>0</v>
      </c>
      <c r="L18" s="138"/>
    </row>
    <row r="19" spans="1:12" s="118" customFormat="1" ht="19.5" customHeight="1">
      <c r="A19" s="131">
        <v>13</v>
      </c>
      <c r="B19" s="132" t="s">
        <v>229</v>
      </c>
      <c r="C19" s="123">
        <v>0</v>
      </c>
      <c r="D19" s="134">
        <v>0</v>
      </c>
      <c r="E19" s="134">
        <v>0</v>
      </c>
      <c r="F19" s="134">
        <v>0</v>
      </c>
      <c r="G19" s="131">
        <v>13</v>
      </c>
      <c r="H19" s="132" t="s">
        <v>223</v>
      </c>
      <c r="I19" s="133">
        <v>0</v>
      </c>
      <c r="J19" s="134">
        <v>0</v>
      </c>
      <c r="K19" s="134">
        <v>0</v>
      </c>
      <c r="L19" s="165">
        <v>0</v>
      </c>
    </row>
    <row r="20" spans="1:12" s="118" customFormat="1" ht="19.5" customHeight="1">
      <c r="A20" s="131">
        <v>14</v>
      </c>
      <c r="B20" s="132" t="s">
        <v>230</v>
      </c>
      <c r="C20" s="133">
        <v>7962</v>
      </c>
      <c r="D20" s="134">
        <v>8997</v>
      </c>
      <c r="E20" s="134">
        <v>8997</v>
      </c>
      <c r="F20" s="137">
        <f t="shared" si="1"/>
        <v>100</v>
      </c>
      <c r="G20" s="131">
        <v>14</v>
      </c>
      <c r="H20" s="132" t="s">
        <v>224</v>
      </c>
      <c r="I20" s="133">
        <v>0</v>
      </c>
      <c r="J20" s="134">
        <v>0</v>
      </c>
      <c r="K20" s="134">
        <v>0</v>
      </c>
      <c r="L20" s="165">
        <v>0</v>
      </c>
    </row>
    <row r="21" spans="1:12" s="118" customFormat="1" ht="19.5" customHeight="1">
      <c r="A21" s="131">
        <v>15</v>
      </c>
      <c r="B21" s="132" t="s">
        <v>88</v>
      </c>
      <c r="C21" s="133">
        <v>0</v>
      </c>
      <c r="D21" s="134">
        <v>0</v>
      </c>
      <c r="E21" s="134">
        <v>831</v>
      </c>
      <c r="F21" s="137"/>
      <c r="G21" s="131">
        <v>15</v>
      </c>
      <c r="H21" s="132" t="s">
        <v>226</v>
      </c>
      <c r="I21" s="133">
        <v>0</v>
      </c>
      <c r="J21" s="134">
        <v>0</v>
      </c>
      <c r="K21" s="134">
        <v>0</v>
      </c>
      <c r="L21" s="138"/>
    </row>
    <row r="22" spans="1:12" s="118" customFormat="1" ht="19.5" customHeight="1">
      <c r="A22" s="131"/>
      <c r="F22" s="137"/>
      <c r="G22" s="131">
        <v>16</v>
      </c>
      <c r="H22" s="132" t="s">
        <v>231</v>
      </c>
      <c r="I22" s="133">
        <v>0</v>
      </c>
      <c r="J22" s="134">
        <v>0</v>
      </c>
      <c r="K22" s="134">
        <v>0</v>
      </c>
      <c r="L22" s="138"/>
    </row>
    <row r="23" spans="1:12" ht="30.75" customHeight="1">
      <c r="A23" s="36"/>
      <c r="B23" s="38" t="s">
        <v>42</v>
      </c>
      <c r="C23" s="135">
        <f>SUM(C7:C21)</f>
        <v>71399</v>
      </c>
      <c r="D23" s="135">
        <f>SUM(D7:D21)</f>
        <v>108648</v>
      </c>
      <c r="E23" s="135">
        <f>SUM(E7:E21)</f>
        <v>109603</v>
      </c>
      <c r="F23" s="137">
        <f t="shared" si="1"/>
        <v>100.87898534717621</v>
      </c>
      <c r="G23" s="36"/>
      <c r="H23" s="38" t="s">
        <v>43</v>
      </c>
      <c r="I23" s="135">
        <f>SUM(I7:I22)</f>
        <v>71399</v>
      </c>
      <c r="J23" s="135">
        <f>SUM(J7:J22)</f>
        <v>108648</v>
      </c>
      <c r="K23" s="135">
        <f>SUM(K7:K22)</f>
        <v>102061</v>
      </c>
      <c r="L23" s="138">
        <f t="shared" si="0"/>
        <v>93.93730211324645</v>
      </c>
    </row>
  </sheetData>
  <sheetProtection/>
  <mergeCells count="4">
    <mergeCell ref="A3:K3"/>
    <mergeCell ref="A6:B6"/>
    <mergeCell ref="G6:H6"/>
    <mergeCell ref="A2:K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8.625" style="26" customWidth="1"/>
    <col min="2" max="2" width="8.375" style="109" customWidth="1"/>
    <col min="3" max="3" width="8.25390625" style="61" customWidth="1"/>
    <col min="4" max="4" width="12.875" style="26" customWidth="1"/>
    <col min="5" max="5" width="53.375" style="26" customWidth="1"/>
    <col min="6" max="6" width="5.625" style="26" customWidth="1"/>
    <col min="7" max="9" width="9.125" style="26" hidden="1" customWidth="1"/>
    <col min="10" max="16384" width="9.125" style="26" customWidth="1"/>
  </cols>
  <sheetData>
    <row r="1" spans="1:5" ht="12.75">
      <c r="A1" s="26" t="s">
        <v>204</v>
      </c>
      <c r="E1" s="119" t="s">
        <v>398</v>
      </c>
    </row>
    <row r="2" spans="1:5" ht="12.75">
      <c r="A2" s="208" t="s">
        <v>205</v>
      </c>
      <c r="B2" s="208"/>
      <c r="C2" s="208"/>
      <c r="D2" s="208"/>
      <c r="E2" s="208"/>
    </row>
    <row r="3" spans="1:5" ht="12.75">
      <c r="A3" s="208" t="s">
        <v>50</v>
      </c>
      <c r="B3" s="208"/>
      <c r="C3" s="208"/>
      <c r="D3" s="208"/>
      <c r="E3" s="208"/>
    </row>
    <row r="4" spans="1:5" ht="12.75">
      <c r="A4" s="46"/>
      <c r="B4" s="46"/>
      <c r="C4" s="46"/>
      <c r="D4" s="46"/>
      <c r="E4" s="46"/>
    </row>
    <row r="5" spans="1:5" ht="12.75">
      <c r="A5" s="204" t="s">
        <v>133</v>
      </c>
      <c r="B5" s="205"/>
      <c r="C5" s="205"/>
      <c r="D5" s="205"/>
      <c r="E5" s="71"/>
    </row>
    <row r="6" spans="1:5" ht="12.75">
      <c r="A6" s="55" t="s">
        <v>134</v>
      </c>
      <c r="B6" s="59" t="s">
        <v>60</v>
      </c>
      <c r="C6" s="78"/>
      <c r="D6" s="57">
        <v>4826000</v>
      </c>
      <c r="E6" s="77" t="s">
        <v>293</v>
      </c>
    </row>
    <row r="7" spans="1:5" ht="12.75">
      <c r="A7" s="75" t="s">
        <v>44</v>
      </c>
      <c r="B7" s="76"/>
      <c r="C7" s="49"/>
      <c r="D7" s="50">
        <f>SUM(D6:D6)</f>
        <v>4826000</v>
      </c>
      <c r="E7" s="83"/>
    </row>
    <row r="8" spans="1:5" s="14" customFormat="1" ht="12.75" customHeight="1">
      <c r="A8" s="85" t="s">
        <v>135</v>
      </c>
      <c r="B8" s="58" t="s">
        <v>67</v>
      </c>
      <c r="C8" s="81"/>
      <c r="D8" s="57">
        <v>536000</v>
      </c>
      <c r="E8" s="53" t="s">
        <v>294</v>
      </c>
    </row>
    <row r="9" spans="1:5" s="14" customFormat="1" ht="12.75" customHeight="1">
      <c r="A9" s="79"/>
      <c r="B9" s="86" t="s">
        <v>67</v>
      </c>
      <c r="C9" s="82"/>
      <c r="D9" s="87">
        <v>2000000</v>
      </c>
      <c r="E9" s="53" t="s">
        <v>294</v>
      </c>
    </row>
    <row r="10" spans="1:5" s="14" customFormat="1" ht="12.75" customHeight="1">
      <c r="A10" s="79"/>
      <c r="B10" s="88" t="s">
        <v>67</v>
      </c>
      <c r="C10" s="78"/>
      <c r="D10" s="89">
        <v>1000000</v>
      </c>
      <c r="E10" s="53" t="s">
        <v>294</v>
      </c>
    </row>
    <row r="11" spans="1:5" s="14" customFormat="1" ht="12.75" customHeight="1">
      <c r="A11" s="79"/>
      <c r="B11" s="58" t="s">
        <v>67</v>
      </c>
      <c r="C11" s="81"/>
      <c r="D11" s="89">
        <v>107950</v>
      </c>
      <c r="E11" s="53" t="s">
        <v>295</v>
      </c>
    </row>
    <row r="12" spans="1:5" ht="12.75">
      <c r="A12" s="56"/>
      <c r="B12" s="164" t="s">
        <v>68</v>
      </c>
      <c r="C12" s="54"/>
      <c r="D12" s="90">
        <v>63500</v>
      </c>
      <c r="E12" s="53" t="s">
        <v>295</v>
      </c>
    </row>
    <row r="13" spans="1:5" ht="12.75">
      <c r="A13" s="75" t="s">
        <v>44</v>
      </c>
      <c r="B13" s="76"/>
      <c r="C13" s="49"/>
      <c r="D13" s="50">
        <f>SUM(D8:D12)</f>
        <v>3707450</v>
      </c>
      <c r="E13" s="77"/>
    </row>
    <row r="14" spans="1:5" ht="12.75">
      <c r="A14" s="94" t="s">
        <v>89</v>
      </c>
      <c r="B14" s="95"/>
      <c r="C14" s="84"/>
      <c r="D14" s="48">
        <f>D7+D13</f>
        <v>8533450</v>
      </c>
      <c r="E14" s="93"/>
    </row>
    <row r="15" spans="1:5" ht="12.75">
      <c r="A15" s="94" t="s">
        <v>136</v>
      </c>
      <c r="B15" s="95"/>
      <c r="C15" s="84"/>
      <c r="D15" s="97">
        <v>0</v>
      </c>
      <c r="E15" s="98"/>
    </row>
    <row r="16" spans="1:5" ht="12.75">
      <c r="A16" s="206" t="s">
        <v>51</v>
      </c>
      <c r="B16" s="207"/>
      <c r="C16" s="207"/>
      <c r="D16" s="99">
        <f>D14+D15</f>
        <v>8533450</v>
      </c>
      <c r="E16" s="77"/>
    </row>
    <row r="17" spans="2:3" ht="12.75">
      <c r="B17" s="26"/>
      <c r="C17" s="26"/>
    </row>
    <row r="18" spans="1:5" ht="33" customHeight="1">
      <c r="A18" s="204" t="s">
        <v>137</v>
      </c>
      <c r="B18" s="205"/>
      <c r="C18" s="205"/>
      <c r="D18" s="205"/>
      <c r="E18" s="71"/>
    </row>
    <row r="19" spans="1:5" ht="12.75">
      <c r="A19" s="85" t="s">
        <v>138</v>
      </c>
      <c r="B19" s="163" t="s">
        <v>60</v>
      </c>
      <c r="C19" s="51"/>
      <c r="D19" s="72">
        <v>125000</v>
      </c>
      <c r="E19" s="73" t="s">
        <v>139</v>
      </c>
    </row>
    <row r="20" spans="1:5" ht="12.75" customHeight="1">
      <c r="A20" s="100" t="s">
        <v>44</v>
      </c>
      <c r="B20" s="60"/>
      <c r="C20" s="48"/>
      <c r="D20" s="48">
        <f>SUM(D19:D19)</f>
        <v>125000</v>
      </c>
      <c r="E20" s="77"/>
    </row>
    <row r="21" spans="1:5" ht="12.75">
      <c r="A21" s="101" t="s">
        <v>140</v>
      </c>
      <c r="B21" s="212" t="s">
        <v>60</v>
      </c>
      <c r="C21" s="214"/>
      <c r="D21" s="215">
        <v>140000</v>
      </c>
      <c r="E21" s="217" t="s">
        <v>292</v>
      </c>
    </row>
    <row r="22" spans="1:5" ht="12.75">
      <c r="A22" s="74"/>
      <c r="B22" s="213"/>
      <c r="C22" s="213"/>
      <c r="D22" s="216"/>
      <c r="E22" s="218"/>
    </row>
    <row r="23" spans="1:5" ht="12.75">
      <c r="A23" s="96" t="s">
        <v>44</v>
      </c>
      <c r="B23" s="102"/>
      <c r="C23" s="82"/>
      <c r="D23" s="97">
        <f>D21</f>
        <v>140000</v>
      </c>
      <c r="E23" s="103"/>
    </row>
    <row r="24" spans="1:5" ht="12.75">
      <c r="A24" s="170" t="s">
        <v>141</v>
      </c>
      <c r="B24" s="203">
        <v>11130</v>
      </c>
      <c r="C24" s="91"/>
      <c r="D24" s="52">
        <v>564000</v>
      </c>
      <c r="E24" s="77" t="s">
        <v>142</v>
      </c>
    </row>
    <row r="25" spans="1:5" ht="12.75">
      <c r="A25" s="171"/>
      <c r="B25" s="203"/>
      <c r="C25" s="92"/>
      <c r="D25" s="57">
        <v>214008</v>
      </c>
      <c r="E25" s="53" t="s">
        <v>143</v>
      </c>
    </row>
    <row r="26" spans="1:5" ht="12.75">
      <c r="A26" s="171"/>
      <c r="B26" s="203"/>
      <c r="C26" s="92"/>
      <c r="D26" s="57">
        <v>439668</v>
      </c>
      <c r="E26" s="77" t="s">
        <v>144</v>
      </c>
    </row>
    <row r="27" spans="1:5" ht="12.75">
      <c r="A27" s="209" t="s">
        <v>44</v>
      </c>
      <c r="B27" s="210"/>
      <c r="C27" s="211"/>
      <c r="D27" s="48">
        <f>SUM(D24:D26)</f>
        <v>1217676</v>
      </c>
      <c r="E27" s="83"/>
    </row>
    <row r="28" spans="1:5" ht="12.75">
      <c r="A28" s="80" t="s">
        <v>145</v>
      </c>
      <c r="B28" s="95"/>
      <c r="C28" s="84"/>
      <c r="D28" s="48">
        <f>D20+D23+D27</f>
        <v>1482676</v>
      </c>
      <c r="E28" s="93"/>
    </row>
    <row r="29" spans="1:5" ht="12.75">
      <c r="A29" s="104" t="s">
        <v>146</v>
      </c>
      <c r="B29" s="47"/>
      <c r="C29" s="47"/>
      <c r="D29" s="48">
        <v>0</v>
      </c>
      <c r="E29" s="83"/>
    </row>
    <row r="30" spans="1:5" ht="15">
      <c r="A30" s="105" t="s">
        <v>51</v>
      </c>
      <c r="B30" s="106"/>
      <c r="C30" s="107"/>
      <c r="D30" s="108">
        <f>SUM(D28:D29)</f>
        <v>1482676</v>
      </c>
      <c r="E30" s="77"/>
    </row>
  </sheetData>
  <sheetProtection/>
  <mergeCells count="11">
    <mergeCell ref="A27:C27"/>
    <mergeCell ref="B21:B22"/>
    <mergeCell ref="C21:C22"/>
    <mergeCell ref="D21:D22"/>
    <mergeCell ref="E21:E22"/>
    <mergeCell ref="B24:B26"/>
    <mergeCell ref="A18:D18"/>
    <mergeCell ref="A16:C16"/>
    <mergeCell ref="A2:E2"/>
    <mergeCell ref="A3:E3"/>
    <mergeCell ref="A5:D5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44.00390625" style="0" customWidth="1"/>
  </cols>
  <sheetData>
    <row r="1" spans="1:5" ht="12.75">
      <c r="A1" s="222" t="s">
        <v>59</v>
      </c>
      <c r="B1" s="223"/>
      <c r="C1" s="223"/>
      <c r="D1" s="224"/>
      <c r="E1" s="245" t="s">
        <v>399</v>
      </c>
    </row>
    <row r="2" spans="1:5" ht="12.75">
      <c r="A2" s="223"/>
      <c r="B2" s="223"/>
      <c r="C2" s="223"/>
      <c r="D2" s="224"/>
      <c r="E2" s="224"/>
    </row>
    <row r="3" spans="1:6" ht="12.75">
      <c r="A3" s="225" t="s">
        <v>386</v>
      </c>
      <c r="B3" s="225"/>
      <c r="C3" s="225"/>
      <c r="D3" s="225"/>
      <c r="E3" s="225"/>
      <c r="F3" s="226"/>
    </row>
    <row r="4" spans="1:6" ht="12.75">
      <c r="A4" s="225" t="s">
        <v>78</v>
      </c>
      <c r="B4" s="225"/>
      <c r="C4" s="225"/>
      <c r="D4" s="225"/>
      <c r="E4" s="225"/>
      <c r="F4" s="226"/>
    </row>
    <row r="5" spans="1:5" ht="12.75">
      <c r="A5" s="227"/>
      <c r="B5" s="227"/>
      <c r="C5" s="227"/>
      <c r="D5" s="227"/>
      <c r="E5" s="227"/>
    </row>
    <row r="7" spans="1:5" ht="51.75" customHeight="1">
      <c r="A7" s="228" t="s">
        <v>387</v>
      </c>
      <c r="B7" s="229" t="s">
        <v>388</v>
      </c>
      <c r="C7" s="230"/>
      <c r="D7" s="229" t="s">
        <v>389</v>
      </c>
      <c r="E7" s="230"/>
    </row>
    <row r="8" spans="1:5" ht="12.75">
      <c r="A8" s="228"/>
      <c r="B8" s="228" t="s">
        <v>390</v>
      </c>
      <c r="C8" s="228" t="s">
        <v>35</v>
      </c>
      <c r="D8" s="228" t="s">
        <v>390</v>
      </c>
      <c r="E8" s="228" t="s">
        <v>35</v>
      </c>
    </row>
    <row r="9" spans="1:5" ht="12.75">
      <c r="A9" s="231" t="s">
        <v>391</v>
      </c>
      <c r="B9" s="232">
        <v>3750</v>
      </c>
      <c r="C9" s="232">
        <v>9231</v>
      </c>
      <c r="D9" s="232"/>
      <c r="E9" s="232"/>
    </row>
    <row r="10" spans="1:5" ht="12.75">
      <c r="A10" s="233" t="s">
        <v>52</v>
      </c>
      <c r="B10" s="232">
        <v>1950</v>
      </c>
      <c r="C10" s="232">
        <v>2329</v>
      </c>
      <c r="D10" s="232"/>
      <c r="E10" s="232"/>
    </row>
    <row r="11" spans="1:5" ht="12.75">
      <c r="A11" s="233" t="s">
        <v>53</v>
      </c>
      <c r="B11" s="232">
        <v>100</v>
      </c>
      <c r="C11" s="232">
        <v>213</v>
      </c>
      <c r="D11" s="232"/>
      <c r="E11" s="232"/>
    </row>
    <row r="12" spans="1:5" ht="12.75">
      <c r="A12" s="233" t="s">
        <v>392</v>
      </c>
      <c r="B12" s="232">
        <v>1800</v>
      </c>
      <c r="C12" s="232">
        <v>2056</v>
      </c>
      <c r="D12" s="232"/>
      <c r="E12" s="232">
        <v>203</v>
      </c>
    </row>
    <row r="13" spans="1:5" s="236" customFormat="1" ht="15">
      <c r="A13" s="234" t="s">
        <v>44</v>
      </c>
      <c r="B13" s="235">
        <f>SUM(B9:B12)</f>
        <v>7600</v>
      </c>
      <c r="C13" s="235">
        <f>SUM(C9:C12)</f>
        <v>13829</v>
      </c>
      <c r="D13" s="235">
        <f>SUM(D9:D12)</f>
        <v>0</v>
      </c>
      <c r="E13" s="235">
        <f>SUM(E9:E12)</f>
        <v>203</v>
      </c>
    </row>
    <row r="15" spans="1:5" ht="12.75">
      <c r="A15" s="222" t="s">
        <v>393</v>
      </c>
      <c r="B15" s="222"/>
      <c r="C15" s="223"/>
      <c r="D15" s="223"/>
      <c r="E15" s="223"/>
    </row>
    <row r="16" spans="1:5" ht="12.75">
      <c r="A16" s="222" t="s">
        <v>394</v>
      </c>
      <c r="B16" s="222"/>
      <c r="C16" s="223"/>
      <c r="D16" s="223"/>
      <c r="E16" s="223"/>
    </row>
  </sheetData>
  <sheetProtection/>
  <mergeCells count="4">
    <mergeCell ref="A3:E3"/>
    <mergeCell ref="A4:E4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5.00390625" style="0" customWidth="1"/>
    <col min="2" max="2" width="46.875" style="0" customWidth="1"/>
    <col min="3" max="3" width="11.625" style="0" customWidth="1"/>
    <col min="4" max="4" width="14.125" style="0" customWidth="1"/>
    <col min="5" max="5" width="14.625" style="0" customWidth="1"/>
    <col min="6" max="6" width="10.875" style="0" customWidth="1"/>
    <col min="7" max="7" width="13.25390625" style="0" customWidth="1"/>
    <col min="8" max="8" width="13.00390625" style="0" customWidth="1"/>
    <col min="9" max="9" width="13.625" style="0" customWidth="1"/>
  </cols>
  <sheetData>
    <row r="1" spans="1:9" ht="12.75">
      <c r="A1" t="s">
        <v>59</v>
      </c>
      <c r="I1" s="44" t="s">
        <v>206</v>
      </c>
    </row>
    <row r="2" spans="1:9" ht="21" customHeight="1">
      <c r="A2" s="219" t="s">
        <v>147</v>
      </c>
      <c r="B2" s="220"/>
      <c r="C2" s="220"/>
      <c r="D2" s="220"/>
      <c r="E2" s="220"/>
      <c r="F2" s="220"/>
      <c r="G2" s="220"/>
      <c r="H2" s="220"/>
      <c r="I2" s="220"/>
    </row>
    <row r="3" spans="1:9" s="118" customFormat="1" ht="63.75">
      <c r="A3" s="117" t="s">
        <v>148</v>
      </c>
      <c r="B3" s="117" t="s">
        <v>8</v>
      </c>
      <c r="C3" s="117" t="s">
        <v>149</v>
      </c>
      <c r="D3" s="117" t="s">
        <v>150</v>
      </c>
      <c r="E3" s="117" t="s">
        <v>151</v>
      </c>
      <c r="F3" s="117" t="s">
        <v>198</v>
      </c>
      <c r="G3" s="117" t="s">
        <v>152</v>
      </c>
      <c r="H3" s="117" t="s">
        <v>199</v>
      </c>
      <c r="I3" s="117" t="s">
        <v>153</v>
      </c>
    </row>
    <row r="4" spans="1:9" ht="15">
      <c r="A4" s="110">
        <v>1</v>
      </c>
      <c r="B4" s="110">
        <v>2</v>
      </c>
      <c r="C4" s="110">
        <v>3</v>
      </c>
      <c r="D4" s="110">
        <v>4</v>
      </c>
      <c r="E4" s="110">
        <v>5</v>
      </c>
      <c r="F4" s="110">
        <v>6</v>
      </c>
      <c r="G4" s="110">
        <v>7</v>
      </c>
      <c r="H4" s="110">
        <v>8</v>
      </c>
      <c r="I4" s="110">
        <v>9</v>
      </c>
    </row>
    <row r="5" spans="1:9" ht="25.5">
      <c r="A5" s="111" t="s">
        <v>90</v>
      </c>
      <c r="B5" s="112" t="s">
        <v>154</v>
      </c>
      <c r="C5" s="113">
        <v>3809</v>
      </c>
      <c r="D5" s="113">
        <v>479506</v>
      </c>
      <c r="E5" s="113">
        <v>53556</v>
      </c>
      <c r="F5" s="113">
        <v>0</v>
      </c>
      <c r="G5" s="113">
        <v>0</v>
      </c>
      <c r="H5" s="113">
        <v>0</v>
      </c>
      <c r="I5" s="113">
        <f>SUM(C5:H5)</f>
        <v>536871</v>
      </c>
    </row>
    <row r="6" spans="1:9" ht="25.5">
      <c r="A6" s="114" t="s">
        <v>92</v>
      </c>
      <c r="B6" s="115" t="s">
        <v>155</v>
      </c>
      <c r="C6" s="116">
        <v>0</v>
      </c>
      <c r="D6" s="116">
        <v>0</v>
      </c>
      <c r="E6" s="116">
        <v>0</v>
      </c>
      <c r="F6" s="116">
        <v>0</v>
      </c>
      <c r="G6" s="116">
        <v>742</v>
      </c>
      <c r="H6" s="116">
        <v>0</v>
      </c>
      <c r="I6" s="113">
        <f aca="true" t="shared" si="0" ref="I6:I30">SUM(C6:H6)</f>
        <v>742</v>
      </c>
    </row>
    <row r="7" spans="1:9" ht="12.75">
      <c r="A7" s="114" t="s">
        <v>96</v>
      </c>
      <c r="B7" s="115" t="s">
        <v>156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3">
        <f t="shared" si="0"/>
        <v>0</v>
      </c>
    </row>
    <row r="8" spans="1:9" ht="12.75">
      <c r="A8" s="114" t="s">
        <v>98</v>
      </c>
      <c r="B8" s="115" t="s">
        <v>157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3">
        <f t="shared" si="0"/>
        <v>0</v>
      </c>
    </row>
    <row r="9" spans="1:9" ht="12.75">
      <c r="A9" s="114" t="s">
        <v>104</v>
      </c>
      <c r="B9" s="115" t="s">
        <v>158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3">
        <f t="shared" si="0"/>
        <v>0</v>
      </c>
    </row>
    <row r="10" spans="1:9" ht="25.5">
      <c r="A10" s="114" t="s">
        <v>106</v>
      </c>
      <c r="B10" s="115" t="s">
        <v>159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3">
        <f t="shared" si="0"/>
        <v>0</v>
      </c>
    </row>
    <row r="11" spans="1:9" ht="12.75">
      <c r="A11" s="114" t="s">
        <v>110</v>
      </c>
      <c r="B11" s="115" t="s">
        <v>160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3">
        <f t="shared" si="0"/>
        <v>0</v>
      </c>
    </row>
    <row r="12" spans="1:9" ht="12.75">
      <c r="A12" s="111" t="s">
        <v>112</v>
      </c>
      <c r="B12" s="112" t="s">
        <v>161</v>
      </c>
      <c r="C12" s="113">
        <v>0</v>
      </c>
      <c r="D12" s="113">
        <v>0</v>
      </c>
      <c r="E12" s="113">
        <v>0</v>
      </c>
      <c r="F12" s="113">
        <v>0</v>
      </c>
      <c r="G12" s="113">
        <v>742</v>
      </c>
      <c r="H12" s="113">
        <v>0</v>
      </c>
      <c r="I12" s="113">
        <f t="shared" si="0"/>
        <v>742</v>
      </c>
    </row>
    <row r="13" spans="1:9" ht="12.75">
      <c r="A13" s="114" t="s">
        <v>162</v>
      </c>
      <c r="B13" s="115" t="s">
        <v>163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3">
        <f t="shared" si="0"/>
        <v>0</v>
      </c>
    </row>
    <row r="14" spans="1:9" ht="12.75">
      <c r="A14" s="114" t="s">
        <v>164</v>
      </c>
      <c r="B14" s="115" t="s">
        <v>165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3">
        <f t="shared" si="0"/>
        <v>0</v>
      </c>
    </row>
    <row r="15" spans="1:9" ht="12.75">
      <c r="A15" s="114" t="s">
        <v>166</v>
      </c>
      <c r="B15" s="115" t="s">
        <v>167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3">
        <f t="shared" si="0"/>
        <v>0</v>
      </c>
    </row>
    <row r="16" spans="1:9" ht="38.25">
      <c r="A16" s="114" t="s">
        <v>168</v>
      </c>
      <c r="B16" s="115" t="s">
        <v>169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3">
        <f t="shared" si="0"/>
        <v>0</v>
      </c>
    </row>
    <row r="17" spans="1:9" ht="12.75">
      <c r="A17" s="114" t="s">
        <v>170</v>
      </c>
      <c r="B17" s="115" t="s">
        <v>171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3">
        <f t="shared" si="0"/>
        <v>0</v>
      </c>
    </row>
    <row r="18" spans="1:9" ht="12.75">
      <c r="A18" s="111" t="s">
        <v>172</v>
      </c>
      <c r="B18" s="112" t="s">
        <v>173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f t="shared" si="0"/>
        <v>0</v>
      </c>
    </row>
    <row r="19" spans="1:9" ht="12.75">
      <c r="A19" s="111" t="s">
        <v>174</v>
      </c>
      <c r="B19" s="112" t="s">
        <v>175</v>
      </c>
      <c r="C19" s="113">
        <v>3809</v>
      </c>
      <c r="D19" s="113">
        <v>479506</v>
      </c>
      <c r="E19" s="113">
        <v>53556</v>
      </c>
      <c r="F19" s="113">
        <v>0</v>
      </c>
      <c r="G19" s="113">
        <v>742</v>
      </c>
      <c r="H19" s="113">
        <v>0</v>
      </c>
      <c r="I19" s="113">
        <f t="shared" si="0"/>
        <v>537613</v>
      </c>
    </row>
    <row r="20" spans="1:9" ht="12.75">
      <c r="A20" s="111" t="s">
        <v>176</v>
      </c>
      <c r="B20" s="112" t="s">
        <v>177</v>
      </c>
      <c r="C20" s="113">
        <v>3809</v>
      </c>
      <c r="D20" s="113">
        <v>88478</v>
      </c>
      <c r="E20" s="113">
        <v>34726</v>
      </c>
      <c r="F20" s="113">
        <v>0</v>
      </c>
      <c r="G20" s="113">
        <v>0</v>
      </c>
      <c r="H20" s="113">
        <v>0</v>
      </c>
      <c r="I20" s="113">
        <f t="shared" si="0"/>
        <v>127013</v>
      </c>
    </row>
    <row r="21" spans="1:9" ht="12.75">
      <c r="A21" s="114" t="s">
        <v>178</v>
      </c>
      <c r="B21" s="115" t="s">
        <v>179</v>
      </c>
      <c r="C21" s="116">
        <v>0</v>
      </c>
      <c r="D21" s="116">
        <v>15171</v>
      </c>
      <c r="E21" s="116">
        <v>6604</v>
      </c>
      <c r="F21" s="116">
        <v>0</v>
      </c>
      <c r="G21" s="116">
        <v>0</v>
      </c>
      <c r="H21" s="116">
        <v>0</v>
      </c>
      <c r="I21" s="113">
        <f t="shared" si="0"/>
        <v>21775</v>
      </c>
    </row>
    <row r="22" spans="1:9" ht="12.75">
      <c r="A22" s="114" t="s">
        <v>180</v>
      </c>
      <c r="B22" s="115" t="s">
        <v>181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3">
        <f t="shared" si="0"/>
        <v>0</v>
      </c>
    </row>
    <row r="23" spans="1:9" ht="25.5">
      <c r="A23" s="111" t="s">
        <v>182</v>
      </c>
      <c r="B23" s="112" t="s">
        <v>183</v>
      </c>
      <c r="C23" s="113">
        <v>3809</v>
      </c>
      <c r="D23" s="113">
        <v>103649</v>
      </c>
      <c r="E23" s="113">
        <v>41330</v>
      </c>
      <c r="F23" s="113">
        <v>0</v>
      </c>
      <c r="G23" s="113">
        <v>0</v>
      </c>
      <c r="H23" s="113">
        <v>0</v>
      </c>
      <c r="I23" s="113">
        <f t="shared" si="0"/>
        <v>148788</v>
      </c>
    </row>
    <row r="24" spans="1:9" ht="12.75">
      <c r="A24" s="111" t="s">
        <v>184</v>
      </c>
      <c r="B24" s="112" t="s">
        <v>185</v>
      </c>
      <c r="C24" s="113">
        <v>0</v>
      </c>
      <c r="D24" s="113">
        <v>0</v>
      </c>
      <c r="E24" s="113">
        <v>2527</v>
      </c>
      <c r="F24" s="113">
        <v>0</v>
      </c>
      <c r="G24" s="113">
        <v>0</v>
      </c>
      <c r="H24" s="113">
        <v>0</v>
      </c>
      <c r="I24" s="113">
        <f t="shared" si="0"/>
        <v>2527</v>
      </c>
    </row>
    <row r="25" spans="1:9" ht="12.75">
      <c r="A25" s="114" t="s">
        <v>186</v>
      </c>
      <c r="B25" s="115" t="s">
        <v>187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3">
        <f t="shared" si="0"/>
        <v>0</v>
      </c>
    </row>
    <row r="26" spans="1:9" ht="12.75">
      <c r="A26" s="114" t="s">
        <v>188</v>
      </c>
      <c r="B26" s="115" t="s">
        <v>189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3">
        <f t="shared" si="0"/>
        <v>0</v>
      </c>
    </row>
    <row r="27" spans="1:9" ht="25.5">
      <c r="A27" s="114" t="s">
        <v>190</v>
      </c>
      <c r="B27" s="115" t="s">
        <v>191</v>
      </c>
      <c r="C27" s="116">
        <v>0</v>
      </c>
      <c r="D27" s="116">
        <v>0</v>
      </c>
      <c r="E27" s="116">
        <v>2527</v>
      </c>
      <c r="F27" s="116">
        <v>0</v>
      </c>
      <c r="G27" s="116">
        <v>0</v>
      </c>
      <c r="H27" s="116">
        <v>0</v>
      </c>
      <c r="I27" s="113">
        <f t="shared" si="0"/>
        <v>2527</v>
      </c>
    </row>
    <row r="28" spans="1:9" ht="12.75">
      <c r="A28" s="111" t="s">
        <v>192</v>
      </c>
      <c r="B28" s="112" t="s">
        <v>193</v>
      </c>
      <c r="C28" s="113">
        <v>3809</v>
      </c>
      <c r="D28" s="113">
        <v>103649</v>
      </c>
      <c r="E28" s="113">
        <v>43857</v>
      </c>
      <c r="F28" s="113">
        <v>0</v>
      </c>
      <c r="G28" s="113">
        <v>0</v>
      </c>
      <c r="H28" s="113">
        <v>0</v>
      </c>
      <c r="I28" s="113">
        <f t="shared" si="0"/>
        <v>151315</v>
      </c>
    </row>
    <row r="29" spans="1:9" ht="12.75">
      <c r="A29" s="111" t="s">
        <v>194</v>
      </c>
      <c r="B29" s="112" t="s">
        <v>195</v>
      </c>
      <c r="C29" s="113">
        <v>0</v>
      </c>
      <c r="D29" s="113">
        <v>375857</v>
      </c>
      <c r="E29" s="113">
        <v>9699</v>
      </c>
      <c r="F29" s="113">
        <v>0</v>
      </c>
      <c r="G29" s="113">
        <v>742</v>
      </c>
      <c r="H29" s="113">
        <v>0</v>
      </c>
      <c r="I29" s="113">
        <f t="shared" si="0"/>
        <v>386298</v>
      </c>
    </row>
    <row r="30" spans="1:9" ht="12.75">
      <c r="A30" s="114" t="s">
        <v>196</v>
      </c>
      <c r="B30" s="115" t="s">
        <v>197</v>
      </c>
      <c r="C30" s="116">
        <v>3809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3">
        <f t="shared" si="0"/>
        <v>3809</v>
      </c>
    </row>
  </sheetData>
  <sheetProtection/>
  <mergeCells count="1">
    <mergeCell ref="A2:I2"/>
  </mergeCells>
  <printOptions/>
  <pageMargins left="0.31496062992125984" right="0" top="0.5511811023622047" bottom="0.15748031496062992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3.00390625" style="0" customWidth="1"/>
    <col min="2" max="2" width="37.25390625" style="0" customWidth="1"/>
    <col min="3" max="3" width="10.75390625" style="0" customWidth="1"/>
    <col min="4" max="4" width="11.75390625" style="0" customWidth="1"/>
    <col min="5" max="5" width="10.875" style="0" customWidth="1"/>
    <col min="6" max="6" width="2.875" style="0" customWidth="1"/>
    <col min="7" max="7" width="33.25390625" style="0" customWidth="1"/>
    <col min="8" max="8" width="11.625" style="0" customWidth="1"/>
    <col min="9" max="9" width="11.125" style="0" customWidth="1"/>
    <col min="10" max="10" width="11.375" style="0" customWidth="1"/>
  </cols>
  <sheetData>
    <row r="1" spans="1:10" ht="12.75">
      <c r="A1" t="s">
        <v>59</v>
      </c>
      <c r="J1" s="44" t="s">
        <v>79</v>
      </c>
    </row>
    <row r="2" spans="1:10" ht="15">
      <c r="A2" s="178" t="s">
        <v>237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5">
      <c r="A3" s="178" t="s">
        <v>78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6" spans="1:10" ht="31.5" customHeight="1">
      <c r="A6" s="179" t="s">
        <v>39</v>
      </c>
      <c r="B6" s="180"/>
      <c r="C6" s="39" t="s">
        <v>40</v>
      </c>
      <c r="D6" s="35" t="s">
        <v>26</v>
      </c>
      <c r="E6" s="35" t="s">
        <v>35</v>
      </c>
      <c r="F6" s="179" t="s">
        <v>41</v>
      </c>
      <c r="G6" s="180"/>
      <c r="H6" s="39" t="s">
        <v>40</v>
      </c>
      <c r="I6" s="35" t="s">
        <v>26</v>
      </c>
      <c r="J6" s="35" t="s">
        <v>35</v>
      </c>
    </row>
    <row r="7" spans="1:10" s="118" customFormat="1" ht="19.5" customHeight="1">
      <c r="A7" s="131">
        <v>1</v>
      </c>
      <c r="B7" s="132" t="s">
        <v>207</v>
      </c>
      <c r="C7" s="133">
        <v>37656</v>
      </c>
      <c r="D7" s="134">
        <v>29787</v>
      </c>
      <c r="E7" s="134">
        <v>29787</v>
      </c>
      <c r="F7" s="131">
        <v>1</v>
      </c>
      <c r="G7" s="132" t="s">
        <v>12</v>
      </c>
      <c r="H7" s="133">
        <v>16607</v>
      </c>
      <c r="I7" s="134">
        <v>45606</v>
      </c>
      <c r="J7" s="134">
        <v>44645</v>
      </c>
    </row>
    <row r="8" spans="1:10" s="118" customFormat="1" ht="19.5" customHeight="1">
      <c r="A8" s="131">
        <v>2</v>
      </c>
      <c r="B8" s="132" t="s">
        <v>31</v>
      </c>
      <c r="C8" s="133">
        <v>0</v>
      </c>
      <c r="D8" s="134">
        <v>0</v>
      </c>
      <c r="E8" s="134">
        <v>0</v>
      </c>
      <c r="F8" s="131">
        <v>2</v>
      </c>
      <c r="G8" s="132" t="s">
        <v>218</v>
      </c>
      <c r="H8" s="133">
        <v>3848</v>
      </c>
      <c r="I8" s="134">
        <v>7647</v>
      </c>
      <c r="J8" s="134">
        <v>7264</v>
      </c>
    </row>
    <row r="9" spans="1:10" s="118" customFormat="1" ht="19.5" customHeight="1">
      <c r="A9" s="131">
        <v>3</v>
      </c>
      <c r="B9" s="132" t="s">
        <v>208</v>
      </c>
      <c r="C9" s="133">
        <v>9743</v>
      </c>
      <c r="D9" s="134">
        <v>48221</v>
      </c>
      <c r="E9" s="134">
        <v>48221</v>
      </c>
      <c r="F9" s="131">
        <v>3</v>
      </c>
      <c r="G9" s="132" t="s">
        <v>13</v>
      </c>
      <c r="H9" s="133">
        <v>18210</v>
      </c>
      <c r="I9" s="134">
        <v>34872</v>
      </c>
      <c r="J9" s="134">
        <v>31050</v>
      </c>
    </row>
    <row r="10" spans="1:10" s="118" customFormat="1" ht="19.5" customHeight="1">
      <c r="A10" s="131">
        <v>4</v>
      </c>
      <c r="B10" s="132" t="s">
        <v>83</v>
      </c>
      <c r="C10" s="133">
        <v>8000</v>
      </c>
      <c r="D10" s="134">
        <v>14055</v>
      </c>
      <c r="E10" s="134">
        <v>14074</v>
      </c>
      <c r="F10" s="131">
        <v>4</v>
      </c>
      <c r="G10" s="132" t="s">
        <v>27</v>
      </c>
      <c r="H10" s="133">
        <v>17329</v>
      </c>
      <c r="I10" s="134">
        <v>8745</v>
      </c>
      <c r="J10" s="134">
        <v>8045</v>
      </c>
    </row>
    <row r="11" spans="1:10" s="118" customFormat="1" ht="19.5" customHeight="1">
      <c r="A11" s="131">
        <v>5</v>
      </c>
      <c r="B11" s="132" t="s">
        <v>1</v>
      </c>
      <c r="C11" s="133">
        <v>7200</v>
      </c>
      <c r="D11" s="134">
        <v>6000</v>
      </c>
      <c r="E11" s="134">
        <v>6539</v>
      </c>
      <c r="F11" s="131">
        <v>5</v>
      </c>
      <c r="G11" s="132" t="s">
        <v>31</v>
      </c>
      <c r="H11" s="133">
        <v>0</v>
      </c>
      <c r="I11" s="134">
        <v>174</v>
      </c>
      <c r="J11" s="134">
        <v>174</v>
      </c>
    </row>
    <row r="12" spans="1:10" s="118" customFormat="1" ht="19.5" customHeight="1">
      <c r="A12" s="131">
        <v>6</v>
      </c>
      <c r="B12" s="132" t="s">
        <v>209</v>
      </c>
      <c r="C12" s="133">
        <v>0</v>
      </c>
      <c r="D12" s="134">
        <v>0</v>
      </c>
      <c r="E12" s="134">
        <v>0</v>
      </c>
      <c r="F12" s="131">
        <v>6</v>
      </c>
      <c r="G12" s="132" t="s">
        <v>219</v>
      </c>
      <c r="H12" s="133">
        <v>1218</v>
      </c>
      <c r="I12" s="134">
        <v>1483</v>
      </c>
      <c r="J12" s="134">
        <v>1483</v>
      </c>
    </row>
    <row r="13" spans="1:10" s="118" customFormat="1" ht="19.5" customHeight="1">
      <c r="A13" s="131">
        <v>7</v>
      </c>
      <c r="B13" s="132" t="s">
        <v>210</v>
      </c>
      <c r="C13" s="133">
        <v>0</v>
      </c>
      <c r="D13" s="134">
        <v>0</v>
      </c>
      <c r="E13" s="134">
        <v>0</v>
      </c>
      <c r="F13" s="131">
        <v>7</v>
      </c>
      <c r="G13" s="132" t="s">
        <v>220</v>
      </c>
      <c r="H13" s="133">
        <v>0</v>
      </c>
      <c r="I13" s="134">
        <v>0</v>
      </c>
      <c r="J13" s="134">
        <v>0</v>
      </c>
    </row>
    <row r="14" spans="1:10" s="118" customFormat="1" ht="19.5" customHeight="1">
      <c r="A14" s="131">
        <v>8</v>
      </c>
      <c r="B14" s="132" t="s">
        <v>217</v>
      </c>
      <c r="C14" s="133">
        <v>7962</v>
      </c>
      <c r="D14" s="134">
        <v>8997</v>
      </c>
      <c r="E14" s="134">
        <v>8997</v>
      </c>
      <c r="F14" s="131">
        <v>8</v>
      </c>
      <c r="G14" s="132" t="s">
        <v>221</v>
      </c>
      <c r="H14" s="133">
        <v>0</v>
      </c>
      <c r="I14" s="134">
        <v>8533</v>
      </c>
      <c r="J14" s="134">
        <v>8533</v>
      </c>
    </row>
    <row r="15" spans="1:10" s="118" customFormat="1" ht="19.5" customHeight="1">
      <c r="A15" s="131">
        <v>9</v>
      </c>
      <c r="B15" s="132" t="s">
        <v>227</v>
      </c>
      <c r="C15" s="133">
        <v>0</v>
      </c>
      <c r="D15" s="134">
        <v>0</v>
      </c>
      <c r="E15" s="134">
        <v>0</v>
      </c>
      <c r="F15" s="131">
        <v>9</v>
      </c>
      <c r="G15" s="132" t="s">
        <v>28</v>
      </c>
      <c r="H15" s="133">
        <v>13349</v>
      </c>
      <c r="I15" s="134">
        <v>0</v>
      </c>
      <c r="J15" s="134">
        <v>0</v>
      </c>
    </row>
    <row r="16" spans="1:10" s="118" customFormat="1" ht="19.5" customHeight="1">
      <c r="A16" s="131">
        <v>10</v>
      </c>
      <c r="B16" s="132" t="s">
        <v>88</v>
      </c>
      <c r="C16" s="133">
        <v>0</v>
      </c>
      <c r="D16" s="134">
        <v>0</v>
      </c>
      <c r="E16" s="134">
        <v>831</v>
      </c>
      <c r="F16" s="131">
        <v>10</v>
      </c>
      <c r="G16" s="132" t="s">
        <v>225</v>
      </c>
      <c r="H16" s="133">
        <v>0</v>
      </c>
      <c r="I16" s="134">
        <v>0</v>
      </c>
      <c r="J16" s="134">
        <v>0</v>
      </c>
    </row>
    <row r="17" spans="1:10" s="118" customFormat="1" ht="19.5" customHeight="1">
      <c r="A17" s="131">
        <v>11</v>
      </c>
      <c r="B17" s="132" t="s">
        <v>233</v>
      </c>
      <c r="C17" s="133">
        <v>0</v>
      </c>
      <c r="D17" s="134">
        <v>0</v>
      </c>
      <c r="E17" s="134"/>
      <c r="F17" s="131"/>
      <c r="G17" s="132"/>
      <c r="H17" s="133"/>
      <c r="I17" s="134"/>
      <c r="J17" s="134"/>
    </row>
    <row r="18" spans="1:10" ht="30.75" customHeight="1">
      <c r="A18" s="36"/>
      <c r="B18" s="38" t="s">
        <v>42</v>
      </c>
      <c r="C18" s="135">
        <f>SUM(C7:C17)</f>
        <v>70561</v>
      </c>
      <c r="D18" s="135">
        <f>SUM(D7:D17)</f>
        <v>107060</v>
      </c>
      <c r="E18" s="135">
        <f>SUM(E7:E17)</f>
        <v>108449</v>
      </c>
      <c r="F18" s="36"/>
      <c r="G18" s="38" t="s">
        <v>43</v>
      </c>
      <c r="H18" s="135">
        <f>SUM(H7:H16)</f>
        <v>70561</v>
      </c>
      <c r="I18" s="135">
        <f>SUM(I7:I16)</f>
        <v>107060</v>
      </c>
      <c r="J18" s="135">
        <f>SUM(J7:J16)</f>
        <v>101194</v>
      </c>
    </row>
  </sheetData>
  <sheetProtection/>
  <mergeCells count="4">
    <mergeCell ref="A2:J2"/>
    <mergeCell ref="A3:J3"/>
    <mergeCell ref="A6:B6"/>
    <mergeCell ref="F6:G6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.25390625" style="0" customWidth="1"/>
    <col min="2" max="2" width="37.25390625" style="0" customWidth="1"/>
    <col min="3" max="5" width="11.625" style="0" customWidth="1"/>
    <col min="6" max="6" width="2.75390625" style="0" customWidth="1"/>
    <col min="7" max="7" width="32.375" style="0" customWidth="1"/>
    <col min="8" max="8" width="11.125" style="37" bestFit="1" customWidth="1"/>
    <col min="9" max="9" width="13.75390625" style="0" bestFit="1" customWidth="1"/>
    <col min="10" max="10" width="11.00390625" style="0" bestFit="1" customWidth="1"/>
  </cols>
  <sheetData>
    <row r="1" spans="1:10" ht="12.75">
      <c r="A1" t="s">
        <v>59</v>
      </c>
      <c r="H1"/>
      <c r="J1" s="44" t="s">
        <v>82</v>
      </c>
    </row>
    <row r="2" spans="1:10" ht="15">
      <c r="A2" s="178" t="s">
        <v>238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5">
      <c r="A3" s="178" t="s">
        <v>78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6" spans="1:10" ht="31.5" customHeight="1">
      <c r="A6" s="179" t="s">
        <v>39</v>
      </c>
      <c r="B6" s="180"/>
      <c r="C6" s="39" t="s">
        <v>40</v>
      </c>
      <c r="D6" s="35" t="s">
        <v>26</v>
      </c>
      <c r="E6" s="35" t="s">
        <v>35</v>
      </c>
      <c r="F6" s="179" t="s">
        <v>41</v>
      </c>
      <c r="G6" s="180"/>
      <c r="H6" s="39" t="s">
        <v>40</v>
      </c>
      <c r="I6" s="35" t="s">
        <v>26</v>
      </c>
      <c r="J6" s="35" t="s">
        <v>35</v>
      </c>
    </row>
    <row r="7" spans="1:10" s="118" customFormat="1" ht="19.5" customHeight="1">
      <c r="A7" s="131">
        <v>1</v>
      </c>
      <c r="B7" s="132" t="s">
        <v>211</v>
      </c>
      <c r="C7" s="133">
        <v>0</v>
      </c>
      <c r="D7" s="134">
        <v>183</v>
      </c>
      <c r="E7" s="134">
        <v>183</v>
      </c>
      <c r="F7" s="131">
        <v>1</v>
      </c>
      <c r="G7" s="132" t="s">
        <v>30</v>
      </c>
      <c r="H7" s="133">
        <v>395</v>
      </c>
      <c r="I7" s="134">
        <v>962</v>
      </c>
      <c r="J7" s="134">
        <v>867</v>
      </c>
    </row>
    <row r="8" spans="1:10" s="118" customFormat="1" ht="19.5" customHeight="1">
      <c r="A8" s="131">
        <v>2</v>
      </c>
      <c r="B8" s="132" t="s">
        <v>212</v>
      </c>
      <c r="C8" s="133">
        <v>200</v>
      </c>
      <c r="D8" s="134">
        <v>675</v>
      </c>
      <c r="E8" s="134">
        <v>675</v>
      </c>
      <c r="F8" s="131">
        <v>2</v>
      </c>
      <c r="G8" s="132" t="s">
        <v>29</v>
      </c>
      <c r="H8" s="133">
        <v>443</v>
      </c>
      <c r="I8" s="134">
        <v>626</v>
      </c>
      <c r="J8" s="134">
        <v>0</v>
      </c>
    </row>
    <row r="9" spans="1:10" s="118" customFormat="1" ht="19.5" customHeight="1">
      <c r="A9" s="131">
        <v>3</v>
      </c>
      <c r="B9" s="132" t="s">
        <v>213</v>
      </c>
      <c r="C9" s="133">
        <v>195</v>
      </c>
      <c r="D9" s="134">
        <v>200</v>
      </c>
      <c r="E9" s="134">
        <v>199</v>
      </c>
      <c r="F9" s="131">
        <v>3</v>
      </c>
      <c r="G9" s="132" t="s">
        <v>222</v>
      </c>
      <c r="H9" s="133">
        <v>0</v>
      </c>
      <c r="I9" s="134">
        <v>0</v>
      </c>
      <c r="J9" s="134">
        <v>0</v>
      </c>
    </row>
    <row r="10" spans="1:10" s="118" customFormat="1" ht="19.5" customHeight="1">
      <c r="A10" s="131">
        <v>4</v>
      </c>
      <c r="B10" s="132" t="s">
        <v>214</v>
      </c>
      <c r="C10" s="133">
        <v>0</v>
      </c>
      <c r="D10" s="134">
        <v>0</v>
      </c>
      <c r="E10" s="134">
        <v>0</v>
      </c>
      <c r="F10" s="131">
        <v>4</v>
      </c>
      <c r="G10" s="132" t="s">
        <v>223</v>
      </c>
      <c r="H10" s="133">
        <v>0</v>
      </c>
      <c r="I10" s="134">
        <v>0</v>
      </c>
      <c r="J10" s="134">
        <v>0</v>
      </c>
    </row>
    <row r="11" spans="1:10" s="118" customFormat="1" ht="19.5" customHeight="1">
      <c r="A11" s="131">
        <v>5</v>
      </c>
      <c r="B11" s="132" t="s">
        <v>215</v>
      </c>
      <c r="C11" s="133">
        <v>443</v>
      </c>
      <c r="D11" s="134">
        <v>530</v>
      </c>
      <c r="E11" s="134">
        <v>97</v>
      </c>
      <c r="F11" s="131">
        <v>5</v>
      </c>
      <c r="G11" s="132" t="s">
        <v>224</v>
      </c>
      <c r="H11" s="133">
        <v>0</v>
      </c>
      <c r="I11" s="134">
        <v>0</v>
      </c>
      <c r="J11" s="134">
        <v>0</v>
      </c>
    </row>
    <row r="12" spans="1:10" s="118" customFormat="1" ht="19.5" customHeight="1">
      <c r="A12" s="131">
        <v>6</v>
      </c>
      <c r="B12" s="132" t="s">
        <v>216</v>
      </c>
      <c r="C12" s="133">
        <v>0</v>
      </c>
      <c r="D12" s="134">
        <v>0</v>
      </c>
      <c r="E12" s="134">
        <v>0</v>
      </c>
      <c r="F12" s="131">
        <v>6</v>
      </c>
      <c r="G12" s="132" t="s">
        <v>226</v>
      </c>
      <c r="H12" s="133">
        <v>0</v>
      </c>
      <c r="I12" s="134">
        <v>0</v>
      </c>
      <c r="J12" s="134">
        <v>0</v>
      </c>
    </row>
    <row r="13" spans="1:10" s="118" customFormat="1" ht="19.5" customHeight="1">
      <c r="A13" s="131">
        <v>7</v>
      </c>
      <c r="B13" s="132" t="s">
        <v>228</v>
      </c>
      <c r="C13" s="133">
        <v>0</v>
      </c>
      <c r="D13" s="134">
        <v>0</v>
      </c>
      <c r="E13" s="134">
        <v>0</v>
      </c>
      <c r="F13" s="131"/>
      <c r="G13" s="132"/>
      <c r="H13" s="133"/>
      <c r="I13" s="134"/>
      <c r="J13" s="134"/>
    </row>
    <row r="14" spans="1:10" s="118" customFormat="1" ht="19.5" customHeight="1">
      <c r="A14" s="131">
        <v>8</v>
      </c>
      <c r="B14" s="132" t="s">
        <v>232</v>
      </c>
      <c r="C14" s="133">
        <v>0</v>
      </c>
      <c r="D14" s="134">
        <v>0</v>
      </c>
      <c r="E14" s="134"/>
      <c r="F14" s="131"/>
      <c r="G14" s="132"/>
      <c r="H14" s="133"/>
      <c r="I14" s="134"/>
      <c r="J14" s="134"/>
    </row>
    <row r="15" spans="1:10" ht="30.75" customHeight="1">
      <c r="A15" s="36"/>
      <c r="B15" s="38" t="s">
        <v>42</v>
      </c>
      <c r="C15" s="135">
        <f>SUM(C7:C14)</f>
        <v>838</v>
      </c>
      <c r="D15" s="135">
        <f>SUM(D7:D14)</f>
        <v>1588</v>
      </c>
      <c r="E15" s="135">
        <f>SUM(E7:E14)</f>
        <v>1154</v>
      </c>
      <c r="F15" s="36"/>
      <c r="G15" s="38" t="s">
        <v>43</v>
      </c>
      <c r="H15" s="135">
        <f>SUM(H7:H13)</f>
        <v>838</v>
      </c>
      <c r="I15" s="135">
        <f>SUM(I7:I13)</f>
        <v>1588</v>
      </c>
      <c r="J15" s="135">
        <f>SUM(J7:J13)</f>
        <v>867</v>
      </c>
    </row>
  </sheetData>
  <sheetProtection/>
  <mergeCells count="4">
    <mergeCell ref="A2:J2"/>
    <mergeCell ref="A3:J3"/>
    <mergeCell ref="A6:B6"/>
    <mergeCell ref="F6:G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.25390625" style="27" customWidth="1"/>
    <col min="2" max="2" width="63.75390625" style="27" bestFit="1" customWidth="1"/>
    <col min="3" max="4" width="9.125" style="140" customWidth="1"/>
    <col min="5" max="5" width="9.125" style="20" customWidth="1"/>
    <col min="6" max="16384" width="9.125" style="27" customWidth="1"/>
  </cols>
  <sheetData>
    <row r="1" spans="1:5" ht="11.25">
      <c r="A1" s="181" t="s">
        <v>59</v>
      </c>
      <c r="B1" s="181"/>
      <c r="E1" s="141" t="s">
        <v>32</v>
      </c>
    </row>
    <row r="2" spans="1:5" ht="12.75">
      <c r="A2" s="182" t="s">
        <v>239</v>
      </c>
      <c r="B2" s="182"/>
      <c r="C2" s="182"/>
      <c r="D2" s="182"/>
      <c r="E2" s="182"/>
    </row>
    <row r="3" spans="1:5" ht="12.75" customHeight="1">
      <c r="A3" s="183" t="s">
        <v>78</v>
      </c>
      <c r="B3" s="183"/>
      <c r="C3" s="183"/>
      <c r="D3" s="183"/>
      <c r="E3" s="183"/>
    </row>
    <row r="5" spans="1:5" ht="12.75">
      <c r="A5" s="142"/>
      <c r="B5" s="143" t="s">
        <v>8</v>
      </c>
      <c r="C5" s="139" t="s">
        <v>25</v>
      </c>
      <c r="D5" s="139" t="s">
        <v>26</v>
      </c>
      <c r="E5" s="139" t="s">
        <v>35</v>
      </c>
    </row>
    <row r="6" spans="1:5" ht="12.75" customHeight="1">
      <c r="A6" s="154">
        <v>1</v>
      </c>
      <c r="B6" s="144" t="s">
        <v>10</v>
      </c>
      <c r="C6" s="16">
        <f>SUM(C7:C11)</f>
        <v>7200</v>
      </c>
      <c r="D6" s="16">
        <f>SUM(D7:D11)</f>
        <v>6000</v>
      </c>
      <c r="E6" s="16">
        <f>SUM(E7:E11)</f>
        <v>6539</v>
      </c>
    </row>
    <row r="7" spans="1:5" ht="12.75" customHeight="1">
      <c r="A7" s="151"/>
      <c r="B7" s="18" t="s">
        <v>243</v>
      </c>
      <c r="C7" s="16">
        <v>3700</v>
      </c>
      <c r="D7" s="16">
        <v>3379</v>
      </c>
      <c r="E7" s="16">
        <v>3379</v>
      </c>
    </row>
    <row r="8" spans="1:5" ht="12.75" customHeight="1">
      <c r="A8" s="151"/>
      <c r="B8" s="18" t="s">
        <v>244</v>
      </c>
      <c r="C8" s="16">
        <v>1300</v>
      </c>
      <c r="D8" s="16">
        <v>2255</v>
      </c>
      <c r="E8" s="16">
        <v>2794</v>
      </c>
    </row>
    <row r="9" spans="1:5" ht="12.75" customHeight="1">
      <c r="A9" s="151"/>
      <c r="B9" s="145" t="s">
        <v>245</v>
      </c>
      <c r="C9" s="16">
        <v>2000</v>
      </c>
      <c r="D9" s="16">
        <v>15</v>
      </c>
      <c r="E9" s="16">
        <v>15</v>
      </c>
    </row>
    <row r="10" spans="1:5" ht="12.75" customHeight="1">
      <c r="A10" s="151"/>
      <c r="B10" s="145" t="s">
        <v>246</v>
      </c>
      <c r="C10" s="16">
        <v>200</v>
      </c>
      <c r="D10" s="16">
        <v>71</v>
      </c>
      <c r="E10" s="16">
        <v>71</v>
      </c>
    </row>
    <row r="11" spans="1:5" ht="12.75" customHeight="1">
      <c r="A11" s="166"/>
      <c r="B11" s="145" t="s">
        <v>247</v>
      </c>
      <c r="C11" s="16">
        <v>0</v>
      </c>
      <c r="D11" s="16">
        <v>280</v>
      </c>
      <c r="E11" s="16">
        <v>280</v>
      </c>
    </row>
    <row r="12" spans="1:5" ht="12.75" customHeight="1">
      <c r="A12" s="154">
        <v>2</v>
      </c>
      <c r="B12" s="144" t="s">
        <v>83</v>
      </c>
      <c r="C12" s="124">
        <f>SUM(C16:C19)</f>
        <v>8000</v>
      </c>
      <c r="D12" s="124">
        <f>SUM(D16:D19)</f>
        <v>14055</v>
      </c>
      <c r="E12" s="124">
        <f>SUM(E16:E19)</f>
        <v>14074</v>
      </c>
    </row>
    <row r="13" spans="1:5" ht="12.75" customHeight="1">
      <c r="A13" s="151"/>
      <c r="B13" s="142" t="s">
        <v>85</v>
      </c>
      <c r="C13" s="16">
        <v>3750</v>
      </c>
      <c r="D13" s="16">
        <v>9231</v>
      </c>
      <c r="E13" s="16">
        <v>9231</v>
      </c>
    </row>
    <row r="14" spans="1:5" ht="12.75" customHeight="1">
      <c r="A14" s="151"/>
      <c r="B14" s="142" t="s">
        <v>52</v>
      </c>
      <c r="C14" s="16">
        <v>1950</v>
      </c>
      <c r="D14" s="16">
        <v>2329</v>
      </c>
      <c r="E14" s="16">
        <v>2329</v>
      </c>
    </row>
    <row r="15" spans="1:5" ht="12.75" customHeight="1">
      <c r="A15" s="151"/>
      <c r="B15" s="142" t="s">
        <v>53</v>
      </c>
      <c r="C15" s="16">
        <v>200</v>
      </c>
      <c r="D15" s="16">
        <v>213</v>
      </c>
      <c r="E15" s="16">
        <v>213</v>
      </c>
    </row>
    <row r="16" spans="1:5" ht="12.75" customHeight="1">
      <c r="A16" s="151"/>
      <c r="B16" s="146" t="s">
        <v>86</v>
      </c>
      <c r="C16" s="17">
        <f>C13+C14+C15</f>
        <v>5900</v>
      </c>
      <c r="D16" s="17">
        <f>D13+D14+D15</f>
        <v>11773</v>
      </c>
      <c r="E16" s="17">
        <f>E13+E14+E15</f>
        <v>11773</v>
      </c>
    </row>
    <row r="17" spans="1:5" ht="12.75" customHeight="1">
      <c r="A17" s="151"/>
      <c r="B17" s="146" t="s">
        <v>3</v>
      </c>
      <c r="C17" s="17">
        <v>100</v>
      </c>
      <c r="D17" s="16">
        <v>226</v>
      </c>
      <c r="E17" s="16">
        <v>226</v>
      </c>
    </row>
    <row r="18" spans="1:5" ht="12.75" customHeight="1">
      <c r="A18" s="151"/>
      <c r="B18" s="146" t="s">
        <v>14</v>
      </c>
      <c r="C18" s="17">
        <v>1800</v>
      </c>
      <c r="D18" s="16">
        <v>2056</v>
      </c>
      <c r="E18" s="16">
        <v>2056</v>
      </c>
    </row>
    <row r="19" spans="1:5" ht="12.75" customHeight="1">
      <c r="A19" s="151"/>
      <c r="B19" s="147" t="s">
        <v>234</v>
      </c>
      <c r="C19" s="17">
        <v>200</v>
      </c>
      <c r="D19" s="16">
        <v>0</v>
      </c>
      <c r="E19" s="16">
        <v>19</v>
      </c>
    </row>
    <row r="20" spans="1:5" s="21" customFormat="1" ht="12.75" customHeight="1">
      <c r="A20" s="154">
        <v>3</v>
      </c>
      <c r="B20" s="19" t="s">
        <v>15</v>
      </c>
      <c r="C20" s="124">
        <f>C21+C26+C29</f>
        <v>838</v>
      </c>
      <c r="D20" s="124">
        <f>D21+D26+D29</f>
        <v>1405</v>
      </c>
      <c r="E20" s="124">
        <f>E21+E26+E29</f>
        <v>971</v>
      </c>
    </row>
    <row r="21" spans="1:5" ht="12.75" customHeight="1">
      <c r="A21" s="151"/>
      <c r="B21" s="147" t="s">
        <v>87</v>
      </c>
      <c r="C21" s="17">
        <f>C22</f>
        <v>195</v>
      </c>
      <c r="D21" s="17">
        <f>D22</f>
        <v>200</v>
      </c>
      <c r="E21" s="17">
        <f>E22</f>
        <v>199</v>
      </c>
    </row>
    <row r="22" spans="1:5" ht="12.75" customHeight="1">
      <c r="A22" s="151"/>
      <c r="B22" s="142" t="s">
        <v>258</v>
      </c>
      <c r="C22" s="16">
        <v>195</v>
      </c>
      <c r="D22" s="16">
        <v>200</v>
      </c>
      <c r="E22" s="16">
        <v>199</v>
      </c>
    </row>
    <row r="23" spans="1:5" ht="12.75" customHeight="1">
      <c r="A23" s="151"/>
      <c r="B23" s="144" t="s">
        <v>16</v>
      </c>
      <c r="C23" s="16"/>
      <c r="D23" s="16"/>
      <c r="E23" s="16"/>
    </row>
    <row r="24" spans="1:5" ht="12.75" customHeight="1">
      <c r="A24" s="151"/>
      <c r="B24" s="142" t="s">
        <v>257</v>
      </c>
      <c r="C24" s="16">
        <v>0</v>
      </c>
      <c r="D24" s="16">
        <v>675</v>
      </c>
      <c r="E24" s="16">
        <v>675</v>
      </c>
    </row>
    <row r="25" spans="1:5" ht="22.5">
      <c r="A25" s="151"/>
      <c r="B25" s="148" t="s">
        <v>254</v>
      </c>
      <c r="C25" s="16">
        <v>200</v>
      </c>
      <c r="D25" s="16">
        <v>0</v>
      </c>
      <c r="E25" s="16">
        <v>0</v>
      </c>
    </row>
    <row r="26" spans="1:5" ht="11.25">
      <c r="A26" s="151"/>
      <c r="B26" s="148" t="s">
        <v>21</v>
      </c>
      <c r="C26" s="16">
        <f>SUM(C24:C25)</f>
        <v>200</v>
      </c>
      <c r="D26" s="16">
        <f>SUM(D24:D25)</f>
        <v>675</v>
      </c>
      <c r="E26" s="16">
        <f>SUM(E24:E25)</f>
        <v>675</v>
      </c>
    </row>
    <row r="27" spans="1:5" ht="12.75" customHeight="1">
      <c r="A27" s="151"/>
      <c r="B27" s="147" t="s">
        <v>9</v>
      </c>
      <c r="C27" s="17">
        <v>443</v>
      </c>
      <c r="D27" s="16">
        <v>443</v>
      </c>
      <c r="E27" s="16"/>
    </row>
    <row r="28" spans="1:5" ht="12.75" customHeight="1">
      <c r="A28" s="151"/>
      <c r="B28" s="18" t="s">
        <v>259</v>
      </c>
      <c r="C28" s="17">
        <v>0</v>
      </c>
      <c r="D28" s="16">
        <v>87</v>
      </c>
      <c r="E28" s="16">
        <v>97</v>
      </c>
    </row>
    <row r="29" spans="1:5" ht="12.75" customHeight="1">
      <c r="A29" s="151"/>
      <c r="B29" s="18" t="s">
        <v>22</v>
      </c>
      <c r="C29" s="16">
        <f>SUM(C27:C28)</f>
        <v>443</v>
      </c>
      <c r="D29" s="16">
        <f>SUM(D27:D28)</f>
        <v>530</v>
      </c>
      <c r="E29" s="16">
        <f>SUM(E27:E28)</f>
        <v>97</v>
      </c>
    </row>
    <row r="30" spans="1:5" ht="12.75" customHeight="1">
      <c r="A30" s="154">
        <v>4</v>
      </c>
      <c r="B30" s="144" t="s">
        <v>17</v>
      </c>
      <c r="C30" s="16">
        <f>C31+C37</f>
        <v>37656</v>
      </c>
      <c r="D30" s="16">
        <f>D31+D37</f>
        <v>29970</v>
      </c>
      <c r="E30" s="16">
        <f>E31+E37</f>
        <v>29970</v>
      </c>
    </row>
    <row r="31" spans="1:5" ht="12.75" customHeight="1">
      <c r="A31" s="151"/>
      <c r="B31" s="147" t="s">
        <v>0</v>
      </c>
      <c r="C31" s="17">
        <f>SUM(C32:C36)</f>
        <v>37656</v>
      </c>
      <c r="D31" s="17">
        <f>SUM(D32:D36)</f>
        <v>29787</v>
      </c>
      <c r="E31" s="17">
        <f>SUM(E32:E36)</f>
        <v>29787</v>
      </c>
    </row>
    <row r="32" spans="1:5" ht="12.75" customHeight="1">
      <c r="A32" s="151"/>
      <c r="B32" s="18" t="s">
        <v>248</v>
      </c>
      <c r="C32" s="16">
        <v>12085</v>
      </c>
      <c r="D32" s="16">
        <v>12085</v>
      </c>
      <c r="E32" s="16">
        <v>12085</v>
      </c>
    </row>
    <row r="33" spans="1:5" ht="21.75" customHeight="1">
      <c r="A33" s="151"/>
      <c r="B33" s="145" t="s">
        <v>249</v>
      </c>
      <c r="C33" s="16">
        <v>19255</v>
      </c>
      <c r="D33" s="16">
        <v>10149</v>
      </c>
      <c r="E33" s="16">
        <v>10149</v>
      </c>
    </row>
    <row r="34" spans="1:5" ht="13.5" customHeight="1">
      <c r="A34" s="151"/>
      <c r="B34" s="145" t="s">
        <v>250</v>
      </c>
      <c r="C34" s="16">
        <v>976</v>
      </c>
      <c r="D34" s="16">
        <v>976</v>
      </c>
      <c r="E34" s="16">
        <v>976</v>
      </c>
    </row>
    <row r="35" spans="1:5" ht="13.5" customHeight="1">
      <c r="A35" s="151"/>
      <c r="B35" s="145" t="s">
        <v>251</v>
      </c>
      <c r="C35" s="16">
        <v>630</v>
      </c>
      <c r="D35" s="16">
        <v>5474</v>
      </c>
      <c r="E35" s="16">
        <v>5474</v>
      </c>
    </row>
    <row r="36" spans="1:5" ht="11.25">
      <c r="A36" s="151"/>
      <c r="B36" s="145" t="s">
        <v>252</v>
      </c>
      <c r="C36" s="16">
        <v>4710</v>
      </c>
      <c r="D36" s="16">
        <v>1103</v>
      </c>
      <c r="E36" s="16">
        <v>1103</v>
      </c>
    </row>
    <row r="37" spans="1:5" ht="11.25">
      <c r="A37" s="151"/>
      <c r="B37" s="149" t="s">
        <v>24</v>
      </c>
      <c r="C37" s="17">
        <f>SUM(C38:C38)</f>
        <v>0</v>
      </c>
      <c r="D37" s="17">
        <f>SUM(D38:D38)</f>
        <v>183</v>
      </c>
      <c r="E37" s="17">
        <f>SUM(E38:E38)</f>
        <v>183</v>
      </c>
    </row>
    <row r="38" spans="1:5" ht="11.25">
      <c r="A38" s="151"/>
      <c r="B38" s="145" t="s">
        <v>23</v>
      </c>
      <c r="C38" s="17">
        <v>0</v>
      </c>
      <c r="D38" s="17">
        <v>183</v>
      </c>
      <c r="E38" s="17">
        <v>183</v>
      </c>
    </row>
    <row r="39" spans="1:5" ht="12.75" customHeight="1">
      <c r="A39" s="154">
        <v>5</v>
      </c>
      <c r="B39" s="144" t="s">
        <v>18</v>
      </c>
      <c r="C39" s="16">
        <f>C44+C45</f>
        <v>9743</v>
      </c>
      <c r="D39" s="16">
        <f>D44+D45</f>
        <v>48221</v>
      </c>
      <c r="E39" s="16">
        <f>E44+E45</f>
        <v>48221</v>
      </c>
    </row>
    <row r="40" spans="1:5" ht="12.75" customHeight="1">
      <c r="A40" s="151"/>
      <c r="B40" s="142" t="s">
        <v>256</v>
      </c>
      <c r="C40" s="16">
        <v>2444</v>
      </c>
      <c r="D40" s="16">
        <v>38587</v>
      </c>
      <c r="E40" s="16">
        <v>38587</v>
      </c>
    </row>
    <row r="41" spans="1:5" ht="11.25">
      <c r="A41" s="151"/>
      <c r="B41" s="148" t="s">
        <v>253</v>
      </c>
      <c r="C41" s="16">
        <v>0</v>
      </c>
      <c r="D41" s="16">
        <v>2000</v>
      </c>
      <c r="E41" s="16">
        <v>2000</v>
      </c>
    </row>
    <row r="42" spans="1:5" ht="22.5">
      <c r="A42" s="151"/>
      <c r="B42" s="148" t="s">
        <v>254</v>
      </c>
      <c r="C42" s="16">
        <v>7299</v>
      </c>
      <c r="D42" s="16">
        <v>7379</v>
      </c>
      <c r="E42" s="16">
        <v>7379</v>
      </c>
    </row>
    <row r="43" spans="1:5" ht="11.25">
      <c r="A43" s="151"/>
      <c r="B43" s="148" t="s">
        <v>255</v>
      </c>
      <c r="C43" s="16">
        <v>0</v>
      </c>
      <c r="D43" s="16">
        <v>255</v>
      </c>
      <c r="E43" s="16">
        <v>255</v>
      </c>
    </row>
    <row r="44" spans="1:5" ht="11.25">
      <c r="A44" s="151"/>
      <c r="B44" s="148" t="s">
        <v>21</v>
      </c>
      <c r="C44" s="16">
        <f>SUM(C40:C43)</f>
        <v>9743</v>
      </c>
      <c r="D44" s="16">
        <f>SUM(D40:D43)</f>
        <v>48221</v>
      </c>
      <c r="E44" s="16">
        <f>SUM(E40:E43)</f>
        <v>48221</v>
      </c>
    </row>
    <row r="45" spans="1:5" ht="11.25">
      <c r="A45" s="151"/>
      <c r="B45" s="148" t="s">
        <v>34</v>
      </c>
      <c r="C45" s="16">
        <v>0</v>
      </c>
      <c r="D45" s="16">
        <v>0</v>
      </c>
      <c r="E45" s="16">
        <v>0</v>
      </c>
    </row>
    <row r="46" spans="1:5" ht="12.75" customHeight="1">
      <c r="A46" s="19">
        <v>6</v>
      </c>
      <c r="B46" s="144" t="s">
        <v>84</v>
      </c>
      <c r="C46" s="16">
        <f>SUM(C47:C48)</f>
        <v>7962</v>
      </c>
      <c r="D46" s="16">
        <f>SUM(D47:D48)</f>
        <v>8997</v>
      </c>
      <c r="E46" s="16">
        <f>SUM(E47:E48)</f>
        <v>8997</v>
      </c>
    </row>
    <row r="47" spans="1:5" ht="12.75" customHeight="1">
      <c r="A47" s="154"/>
      <c r="B47" s="150" t="s">
        <v>240</v>
      </c>
      <c r="C47" s="16">
        <v>7962</v>
      </c>
      <c r="D47" s="16">
        <v>8997</v>
      </c>
      <c r="E47" s="16">
        <v>8997</v>
      </c>
    </row>
    <row r="48" spans="1:5" ht="12.75" customHeight="1">
      <c r="A48" s="166"/>
      <c r="B48" s="150" t="s">
        <v>241</v>
      </c>
      <c r="C48" s="16">
        <v>0</v>
      </c>
      <c r="D48" s="16">
        <v>0</v>
      </c>
      <c r="E48" s="16">
        <v>0</v>
      </c>
    </row>
    <row r="49" spans="1:5" ht="12.75" customHeight="1">
      <c r="A49" s="19">
        <v>7</v>
      </c>
      <c r="B49" s="150" t="s">
        <v>88</v>
      </c>
      <c r="C49" s="16"/>
      <c r="D49" s="16"/>
      <c r="E49" s="16">
        <v>831</v>
      </c>
    </row>
    <row r="50" spans="1:5" ht="24.75" customHeight="1">
      <c r="A50" s="184" t="s">
        <v>242</v>
      </c>
      <c r="B50" s="185"/>
      <c r="C50" s="124">
        <f>SUM(C6+C12+C20+C30+C39+C46+C49)</f>
        <v>71399</v>
      </c>
      <c r="D50" s="124">
        <f>SUM(D6+D12+D20+D30+D39+D46+D49)</f>
        <v>108648</v>
      </c>
      <c r="E50" s="124">
        <f>SUM(E6+E12+E20+E30+E39+E46+E49)</f>
        <v>109603</v>
      </c>
    </row>
    <row r="54" ht="11.25">
      <c r="B54" s="152"/>
    </row>
    <row r="55" ht="11.25">
      <c r="B55" s="152"/>
    </row>
    <row r="56" spans="2:5" ht="11.25">
      <c r="B56" s="152"/>
      <c r="E56" s="140"/>
    </row>
    <row r="57" spans="2:5" ht="11.25">
      <c r="B57" s="152"/>
      <c r="E57" s="140"/>
    </row>
    <row r="58" spans="2:5" ht="11.25">
      <c r="B58" s="152"/>
      <c r="E58" s="140"/>
    </row>
    <row r="59" spans="2:5" ht="11.25">
      <c r="B59" s="152"/>
      <c r="E59" s="140"/>
    </row>
    <row r="60" ht="11.25">
      <c r="B60" s="152"/>
    </row>
    <row r="61" ht="11.25">
      <c r="B61" s="152"/>
    </row>
    <row r="62" ht="11.25">
      <c r="B62" s="152"/>
    </row>
    <row r="63" ht="11.25">
      <c r="B63" s="153"/>
    </row>
    <row r="64" ht="11.25">
      <c r="E64" s="140"/>
    </row>
  </sheetData>
  <sheetProtection/>
  <mergeCells count="4">
    <mergeCell ref="A1:B1"/>
    <mergeCell ref="A2:E2"/>
    <mergeCell ref="A3:E3"/>
    <mergeCell ref="A50:B50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Q76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9.00390625" style="43" customWidth="1"/>
    <col min="2" max="2" width="4.625" style="32" bestFit="1" customWidth="1"/>
    <col min="3" max="3" width="7.625" style="32" customWidth="1"/>
    <col min="4" max="4" width="7.375" style="32" bestFit="1" customWidth="1"/>
    <col min="5" max="6" width="7.625" style="32" bestFit="1" customWidth="1"/>
    <col min="7" max="7" width="7.75390625" style="32" customWidth="1"/>
    <col min="8" max="8" width="8.25390625" style="32" bestFit="1" customWidth="1"/>
    <col min="9" max="9" width="7.125" style="32" customWidth="1"/>
    <col min="10" max="10" width="8.25390625" style="32" customWidth="1"/>
    <col min="11" max="11" width="7.25390625" style="32" customWidth="1"/>
    <col min="12" max="12" width="8.125" style="32" bestFit="1" customWidth="1"/>
    <col min="13" max="13" width="8.125" style="32" customWidth="1"/>
    <col min="14" max="14" width="8.125" style="32" bestFit="1" customWidth="1"/>
    <col min="15" max="15" width="7.75390625" style="32" customWidth="1"/>
    <col min="16" max="16" width="7.875" style="32" customWidth="1"/>
    <col min="17" max="17" width="8.875" style="32" customWidth="1"/>
    <col min="18" max="16384" width="9.125" style="32" customWidth="1"/>
  </cols>
  <sheetData>
    <row r="1" spans="1:17" ht="12">
      <c r="A1" s="43" t="s">
        <v>59</v>
      </c>
      <c r="Q1" s="122" t="s">
        <v>395</v>
      </c>
    </row>
    <row r="2" spans="1:17" ht="12.75" customHeight="1">
      <c r="A2" s="189" t="s">
        <v>285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4" spans="1:17" s="42" customFormat="1" ht="45">
      <c r="A4" s="193" t="s">
        <v>8</v>
      </c>
      <c r="B4" s="194"/>
      <c r="C4" s="28" t="s">
        <v>12</v>
      </c>
      <c r="D4" s="28" t="s">
        <v>54</v>
      </c>
      <c r="E4" s="28" t="s">
        <v>13</v>
      </c>
      <c r="F4" s="28" t="s">
        <v>27</v>
      </c>
      <c r="G4" s="28" t="s">
        <v>55</v>
      </c>
      <c r="H4" s="28" t="s">
        <v>56</v>
      </c>
      <c r="I4" s="28" t="s">
        <v>76</v>
      </c>
      <c r="J4" s="28" t="s">
        <v>202</v>
      </c>
      <c r="K4" s="28" t="s">
        <v>74</v>
      </c>
      <c r="L4" s="28" t="s">
        <v>75</v>
      </c>
      <c r="M4" s="28" t="s">
        <v>29</v>
      </c>
      <c r="N4" s="28" t="s">
        <v>57</v>
      </c>
      <c r="O4" s="28" t="s">
        <v>77</v>
      </c>
      <c r="P4" s="28" t="s">
        <v>58</v>
      </c>
      <c r="Q4" s="41" t="s">
        <v>11</v>
      </c>
    </row>
    <row r="5" spans="1:17" s="27" customFormat="1" ht="12" customHeight="1">
      <c r="A5" s="195" t="s">
        <v>60</v>
      </c>
      <c r="B5" s="29" t="s">
        <v>36</v>
      </c>
      <c r="C5" s="125">
        <v>7684</v>
      </c>
      <c r="D5" s="125">
        <v>1749</v>
      </c>
      <c r="E5" s="125">
        <v>3370</v>
      </c>
      <c r="F5" s="125"/>
      <c r="G5" s="126"/>
      <c r="H5" s="126">
        <v>1218</v>
      </c>
      <c r="I5" s="126"/>
      <c r="J5" s="125"/>
      <c r="K5" s="125"/>
      <c r="L5" s="125"/>
      <c r="M5" s="125"/>
      <c r="N5" s="125"/>
      <c r="O5" s="125"/>
      <c r="P5" s="125"/>
      <c r="Q5" s="127">
        <f>SUM(C5:P5)</f>
        <v>14021</v>
      </c>
    </row>
    <row r="6" spans="1:17" ht="12" customHeight="1">
      <c r="A6" s="195"/>
      <c r="B6" s="31" t="s">
        <v>37</v>
      </c>
      <c r="C6" s="128">
        <v>6215</v>
      </c>
      <c r="D6" s="128">
        <v>1593</v>
      </c>
      <c r="E6" s="128">
        <v>5779</v>
      </c>
      <c r="F6" s="128"/>
      <c r="G6" s="128"/>
      <c r="H6" s="128">
        <v>1483</v>
      </c>
      <c r="I6" s="128"/>
      <c r="J6" s="128">
        <v>4826</v>
      </c>
      <c r="K6" s="128"/>
      <c r="L6" s="128">
        <v>28</v>
      </c>
      <c r="M6" s="128"/>
      <c r="N6" s="128"/>
      <c r="O6" s="128"/>
      <c r="P6" s="128"/>
      <c r="Q6" s="127">
        <f aca="true" t="shared" si="0" ref="Q6:Q73">SUM(C6:P6)</f>
        <v>19924</v>
      </c>
    </row>
    <row r="7" spans="1:17" ht="12">
      <c r="A7" s="195"/>
      <c r="B7" s="31" t="s">
        <v>38</v>
      </c>
      <c r="C7" s="128">
        <v>5451</v>
      </c>
      <c r="D7" s="128">
        <v>1211</v>
      </c>
      <c r="E7" s="128">
        <v>2915</v>
      </c>
      <c r="F7" s="128"/>
      <c r="G7" s="128"/>
      <c r="H7" s="128">
        <v>1483</v>
      </c>
      <c r="I7" s="128"/>
      <c r="J7" s="128">
        <v>4826</v>
      </c>
      <c r="K7" s="128"/>
      <c r="L7" s="128">
        <v>28</v>
      </c>
      <c r="M7" s="128"/>
      <c r="N7" s="128"/>
      <c r="O7" s="128"/>
      <c r="P7" s="128"/>
      <c r="Q7" s="127">
        <f t="shared" si="0"/>
        <v>15914</v>
      </c>
    </row>
    <row r="8" spans="1:17" ht="12">
      <c r="A8" s="195" t="s">
        <v>296</v>
      </c>
      <c r="B8" s="29" t="s">
        <v>36</v>
      </c>
      <c r="C8" s="128"/>
      <c r="D8" s="128"/>
      <c r="E8" s="128">
        <v>9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7">
        <f t="shared" si="0"/>
        <v>9</v>
      </c>
    </row>
    <row r="9" spans="1:17" s="27" customFormat="1" ht="12" customHeight="1">
      <c r="A9" s="195"/>
      <c r="B9" s="31" t="s">
        <v>37</v>
      </c>
      <c r="C9" s="125"/>
      <c r="D9" s="125"/>
      <c r="E9" s="125">
        <v>9</v>
      </c>
      <c r="F9" s="125"/>
      <c r="G9" s="126"/>
      <c r="H9" s="126"/>
      <c r="I9" s="126"/>
      <c r="J9" s="125"/>
      <c r="K9" s="125"/>
      <c r="L9" s="125"/>
      <c r="M9" s="125"/>
      <c r="N9" s="125"/>
      <c r="O9" s="125"/>
      <c r="P9" s="125"/>
      <c r="Q9" s="127">
        <f t="shared" si="0"/>
        <v>9</v>
      </c>
    </row>
    <row r="10" spans="1:17" ht="12" customHeight="1">
      <c r="A10" s="195"/>
      <c r="B10" s="31" t="s">
        <v>38</v>
      </c>
      <c r="C10" s="128"/>
      <c r="D10" s="128"/>
      <c r="E10" s="128">
        <v>9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7">
        <f t="shared" si="0"/>
        <v>9</v>
      </c>
    </row>
    <row r="11" spans="1:17" ht="12" customHeight="1">
      <c r="A11" s="195" t="s">
        <v>61</v>
      </c>
      <c r="B11" s="29" t="s">
        <v>36</v>
      </c>
      <c r="C11" s="128">
        <v>1</v>
      </c>
      <c r="D11" s="128"/>
      <c r="E11" s="128">
        <v>7095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7">
        <f t="shared" si="0"/>
        <v>7096</v>
      </c>
    </row>
    <row r="12" spans="1:17" ht="12">
      <c r="A12" s="195"/>
      <c r="B12" s="31" t="s">
        <v>37</v>
      </c>
      <c r="C12" s="128">
        <v>1</v>
      </c>
      <c r="D12" s="128"/>
      <c r="E12" s="128">
        <v>7095</v>
      </c>
      <c r="F12" s="128"/>
      <c r="G12" s="128"/>
      <c r="H12" s="128"/>
      <c r="I12" s="128"/>
      <c r="J12" s="128"/>
      <c r="K12" s="128"/>
      <c r="L12" s="128">
        <v>259</v>
      </c>
      <c r="M12" s="128"/>
      <c r="N12" s="128"/>
      <c r="O12" s="128"/>
      <c r="P12" s="128"/>
      <c r="Q12" s="127">
        <f t="shared" si="0"/>
        <v>7355</v>
      </c>
    </row>
    <row r="13" spans="1:17" ht="12">
      <c r="A13" s="195"/>
      <c r="B13" s="31" t="s">
        <v>38</v>
      </c>
      <c r="C13" s="128"/>
      <c r="D13" s="128"/>
      <c r="E13" s="128">
        <v>7010</v>
      </c>
      <c r="F13" s="128"/>
      <c r="G13" s="128"/>
      <c r="H13" s="128"/>
      <c r="I13" s="128"/>
      <c r="J13" s="128"/>
      <c r="K13" s="128"/>
      <c r="L13" s="128">
        <v>164</v>
      </c>
      <c r="M13" s="128"/>
      <c r="N13" s="128"/>
      <c r="O13" s="128"/>
      <c r="P13" s="128"/>
      <c r="Q13" s="127">
        <f t="shared" si="0"/>
        <v>7174</v>
      </c>
    </row>
    <row r="14" spans="1:17" ht="12.75" customHeight="1">
      <c r="A14" s="190" t="s">
        <v>62</v>
      </c>
      <c r="B14" s="29" t="s">
        <v>36</v>
      </c>
      <c r="C14" s="128">
        <v>1031</v>
      </c>
      <c r="D14" s="128"/>
      <c r="E14" s="128">
        <v>108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7">
        <f t="shared" si="0"/>
        <v>1139</v>
      </c>
    </row>
    <row r="15" spans="1:17" ht="12">
      <c r="A15" s="191"/>
      <c r="B15" s="31" t="s">
        <v>37</v>
      </c>
      <c r="C15" s="128">
        <v>1031</v>
      </c>
      <c r="D15" s="128"/>
      <c r="E15" s="128">
        <v>831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7">
        <f t="shared" si="0"/>
        <v>1862</v>
      </c>
    </row>
    <row r="16" spans="1:17" ht="12">
      <c r="A16" s="192"/>
      <c r="B16" s="31" t="s">
        <v>38</v>
      </c>
      <c r="C16" s="128">
        <v>939</v>
      </c>
      <c r="D16" s="128">
        <v>0</v>
      </c>
      <c r="E16" s="128">
        <v>831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7">
        <f t="shared" si="0"/>
        <v>1770</v>
      </c>
    </row>
    <row r="17" spans="1:17" ht="12.75" customHeight="1">
      <c r="A17" s="190" t="s">
        <v>297</v>
      </c>
      <c r="B17" s="29" t="s">
        <v>36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7">
        <f t="shared" si="0"/>
        <v>0</v>
      </c>
    </row>
    <row r="18" spans="1:17" ht="12">
      <c r="A18" s="191"/>
      <c r="B18" s="31" t="s">
        <v>37</v>
      </c>
      <c r="C18" s="128">
        <v>6274</v>
      </c>
      <c r="D18" s="128">
        <v>855</v>
      </c>
      <c r="E18" s="128">
        <v>855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7">
        <f t="shared" si="0"/>
        <v>7984</v>
      </c>
    </row>
    <row r="19" spans="1:17" ht="12.75" customHeight="1">
      <c r="A19" s="192"/>
      <c r="B19" s="31" t="s">
        <v>38</v>
      </c>
      <c r="C19" s="128">
        <v>6274</v>
      </c>
      <c r="D19" s="128">
        <v>855</v>
      </c>
      <c r="E19" s="128">
        <v>282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7">
        <f t="shared" si="0"/>
        <v>7411</v>
      </c>
    </row>
    <row r="20" spans="1:17" ht="12.75" customHeight="1">
      <c r="A20" s="190" t="s">
        <v>63</v>
      </c>
      <c r="B20" s="29" t="s">
        <v>36</v>
      </c>
      <c r="C20" s="128">
        <v>1478</v>
      </c>
      <c r="D20" s="128">
        <v>503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7">
        <f t="shared" si="0"/>
        <v>1981</v>
      </c>
    </row>
    <row r="21" spans="1:17" ht="12">
      <c r="A21" s="191"/>
      <c r="B21" s="31" t="s">
        <v>37</v>
      </c>
      <c r="C21" s="128">
        <v>25039</v>
      </c>
      <c r="D21" s="128">
        <v>3463</v>
      </c>
      <c r="E21" s="128">
        <v>3781</v>
      </c>
      <c r="F21" s="128"/>
      <c r="G21" s="128"/>
      <c r="H21" s="128"/>
      <c r="I21" s="128"/>
      <c r="J21" s="128"/>
      <c r="K21" s="128"/>
      <c r="L21" s="128">
        <v>675</v>
      </c>
      <c r="M21" s="128"/>
      <c r="N21" s="128"/>
      <c r="O21" s="128"/>
      <c r="P21" s="128"/>
      <c r="Q21" s="127">
        <f t="shared" si="0"/>
        <v>32958</v>
      </c>
    </row>
    <row r="22" spans="1:17" ht="12">
      <c r="A22" s="192"/>
      <c r="B22" s="31" t="s">
        <v>38</v>
      </c>
      <c r="C22" s="128">
        <v>25039</v>
      </c>
      <c r="D22" s="128">
        <v>3463</v>
      </c>
      <c r="E22" s="128">
        <v>3781</v>
      </c>
      <c r="F22" s="128"/>
      <c r="G22" s="128"/>
      <c r="H22" s="128"/>
      <c r="I22" s="128"/>
      <c r="J22" s="128"/>
      <c r="K22" s="128"/>
      <c r="L22" s="128">
        <v>675</v>
      </c>
      <c r="M22" s="128"/>
      <c r="N22" s="128"/>
      <c r="O22" s="128"/>
      <c r="P22" s="128"/>
      <c r="Q22" s="127">
        <f t="shared" si="0"/>
        <v>32958</v>
      </c>
    </row>
    <row r="23" spans="1:17" ht="12.75" customHeight="1">
      <c r="A23" s="190" t="s">
        <v>298</v>
      </c>
      <c r="B23" s="29" t="s">
        <v>36</v>
      </c>
      <c r="C23" s="128"/>
      <c r="D23" s="128"/>
      <c r="E23" s="128">
        <v>65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7">
        <f t="shared" si="0"/>
        <v>65</v>
      </c>
    </row>
    <row r="24" spans="1:17" ht="12">
      <c r="A24" s="191"/>
      <c r="B24" s="31" t="s">
        <v>37</v>
      </c>
      <c r="C24" s="128"/>
      <c r="D24" s="128"/>
      <c r="E24" s="128">
        <v>86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7">
        <f t="shared" si="0"/>
        <v>86</v>
      </c>
    </row>
    <row r="25" spans="1:17" ht="12">
      <c r="A25" s="192"/>
      <c r="B25" s="31" t="s">
        <v>38</v>
      </c>
      <c r="C25" s="128"/>
      <c r="D25" s="128"/>
      <c r="E25" s="128">
        <v>86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7">
        <f t="shared" si="0"/>
        <v>86</v>
      </c>
    </row>
    <row r="26" spans="1:17" ht="12.75" customHeight="1">
      <c r="A26" s="190" t="s">
        <v>299</v>
      </c>
      <c r="B26" s="29" t="s">
        <v>36</v>
      </c>
      <c r="C26" s="128"/>
      <c r="D26" s="128"/>
      <c r="E26" s="128">
        <v>71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7">
        <f t="shared" si="0"/>
        <v>71</v>
      </c>
    </row>
    <row r="27" spans="1:17" ht="12">
      <c r="A27" s="191"/>
      <c r="B27" s="31" t="s">
        <v>37</v>
      </c>
      <c r="C27" s="128"/>
      <c r="D27" s="128"/>
      <c r="E27" s="128">
        <v>332</v>
      </c>
      <c r="F27" s="128"/>
      <c r="G27" s="128"/>
      <c r="H27" s="128"/>
      <c r="I27" s="128"/>
      <c r="J27" s="128"/>
      <c r="K27" s="128"/>
      <c r="L27" s="128"/>
      <c r="M27" s="128">
        <v>183</v>
      </c>
      <c r="N27" s="128"/>
      <c r="O27" s="128"/>
      <c r="P27" s="128"/>
      <c r="Q27" s="127">
        <f t="shared" si="0"/>
        <v>515</v>
      </c>
    </row>
    <row r="28" spans="1:17" ht="12">
      <c r="A28" s="192"/>
      <c r="B28" s="31" t="s">
        <v>38</v>
      </c>
      <c r="C28" s="128"/>
      <c r="D28" s="128"/>
      <c r="E28" s="128">
        <v>332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7">
        <f t="shared" si="0"/>
        <v>332</v>
      </c>
    </row>
    <row r="29" spans="1:17" ht="12">
      <c r="A29" s="190" t="s">
        <v>64</v>
      </c>
      <c r="B29" s="29" t="s">
        <v>36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>
        <v>443</v>
      </c>
      <c r="N29" s="128"/>
      <c r="O29" s="128"/>
      <c r="P29" s="128"/>
      <c r="Q29" s="127">
        <f t="shared" si="0"/>
        <v>443</v>
      </c>
    </row>
    <row r="30" spans="1:17" ht="12">
      <c r="A30" s="191"/>
      <c r="B30" s="31" t="s">
        <v>37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>
        <v>443</v>
      </c>
      <c r="N30" s="128"/>
      <c r="O30" s="128"/>
      <c r="P30" s="128"/>
      <c r="Q30" s="127">
        <f t="shared" si="0"/>
        <v>443</v>
      </c>
    </row>
    <row r="31" spans="1:17" ht="12">
      <c r="A31" s="192"/>
      <c r="B31" s="31" t="s">
        <v>38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7">
        <f t="shared" si="0"/>
        <v>0</v>
      </c>
    </row>
    <row r="32" spans="1:17" ht="12.75" customHeight="1">
      <c r="A32" s="190" t="s">
        <v>65</v>
      </c>
      <c r="B32" s="29" t="s">
        <v>36</v>
      </c>
      <c r="C32" s="128"/>
      <c r="D32" s="128"/>
      <c r="E32" s="128">
        <v>2526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7">
        <f t="shared" si="0"/>
        <v>2526</v>
      </c>
    </row>
    <row r="33" spans="1:17" ht="12">
      <c r="A33" s="191"/>
      <c r="B33" s="31" t="s">
        <v>37</v>
      </c>
      <c r="C33" s="128"/>
      <c r="D33" s="128"/>
      <c r="E33" s="128">
        <v>3048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7">
        <f t="shared" si="0"/>
        <v>3048</v>
      </c>
    </row>
    <row r="34" spans="1:17" ht="12">
      <c r="A34" s="192"/>
      <c r="B34" s="31" t="s">
        <v>38</v>
      </c>
      <c r="C34" s="128"/>
      <c r="D34" s="128"/>
      <c r="E34" s="128">
        <v>3048</v>
      </c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7">
        <f t="shared" si="0"/>
        <v>3048</v>
      </c>
    </row>
    <row r="35" spans="1:17" ht="12.75" customHeight="1">
      <c r="A35" s="190" t="s">
        <v>300</v>
      </c>
      <c r="B35" s="29" t="s">
        <v>36</v>
      </c>
      <c r="C35" s="128">
        <v>879</v>
      </c>
      <c r="D35" s="128">
        <v>255</v>
      </c>
      <c r="E35" s="128">
        <v>24</v>
      </c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7">
        <f t="shared" si="0"/>
        <v>1158</v>
      </c>
    </row>
    <row r="36" spans="1:17" ht="12">
      <c r="A36" s="191"/>
      <c r="B36" s="31" t="s">
        <v>37</v>
      </c>
      <c r="C36" s="128">
        <v>936</v>
      </c>
      <c r="D36" s="128">
        <v>255</v>
      </c>
      <c r="E36" s="128">
        <v>138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7">
        <f t="shared" si="0"/>
        <v>1329</v>
      </c>
    </row>
    <row r="37" spans="1:17" ht="12">
      <c r="A37" s="192"/>
      <c r="B37" s="31" t="s">
        <v>38</v>
      </c>
      <c r="C37" s="128">
        <v>936</v>
      </c>
      <c r="D37" s="128">
        <v>255</v>
      </c>
      <c r="E37" s="128">
        <v>138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7">
        <f t="shared" si="0"/>
        <v>1329</v>
      </c>
    </row>
    <row r="38" spans="1:17" ht="12">
      <c r="A38" s="190" t="s">
        <v>66</v>
      </c>
      <c r="B38" s="29" t="s">
        <v>36</v>
      </c>
      <c r="C38" s="128"/>
      <c r="D38" s="128"/>
      <c r="E38" s="128">
        <v>793</v>
      </c>
      <c r="F38" s="128"/>
      <c r="G38" s="128"/>
      <c r="H38" s="128"/>
      <c r="I38" s="128"/>
      <c r="J38" s="128"/>
      <c r="K38" s="128">
        <v>9049</v>
      </c>
      <c r="L38" s="128">
        <v>395</v>
      </c>
      <c r="M38" s="128"/>
      <c r="N38" s="128"/>
      <c r="O38" s="128"/>
      <c r="P38" s="128"/>
      <c r="Q38" s="127">
        <f t="shared" si="0"/>
        <v>10237</v>
      </c>
    </row>
    <row r="39" spans="1:17" ht="12">
      <c r="A39" s="191"/>
      <c r="B39" s="31" t="s">
        <v>37</v>
      </c>
      <c r="C39" s="128">
        <v>516</v>
      </c>
      <c r="D39" s="128">
        <v>139</v>
      </c>
      <c r="E39" s="128">
        <v>8682</v>
      </c>
      <c r="F39" s="128"/>
      <c r="G39" s="128"/>
      <c r="H39" s="128"/>
      <c r="I39" s="128"/>
      <c r="J39" s="128"/>
      <c r="K39" s="128"/>
      <c r="L39" s="128">
        <v>0</v>
      </c>
      <c r="M39" s="128"/>
      <c r="N39" s="128"/>
      <c r="O39" s="128"/>
      <c r="P39" s="128"/>
      <c r="Q39" s="127">
        <f t="shared" si="0"/>
        <v>9337</v>
      </c>
    </row>
    <row r="40" spans="1:17" ht="12">
      <c r="A40" s="192"/>
      <c r="B40" s="31" t="s">
        <v>38</v>
      </c>
      <c r="C40" s="128">
        <v>516</v>
      </c>
      <c r="D40" s="128">
        <v>139</v>
      </c>
      <c r="E40" s="128">
        <v>8682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7">
        <f t="shared" si="0"/>
        <v>9337</v>
      </c>
    </row>
    <row r="41" spans="1:17" ht="12.75" customHeight="1">
      <c r="A41" s="190" t="s">
        <v>301</v>
      </c>
      <c r="B41" s="29" t="s">
        <v>36</v>
      </c>
      <c r="C41" s="128">
        <v>1715</v>
      </c>
      <c r="D41" s="128">
        <v>487</v>
      </c>
      <c r="E41" s="128">
        <v>175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7">
        <f t="shared" si="0"/>
        <v>2377</v>
      </c>
    </row>
    <row r="42" spans="1:17" ht="12">
      <c r="A42" s="191"/>
      <c r="B42" s="31" t="s">
        <v>37</v>
      </c>
      <c r="C42" s="128">
        <v>1745</v>
      </c>
      <c r="D42" s="128">
        <v>487</v>
      </c>
      <c r="E42" s="128">
        <v>189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7">
        <f t="shared" si="0"/>
        <v>2421</v>
      </c>
    </row>
    <row r="43" spans="1:17" ht="12">
      <c r="A43" s="192"/>
      <c r="B43" s="31" t="s">
        <v>38</v>
      </c>
      <c r="C43" s="128">
        <v>1745</v>
      </c>
      <c r="D43" s="128">
        <v>487</v>
      </c>
      <c r="E43" s="128">
        <v>189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7">
        <f t="shared" si="0"/>
        <v>2421</v>
      </c>
    </row>
    <row r="44" spans="1:17" ht="12.75" customHeight="1">
      <c r="A44" s="190" t="s">
        <v>67</v>
      </c>
      <c r="B44" s="29" t="s">
        <v>36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7">
        <f t="shared" si="0"/>
        <v>0</v>
      </c>
    </row>
    <row r="45" spans="1:17" ht="12">
      <c r="A45" s="191"/>
      <c r="B45" s="31" t="s">
        <v>37</v>
      </c>
      <c r="C45" s="128"/>
      <c r="D45" s="128"/>
      <c r="E45" s="128"/>
      <c r="F45" s="128"/>
      <c r="G45" s="128"/>
      <c r="H45" s="128"/>
      <c r="I45" s="128"/>
      <c r="J45" s="128">
        <v>3707</v>
      </c>
      <c r="K45" s="128"/>
      <c r="L45" s="128"/>
      <c r="M45" s="128"/>
      <c r="N45" s="128"/>
      <c r="O45" s="128"/>
      <c r="P45" s="128"/>
      <c r="Q45" s="127">
        <f t="shared" si="0"/>
        <v>3707</v>
      </c>
    </row>
    <row r="46" spans="1:17" ht="12">
      <c r="A46" s="192"/>
      <c r="B46" s="31" t="s">
        <v>38</v>
      </c>
      <c r="C46" s="128"/>
      <c r="D46" s="128"/>
      <c r="E46" s="128"/>
      <c r="F46" s="128"/>
      <c r="G46" s="128"/>
      <c r="H46" s="128"/>
      <c r="I46" s="128"/>
      <c r="J46" s="128">
        <v>3707</v>
      </c>
      <c r="K46" s="128"/>
      <c r="L46" s="128"/>
      <c r="M46" s="128"/>
      <c r="N46" s="128"/>
      <c r="O46" s="128"/>
      <c r="P46" s="128"/>
      <c r="Q46" s="127">
        <f t="shared" si="0"/>
        <v>3707</v>
      </c>
    </row>
    <row r="47" spans="1:17" ht="12">
      <c r="A47" s="190" t="s">
        <v>69</v>
      </c>
      <c r="B47" s="29" t="s">
        <v>36</v>
      </c>
      <c r="C47" s="128"/>
      <c r="D47" s="128"/>
      <c r="E47" s="128"/>
      <c r="F47" s="128">
        <v>1500</v>
      </c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7">
        <f t="shared" si="0"/>
        <v>1500</v>
      </c>
    </row>
    <row r="48" spans="1:17" ht="12">
      <c r="A48" s="191"/>
      <c r="B48" s="31" t="s">
        <v>37</v>
      </c>
      <c r="C48" s="128"/>
      <c r="D48" s="128"/>
      <c r="E48" s="128"/>
      <c r="F48" s="128">
        <v>0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7">
        <f t="shared" si="0"/>
        <v>0</v>
      </c>
    </row>
    <row r="49" spans="1:17" ht="12">
      <c r="A49" s="192"/>
      <c r="B49" s="31" t="s">
        <v>38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7">
        <f t="shared" si="0"/>
        <v>0</v>
      </c>
    </row>
    <row r="50" spans="1:17" ht="12.75" customHeight="1">
      <c r="A50" s="190" t="s">
        <v>70</v>
      </c>
      <c r="B50" s="29" t="s">
        <v>36</v>
      </c>
      <c r="C50" s="128"/>
      <c r="D50" s="128"/>
      <c r="E50" s="128"/>
      <c r="F50" s="128">
        <v>400</v>
      </c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7">
        <f t="shared" si="0"/>
        <v>400</v>
      </c>
    </row>
    <row r="51" spans="1:17" ht="12">
      <c r="A51" s="191"/>
      <c r="B51" s="31" t="s">
        <v>37</v>
      </c>
      <c r="C51" s="128"/>
      <c r="D51" s="128"/>
      <c r="E51" s="128"/>
      <c r="F51" s="128">
        <v>260</v>
      </c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7">
        <f t="shared" si="0"/>
        <v>260</v>
      </c>
    </row>
    <row r="52" spans="1:17" ht="12">
      <c r="A52" s="192"/>
      <c r="B52" s="31" t="s">
        <v>38</v>
      </c>
      <c r="C52" s="128"/>
      <c r="D52" s="128"/>
      <c r="E52" s="128"/>
      <c r="F52" s="128">
        <v>255</v>
      </c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7">
        <f t="shared" si="0"/>
        <v>255</v>
      </c>
    </row>
    <row r="53" spans="1:17" ht="12.75" customHeight="1">
      <c r="A53" s="190" t="s">
        <v>71</v>
      </c>
      <c r="B53" s="29" t="s">
        <v>36</v>
      </c>
      <c r="C53" s="128"/>
      <c r="D53" s="128"/>
      <c r="E53" s="128"/>
      <c r="F53" s="128">
        <v>7138</v>
      </c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7">
        <f t="shared" si="0"/>
        <v>7138</v>
      </c>
    </row>
    <row r="54" spans="1:17" ht="12" customHeight="1">
      <c r="A54" s="191"/>
      <c r="B54" s="31" t="s">
        <v>37</v>
      </c>
      <c r="C54" s="128"/>
      <c r="D54" s="128"/>
      <c r="E54" s="128"/>
      <c r="F54" s="128">
        <v>4618</v>
      </c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7">
        <f t="shared" si="0"/>
        <v>4618</v>
      </c>
    </row>
    <row r="55" spans="1:17" ht="12" customHeight="1">
      <c r="A55" s="192"/>
      <c r="B55" s="31" t="s">
        <v>38</v>
      </c>
      <c r="C55" s="128"/>
      <c r="D55" s="128"/>
      <c r="E55" s="128"/>
      <c r="F55" s="128">
        <v>4572</v>
      </c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7">
        <f t="shared" si="0"/>
        <v>4572</v>
      </c>
    </row>
    <row r="56" spans="1:17" ht="12" customHeight="1">
      <c r="A56" s="190" t="s">
        <v>302</v>
      </c>
      <c r="B56" s="29" t="s">
        <v>36</v>
      </c>
      <c r="C56" s="128"/>
      <c r="D56" s="128"/>
      <c r="E56" s="128">
        <v>19</v>
      </c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7">
        <f t="shared" si="0"/>
        <v>19</v>
      </c>
    </row>
    <row r="57" spans="1:17" ht="12">
      <c r="A57" s="191"/>
      <c r="B57" s="31" t="s">
        <v>37</v>
      </c>
      <c r="C57" s="128"/>
      <c r="D57" s="128"/>
      <c r="E57" s="128">
        <v>62</v>
      </c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7">
        <f t="shared" si="0"/>
        <v>62</v>
      </c>
    </row>
    <row r="58" spans="1:17" ht="12">
      <c r="A58" s="192"/>
      <c r="B58" s="31" t="s">
        <v>38</v>
      </c>
      <c r="C58" s="128"/>
      <c r="D58" s="128"/>
      <c r="E58" s="128">
        <v>62</v>
      </c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7">
        <f t="shared" si="0"/>
        <v>62</v>
      </c>
    </row>
    <row r="59" spans="1:17" ht="12.75" customHeight="1">
      <c r="A59" s="190" t="s">
        <v>72</v>
      </c>
      <c r="B59" s="29" t="s">
        <v>36</v>
      </c>
      <c r="C59" s="128"/>
      <c r="D59" s="128"/>
      <c r="E59" s="128"/>
      <c r="F59" s="128">
        <v>4589</v>
      </c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7">
        <f t="shared" si="0"/>
        <v>4589</v>
      </c>
    </row>
    <row r="60" spans="1:17" ht="12" customHeight="1">
      <c r="A60" s="191"/>
      <c r="B60" s="31" t="s">
        <v>37</v>
      </c>
      <c r="C60" s="128"/>
      <c r="D60" s="128"/>
      <c r="E60" s="128"/>
      <c r="F60" s="128">
        <v>1800</v>
      </c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7">
        <f t="shared" si="0"/>
        <v>1800</v>
      </c>
    </row>
    <row r="61" spans="1:17" ht="12">
      <c r="A61" s="192"/>
      <c r="B61" s="31" t="s">
        <v>38</v>
      </c>
      <c r="C61" s="128"/>
      <c r="D61" s="128"/>
      <c r="E61" s="128"/>
      <c r="F61" s="128">
        <v>1758</v>
      </c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7">
        <f t="shared" si="0"/>
        <v>1758</v>
      </c>
    </row>
    <row r="62" spans="1:17" ht="12.75" customHeight="1">
      <c r="A62" s="190" t="s">
        <v>303</v>
      </c>
      <c r="B62" s="29" t="s">
        <v>36</v>
      </c>
      <c r="C62" s="128">
        <v>1973</v>
      </c>
      <c r="D62" s="128">
        <v>514</v>
      </c>
      <c r="E62" s="128">
        <v>3753</v>
      </c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7">
        <f t="shared" si="0"/>
        <v>6240</v>
      </c>
    </row>
    <row r="63" spans="1:17" ht="12">
      <c r="A63" s="191"/>
      <c r="B63" s="31" t="s">
        <v>37</v>
      </c>
      <c r="C63" s="128">
        <v>1973</v>
      </c>
      <c r="D63" s="128">
        <v>515</v>
      </c>
      <c r="E63" s="128">
        <v>3753</v>
      </c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7">
        <f t="shared" si="0"/>
        <v>6241</v>
      </c>
    </row>
    <row r="64" spans="1:17" ht="12">
      <c r="A64" s="192"/>
      <c r="B64" s="31" t="s">
        <v>38</v>
      </c>
      <c r="C64" s="128">
        <v>1869</v>
      </c>
      <c r="D64" s="128">
        <v>515</v>
      </c>
      <c r="E64" s="128">
        <v>3453</v>
      </c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7">
        <f t="shared" si="0"/>
        <v>5837</v>
      </c>
    </row>
    <row r="65" spans="1:17" s="27" customFormat="1" ht="12" customHeight="1">
      <c r="A65" s="190" t="s">
        <v>304</v>
      </c>
      <c r="B65" s="29" t="s">
        <v>36</v>
      </c>
      <c r="C65" s="125">
        <v>1846</v>
      </c>
      <c r="D65" s="125">
        <v>340</v>
      </c>
      <c r="E65" s="125"/>
      <c r="F65" s="125"/>
      <c r="G65" s="126"/>
      <c r="H65" s="126"/>
      <c r="I65" s="126"/>
      <c r="J65" s="125"/>
      <c r="K65" s="129"/>
      <c r="L65" s="125"/>
      <c r="M65" s="125"/>
      <c r="N65" s="125"/>
      <c r="O65" s="125"/>
      <c r="P65" s="129"/>
      <c r="Q65" s="127">
        <f t="shared" si="0"/>
        <v>2186</v>
      </c>
    </row>
    <row r="66" spans="1:17" ht="12">
      <c r="A66" s="191"/>
      <c r="B66" s="31" t="s">
        <v>37</v>
      </c>
      <c r="C66" s="128">
        <v>1876</v>
      </c>
      <c r="D66" s="128">
        <v>340</v>
      </c>
      <c r="E66" s="128">
        <v>30</v>
      </c>
      <c r="F66" s="128"/>
      <c r="G66" s="128">
        <v>174</v>
      </c>
      <c r="H66" s="128"/>
      <c r="I66" s="128"/>
      <c r="J66" s="128"/>
      <c r="K66" s="128"/>
      <c r="L66" s="128"/>
      <c r="M66" s="128"/>
      <c r="N66" s="128"/>
      <c r="O66" s="128"/>
      <c r="P66" s="128"/>
      <c r="Q66" s="127">
        <f t="shared" si="0"/>
        <v>2420</v>
      </c>
    </row>
    <row r="67" spans="1:17" ht="12">
      <c r="A67" s="192"/>
      <c r="B67" s="31" t="s">
        <v>38</v>
      </c>
      <c r="C67" s="128">
        <v>1876</v>
      </c>
      <c r="D67" s="128">
        <v>339</v>
      </c>
      <c r="E67" s="128">
        <v>30</v>
      </c>
      <c r="F67" s="128"/>
      <c r="G67" s="128">
        <v>174</v>
      </c>
      <c r="H67" s="128"/>
      <c r="I67" s="128"/>
      <c r="J67" s="128"/>
      <c r="K67" s="128"/>
      <c r="L67" s="128"/>
      <c r="M67" s="128"/>
      <c r="N67" s="128"/>
      <c r="O67" s="128"/>
      <c r="P67" s="128"/>
      <c r="Q67" s="127">
        <f t="shared" si="0"/>
        <v>2419</v>
      </c>
    </row>
    <row r="68" spans="1:17" ht="12.75" customHeight="1">
      <c r="A68" s="190" t="s">
        <v>73</v>
      </c>
      <c r="B68" s="29" t="s">
        <v>36</v>
      </c>
      <c r="C68" s="128"/>
      <c r="D68" s="128"/>
      <c r="E68" s="128">
        <v>202</v>
      </c>
      <c r="F68" s="128">
        <v>3702</v>
      </c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7">
        <f t="shared" si="0"/>
        <v>3904</v>
      </c>
    </row>
    <row r="69" spans="1:17" ht="12">
      <c r="A69" s="191"/>
      <c r="B69" s="31" t="s">
        <v>37</v>
      </c>
      <c r="C69" s="128"/>
      <c r="D69" s="128"/>
      <c r="E69" s="128">
        <v>202</v>
      </c>
      <c r="F69" s="128">
        <v>2067</v>
      </c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7">
        <f t="shared" si="0"/>
        <v>2269</v>
      </c>
    </row>
    <row r="70" spans="1:17" ht="12">
      <c r="A70" s="192"/>
      <c r="B70" s="31" t="s">
        <v>38</v>
      </c>
      <c r="C70" s="128"/>
      <c r="D70" s="128"/>
      <c r="E70" s="128">
        <v>202</v>
      </c>
      <c r="F70" s="128">
        <v>1460</v>
      </c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7">
        <f t="shared" si="0"/>
        <v>1662</v>
      </c>
    </row>
    <row r="71" spans="1:17" ht="12.75" customHeight="1">
      <c r="A71" s="190" t="s">
        <v>305</v>
      </c>
      <c r="B71" s="29" t="s">
        <v>36</v>
      </c>
      <c r="C71" s="128"/>
      <c r="D71" s="128"/>
      <c r="E71" s="128"/>
      <c r="F71" s="128"/>
      <c r="G71" s="128"/>
      <c r="H71" s="128"/>
      <c r="I71" s="128"/>
      <c r="J71" s="128"/>
      <c r="K71" s="128">
        <v>4300</v>
      </c>
      <c r="L71" s="128"/>
      <c r="M71" s="128"/>
      <c r="N71" s="128"/>
      <c r="O71" s="128"/>
      <c r="P71" s="128"/>
      <c r="Q71" s="127">
        <f t="shared" si="0"/>
        <v>4300</v>
      </c>
    </row>
    <row r="72" spans="1:17" ht="12">
      <c r="A72" s="191"/>
      <c r="B72" s="31" t="s">
        <v>37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7">
        <f t="shared" si="0"/>
        <v>0</v>
      </c>
    </row>
    <row r="73" spans="1:17" ht="12">
      <c r="A73" s="192"/>
      <c r="B73" s="31" t="s">
        <v>38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7">
        <f t="shared" si="0"/>
        <v>0</v>
      </c>
    </row>
    <row r="74" spans="1:17" ht="12.75" customHeight="1">
      <c r="A74" s="186" t="s">
        <v>201</v>
      </c>
      <c r="B74" s="33" t="s">
        <v>36</v>
      </c>
      <c r="C74" s="130">
        <f>C5+C8+C11+C14+C17+C20+C23+C26+C32+C35+C41+C44+C50+C53+C56+C59+C62+C65+C68+C71+C38+C29+C47</f>
        <v>16607</v>
      </c>
      <c r="D74" s="130">
        <f aca="true" t="shared" si="1" ref="D74:P74">D5+D8+D11+D14+D17+D20+D23+D26+D32+D35+D41+D44+D50+D53+D56+D59+D62+D65+D68+D71+D38+D29+D47</f>
        <v>3848</v>
      </c>
      <c r="E74" s="130">
        <f t="shared" si="1"/>
        <v>18210</v>
      </c>
      <c r="F74" s="130">
        <f t="shared" si="1"/>
        <v>17329</v>
      </c>
      <c r="G74" s="130">
        <f t="shared" si="1"/>
        <v>0</v>
      </c>
      <c r="H74" s="130">
        <f t="shared" si="1"/>
        <v>1218</v>
      </c>
      <c r="I74" s="130">
        <f t="shared" si="1"/>
        <v>0</v>
      </c>
      <c r="J74" s="130">
        <f t="shared" si="1"/>
        <v>0</v>
      </c>
      <c r="K74" s="130">
        <f t="shared" si="1"/>
        <v>13349</v>
      </c>
      <c r="L74" s="130">
        <f t="shared" si="1"/>
        <v>395</v>
      </c>
      <c r="M74" s="130">
        <f t="shared" si="1"/>
        <v>443</v>
      </c>
      <c r="N74" s="130">
        <f t="shared" si="1"/>
        <v>0</v>
      </c>
      <c r="O74" s="130">
        <f t="shared" si="1"/>
        <v>0</v>
      </c>
      <c r="P74" s="130">
        <f t="shared" si="1"/>
        <v>0</v>
      </c>
      <c r="Q74" s="127">
        <f>SUM(C74:P74)</f>
        <v>71399</v>
      </c>
    </row>
    <row r="75" spans="1:17" s="34" customFormat="1" ht="12.75">
      <c r="A75" s="187"/>
      <c r="B75" s="30" t="s">
        <v>37</v>
      </c>
      <c r="C75" s="40">
        <f>C6+C9+C12+C15+C18+C21+C24+C27+C33+C36+C42+C45+C51+C54+C57+C60+C63+C66+C69+C72+C39+C48+C30</f>
        <v>45606</v>
      </c>
      <c r="D75" s="40">
        <f aca="true" t="shared" si="2" ref="D75:P75">D6+D9+D12+D15+D18+D21+D24+D27+D33+D36+D42+D45+D51+D54+D57+D60+D63+D66+D69+D72+D39+D48+D30</f>
        <v>7647</v>
      </c>
      <c r="E75" s="40">
        <f t="shared" si="2"/>
        <v>34872</v>
      </c>
      <c r="F75" s="40">
        <f t="shared" si="2"/>
        <v>8745</v>
      </c>
      <c r="G75" s="40">
        <f t="shared" si="2"/>
        <v>174</v>
      </c>
      <c r="H75" s="40">
        <f t="shared" si="2"/>
        <v>1483</v>
      </c>
      <c r="I75" s="40">
        <f t="shared" si="2"/>
        <v>0</v>
      </c>
      <c r="J75" s="40">
        <f t="shared" si="2"/>
        <v>8533</v>
      </c>
      <c r="K75" s="40">
        <f t="shared" si="2"/>
        <v>0</v>
      </c>
      <c r="L75" s="40">
        <f t="shared" si="2"/>
        <v>962</v>
      </c>
      <c r="M75" s="40">
        <f t="shared" si="2"/>
        <v>626</v>
      </c>
      <c r="N75" s="40">
        <f t="shared" si="2"/>
        <v>0</v>
      </c>
      <c r="O75" s="40">
        <f t="shared" si="2"/>
        <v>0</v>
      </c>
      <c r="P75" s="40">
        <f t="shared" si="2"/>
        <v>0</v>
      </c>
      <c r="Q75" s="127">
        <f>SUM(C75:P75)</f>
        <v>108648</v>
      </c>
    </row>
    <row r="76" spans="1:17" s="34" customFormat="1" ht="12" customHeight="1">
      <c r="A76" s="188"/>
      <c r="B76" s="30" t="s">
        <v>38</v>
      </c>
      <c r="C76" s="130">
        <f>C7+C10+C13+C16+C19+C22+C25+C28+C34+C37+C43+C46+C52+C55+C58+C61+C64+C67+C70+C73+C40+C49+C31</f>
        <v>44645</v>
      </c>
      <c r="D76" s="130">
        <f aca="true" t="shared" si="3" ref="D76:P76">D7+D10+D13+D16+D19+D22+D25+D28+D34+D37+D43+D46+D52+D55+D58+D61+D64+D67+D70+D73+D40+D49+D31</f>
        <v>7264</v>
      </c>
      <c r="E76" s="130">
        <f t="shared" si="3"/>
        <v>31050</v>
      </c>
      <c r="F76" s="130">
        <f t="shared" si="3"/>
        <v>8045</v>
      </c>
      <c r="G76" s="130">
        <f t="shared" si="3"/>
        <v>174</v>
      </c>
      <c r="H76" s="130">
        <f t="shared" si="3"/>
        <v>1483</v>
      </c>
      <c r="I76" s="130">
        <f t="shared" si="3"/>
        <v>0</v>
      </c>
      <c r="J76" s="130">
        <f t="shared" si="3"/>
        <v>8533</v>
      </c>
      <c r="K76" s="130">
        <f t="shared" si="3"/>
        <v>0</v>
      </c>
      <c r="L76" s="130">
        <f t="shared" si="3"/>
        <v>867</v>
      </c>
      <c r="M76" s="130">
        <f t="shared" si="3"/>
        <v>0</v>
      </c>
      <c r="N76" s="130">
        <f t="shared" si="3"/>
        <v>0</v>
      </c>
      <c r="O76" s="130">
        <f t="shared" si="3"/>
        <v>0</v>
      </c>
      <c r="P76" s="130">
        <f t="shared" si="3"/>
        <v>0</v>
      </c>
      <c r="Q76" s="127">
        <f>SUM(C76:P76)</f>
        <v>102061</v>
      </c>
    </row>
  </sheetData>
  <sheetProtection/>
  <mergeCells count="26">
    <mergeCell ref="A5:A7"/>
    <mergeCell ref="A8:A10"/>
    <mergeCell ref="A11:A13"/>
    <mergeCell ref="A14:A16"/>
    <mergeCell ref="A17:A19"/>
    <mergeCell ref="A20:A22"/>
    <mergeCell ref="A68:A70"/>
    <mergeCell ref="A23:A25"/>
    <mergeCell ref="A26:A28"/>
    <mergeCell ref="A32:A34"/>
    <mergeCell ref="A44:A46"/>
    <mergeCell ref="A50:A52"/>
    <mergeCell ref="A53:A55"/>
    <mergeCell ref="A35:A37"/>
    <mergeCell ref="A41:A43"/>
    <mergeCell ref="A38:A40"/>
    <mergeCell ref="A74:A76"/>
    <mergeCell ref="A2:Q2"/>
    <mergeCell ref="A71:A73"/>
    <mergeCell ref="A4:B4"/>
    <mergeCell ref="A47:A49"/>
    <mergeCell ref="A29:A31"/>
    <mergeCell ref="A56:A58"/>
    <mergeCell ref="A59:A61"/>
    <mergeCell ref="A62:A64"/>
    <mergeCell ref="A65:A67"/>
  </mergeCells>
  <printOptions/>
  <pageMargins left="0.5118110236220472" right="0" top="0.5511811023622047" bottom="0.15748031496062992" header="0.31496062992125984" footer="0.11811023622047245"/>
  <pageSetup horizontalDpi="600" verticalDpi="600" orientation="landscape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E15" sqref="E15:F15"/>
    </sheetView>
  </sheetViews>
  <sheetFormatPr defaultColWidth="9.00390625" defaultRowHeight="12.75"/>
  <cols>
    <col min="1" max="1" width="9.125" style="173" customWidth="1"/>
    <col min="2" max="2" width="9.125" style="172" customWidth="1"/>
    <col min="3" max="3" width="86.375" style="172" bestFit="1" customWidth="1"/>
    <col min="4" max="16384" width="9.125" style="172" customWidth="1"/>
  </cols>
  <sheetData>
    <row r="1" ht="12.75">
      <c r="C1" s="237" t="s">
        <v>396</v>
      </c>
    </row>
    <row r="2" spans="1:3" ht="12.75">
      <c r="A2" s="221" t="s">
        <v>385</v>
      </c>
      <c r="B2" s="221"/>
      <c r="C2" s="221"/>
    </row>
    <row r="5" spans="1:3" ht="12.75">
      <c r="A5" s="176" t="s">
        <v>306</v>
      </c>
      <c r="B5" s="177" t="s">
        <v>307</v>
      </c>
      <c r="C5" s="177" t="s">
        <v>308</v>
      </c>
    </row>
    <row r="6" spans="1:3" ht="12.75">
      <c r="A6" s="174" t="s">
        <v>309</v>
      </c>
      <c r="B6" s="175" t="s">
        <v>60</v>
      </c>
      <c r="C6" s="175" t="s">
        <v>310</v>
      </c>
    </row>
    <row r="7" spans="1:3" ht="12.75">
      <c r="A7" s="174" t="s">
        <v>311</v>
      </c>
      <c r="B7" s="175" t="s">
        <v>312</v>
      </c>
      <c r="C7" s="175" t="s">
        <v>313</v>
      </c>
    </row>
    <row r="8" spans="1:3" ht="12.75">
      <c r="A8" s="174" t="s">
        <v>314</v>
      </c>
      <c r="B8" s="175" t="s">
        <v>296</v>
      </c>
      <c r="C8" s="175" t="s">
        <v>315</v>
      </c>
    </row>
    <row r="9" spans="1:3" ht="12.75">
      <c r="A9" s="174" t="s">
        <v>316</v>
      </c>
      <c r="B9" s="175" t="s">
        <v>61</v>
      </c>
      <c r="C9" s="175" t="s">
        <v>317</v>
      </c>
    </row>
    <row r="10" spans="1:3" ht="12.75">
      <c r="A10" s="174" t="s">
        <v>318</v>
      </c>
      <c r="B10" s="175" t="s">
        <v>62</v>
      </c>
      <c r="C10" s="175" t="s">
        <v>319</v>
      </c>
    </row>
    <row r="11" spans="1:3" ht="12.75">
      <c r="A11" s="174" t="s">
        <v>320</v>
      </c>
      <c r="B11" s="175" t="s">
        <v>321</v>
      </c>
      <c r="C11" s="175" t="s">
        <v>322</v>
      </c>
    </row>
    <row r="12" spans="1:3" ht="12.75">
      <c r="A12" s="174" t="s">
        <v>323</v>
      </c>
      <c r="B12" s="175" t="s">
        <v>324</v>
      </c>
      <c r="C12" s="175" t="s">
        <v>325</v>
      </c>
    </row>
    <row r="13" spans="1:3" ht="12.75">
      <c r="A13" s="174" t="s">
        <v>326</v>
      </c>
      <c r="B13" s="175" t="s">
        <v>327</v>
      </c>
      <c r="C13" s="175" t="s">
        <v>328</v>
      </c>
    </row>
    <row r="14" spans="1:3" ht="12.75">
      <c r="A14" s="174" t="s">
        <v>329</v>
      </c>
      <c r="B14" s="175" t="s">
        <v>297</v>
      </c>
      <c r="C14" s="175" t="s">
        <v>330</v>
      </c>
    </row>
    <row r="15" spans="1:3" ht="12.75">
      <c r="A15" s="174" t="s">
        <v>164</v>
      </c>
      <c r="B15" s="175" t="s">
        <v>63</v>
      </c>
      <c r="C15" s="175" t="s">
        <v>331</v>
      </c>
    </row>
    <row r="16" spans="1:3" ht="12.75">
      <c r="A16" s="174" t="s">
        <v>166</v>
      </c>
      <c r="B16" s="175" t="s">
        <v>332</v>
      </c>
      <c r="C16" s="175" t="s">
        <v>333</v>
      </c>
    </row>
    <row r="17" spans="1:3" ht="12.75">
      <c r="A17" s="174" t="s">
        <v>168</v>
      </c>
      <c r="B17" s="175" t="s">
        <v>334</v>
      </c>
      <c r="C17" s="175" t="s">
        <v>335</v>
      </c>
    </row>
    <row r="18" spans="1:3" ht="12.75">
      <c r="A18" s="174" t="s">
        <v>170</v>
      </c>
      <c r="B18" s="175" t="s">
        <v>336</v>
      </c>
      <c r="C18" s="175" t="s">
        <v>337</v>
      </c>
    </row>
    <row r="19" spans="1:3" ht="12.75">
      <c r="A19" s="174" t="s">
        <v>172</v>
      </c>
      <c r="B19" s="175" t="s">
        <v>298</v>
      </c>
      <c r="C19" s="175" t="s">
        <v>338</v>
      </c>
    </row>
    <row r="20" spans="1:3" ht="12.75">
      <c r="A20" s="174" t="s">
        <v>174</v>
      </c>
      <c r="B20" s="175" t="s">
        <v>299</v>
      </c>
      <c r="C20" s="175" t="s">
        <v>339</v>
      </c>
    </row>
    <row r="21" spans="1:3" ht="12.75">
      <c r="A21" s="174" t="s">
        <v>176</v>
      </c>
      <c r="B21" s="175" t="s">
        <v>340</v>
      </c>
      <c r="C21" s="175" t="s">
        <v>341</v>
      </c>
    </row>
    <row r="22" spans="1:3" ht="12.75">
      <c r="A22" s="174" t="s">
        <v>178</v>
      </c>
      <c r="B22" s="175" t="s">
        <v>342</v>
      </c>
      <c r="C22" s="175" t="s">
        <v>343</v>
      </c>
    </row>
    <row r="23" spans="1:3" ht="12.75">
      <c r="A23" s="174" t="s">
        <v>180</v>
      </c>
      <c r="B23" s="175" t="s">
        <v>344</v>
      </c>
      <c r="C23" s="175" t="s">
        <v>345</v>
      </c>
    </row>
    <row r="24" spans="1:3" ht="12.75">
      <c r="A24" s="174" t="s">
        <v>182</v>
      </c>
      <c r="B24" s="175" t="s">
        <v>64</v>
      </c>
      <c r="C24" s="175" t="s">
        <v>346</v>
      </c>
    </row>
    <row r="25" spans="1:3" ht="12.75">
      <c r="A25" s="174" t="s">
        <v>184</v>
      </c>
      <c r="B25" s="175" t="s">
        <v>65</v>
      </c>
      <c r="C25" s="175" t="s">
        <v>347</v>
      </c>
    </row>
    <row r="26" spans="1:3" ht="12.75">
      <c r="A26" s="174" t="s">
        <v>186</v>
      </c>
      <c r="B26" s="175" t="s">
        <v>300</v>
      </c>
      <c r="C26" s="175" t="s">
        <v>348</v>
      </c>
    </row>
    <row r="27" spans="1:3" ht="12.75">
      <c r="A27" s="174" t="s">
        <v>188</v>
      </c>
      <c r="B27" s="175" t="s">
        <v>66</v>
      </c>
      <c r="C27" s="175" t="s">
        <v>349</v>
      </c>
    </row>
    <row r="28" spans="1:3" ht="12.75">
      <c r="A28" s="174" t="s">
        <v>190</v>
      </c>
      <c r="B28" s="175" t="s">
        <v>301</v>
      </c>
      <c r="C28" s="175" t="s">
        <v>350</v>
      </c>
    </row>
    <row r="29" spans="1:3" ht="12.75">
      <c r="A29" s="174" t="s">
        <v>192</v>
      </c>
      <c r="B29" s="175" t="s">
        <v>67</v>
      </c>
      <c r="C29" s="175" t="s">
        <v>351</v>
      </c>
    </row>
    <row r="30" spans="1:3" ht="12.75">
      <c r="A30" s="174" t="s">
        <v>194</v>
      </c>
      <c r="B30" s="175" t="s">
        <v>68</v>
      </c>
      <c r="C30" s="175" t="s">
        <v>352</v>
      </c>
    </row>
    <row r="31" spans="1:3" ht="12.75">
      <c r="A31" s="174" t="s">
        <v>196</v>
      </c>
      <c r="B31" s="175" t="s">
        <v>353</v>
      </c>
      <c r="C31" s="175" t="s">
        <v>354</v>
      </c>
    </row>
    <row r="32" spans="1:3" ht="12.75">
      <c r="A32" s="174" t="s">
        <v>355</v>
      </c>
      <c r="B32" s="175" t="s">
        <v>69</v>
      </c>
      <c r="C32" s="175" t="s">
        <v>356</v>
      </c>
    </row>
    <row r="33" spans="1:3" ht="12.75">
      <c r="A33" s="174" t="s">
        <v>357</v>
      </c>
      <c r="B33" s="175" t="s">
        <v>70</v>
      </c>
      <c r="C33" s="175" t="s">
        <v>358</v>
      </c>
    </row>
    <row r="34" spans="1:3" ht="12.75">
      <c r="A34" s="174" t="s">
        <v>359</v>
      </c>
      <c r="B34" s="175" t="s">
        <v>71</v>
      </c>
      <c r="C34" s="175" t="s">
        <v>360</v>
      </c>
    </row>
    <row r="35" spans="1:3" ht="12.75">
      <c r="A35" s="174" t="s">
        <v>361</v>
      </c>
      <c r="B35" s="175" t="s">
        <v>302</v>
      </c>
      <c r="C35" s="175" t="s">
        <v>362</v>
      </c>
    </row>
    <row r="36" spans="1:3" ht="12.75">
      <c r="A36" s="174" t="s">
        <v>363</v>
      </c>
      <c r="B36" s="175" t="s">
        <v>72</v>
      </c>
      <c r="C36" s="175" t="s">
        <v>364</v>
      </c>
    </row>
    <row r="37" spans="1:3" ht="12.75">
      <c r="A37" s="174" t="s">
        <v>365</v>
      </c>
      <c r="B37" s="175" t="s">
        <v>303</v>
      </c>
      <c r="C37" s="175" t="s">
        <v>366</v>
      </c>
    </row>
    <row r="38" spans="1:3" ht="12.75">
      <c r="A38" s="174" t="s">
        <v>367</v>
      </c>
      <c r="B38" s="175" t="s">
        <v>368</v>
      </c>
      <c r="C38" s="175" t="s">
        <v>369</v>
      </c>
    </row>
    <row r="39" spans="1:3" ht="12.75">
      <c r="A39" s="174" t="s">
        <v>370</v>
      </c>
      <c r="B39" s="175" t="s">
        <v>371</v>
      </c>
      <c r="C39" s="175" t="s">
        <v>372</v>
      </c>
    </row>
    <row r="40" spans="1:3" ht="12.75">
      <c r="A40" s="174" t="s">
        <v>373</v>
      </c>
      <c r="B40" s="175" t="s">
        <v>304</v>
      </c>
      <c r="C40" s="175" t="s">
        <v>374</v>
      </c>
    </row>
    <row r="41" spans="1:3" ht="12.75">
      <c r="A41" s="174" t="s">
        <v>375</v>
      </c>
      <c r="B41" s="175" t="s">
        <v>73</v>
      </c>
      <c r="C41" s="175" t="s">
        <v>376</v>
      </c>
    </row>
    <row r="42" spans="1:3" ht="12.75">
      <c r="A42" s="174" t="s">
        <v>377</v>
      </c>
      <c r="B42" s="175" t="s">
        <v>378</v>
      </c>
      <c r="C42" s="175" t="s">
        <v>379</v>
      </c>
    </row>
    <row r="43" spans="1:3" ht="12.75">
      <c r="A43" s="174" t="s">
        <v>380</v>
      </c>
      <c r="B43" s="175" t="s">
        <v>305</v>
      </c>
      <c r="C43" s="175" t="s">
        <v>381</v>
      </c>
    </row>
    <row r="44" spans="1:3" ht="12.75">
      <c r="A44" s="174" t="s">
        <v>382</v>
      </c>
      <c r="B44" s="175" t="s">
        <v>383</v>
      </c>
      <c r="C44" s="175" t="s">
        <v>384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3.75390625" style="0" customWidth="1"/>
    <col min="2" max="2" width="56.125" style="0" customWidth="1"/>
    <col min="3" max="3" width="36.25390625" style="0" customWidth="1"/>
  </cols>
  <sheetData>
    <row r="1" spans="1:3" ht="12.75">
      <c r="A1" t="s">
        <v>59</v>
      </c>
      <c r="C1" s="44" t="s">
        <v>397</v>
      </c>
    </row>
    <row r="2" spans="1:3" ht="12.75">
      <c r="A2" s="202" t="s">
        <v>128</v>
      </c>
      <c r="B2" s="202"/>
      <c r="C2" s="202"/>
    </row>
    <row r="4" spans="1:3" s="6" customFormat="1" ht="12.75">
      <c r="A4" s="24"/>
      <c r="B4" s="24"/>
      <c r="C4" s="64" t="s">
        <v>291</v>
      </c>
    </row>
    <row r="5" spans="1:22" s="6" customFormat="1" ht="12.75" customHeight="1">
      <c r="A5" s="65" t="s">
        <v>90</v>
      </c>
      <c r="B5" s="66" t="s">
        <v>91</v>
      </c>
      <c r="C5" s="238">
        <v>99775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s="6" customFormat="1" ht="12.75" customHeight="1">
      <c r="A6" s="65" t="s">
        <v>92</v>
      </c>
      <c r="B6" s="66" t="s">
        <v>93</v>
      </c>
      <c r="C6" s="238">
        <v>102061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s="6" customFormat="1" ht="12.75" customHeight="1">
      <c r="A7" s="67" t="s">
        <v>94</v>
      </c>
      <c r="B7" s="68" t="s">
        <v>95</v>
      </c>
      <c r="C7" s="239">
        <f>C5-C6</f>
        <v>-2286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s="6" customFormat="1" ht="12.75" customHeight="1">
      <c r="A8" s="65" t="s">
        <v>96</v>
      </c>
      <c r="B8" s="66" t="s">
        <v>97</v>
      </c>
      <c r="C8" s="238">
        <v>9828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" s="6" customFormat="1" ht="12.75" customHeight="1">
      <c r="A9" s="65" t="s">
        <v>98</v>
      </c>
      <c r="B9" s="66" t="s">
        <v>99</v>
      </c>
      <c r="C9" s="238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2" s="6" customFormat="1" ht="12.75" customHeight="1">
      <c r="A10" s="67" t="s">
        <v>100</v>
      </c>
      <c r="B10" s="68" t="s">
        <v>101</v>
      </c>
      <c r="C10" s="239">
        <f>C8-C9</f>
        <v>9828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s="6" customFormat="1" ht="12.75" customHeight="1">
      <c r="A11" s="67" t="s">
        <v>102</v>
      </c>
      <c r="B11" s="68" t="s">
        <v>103</v>
      </c>
      <c r="C11" s="239">
        <f>C7+C10</f>
        <v>7542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s="6" customFormat="1" ht="12.75" customHeight="1">
      <c r="A12" s="65" t="s">
        <v>104</v>
      </c>
      <c r="B12" s="66" t="s">
        <v>105</v>
      </c>
      <c r="C12" s="238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2" s="6" customFormat="1" ht="12.75" customHeight="1">
      <c r="A13" s="65" t="s">
        <v>106</v>
      </c>
      <c r="B13" s="66" t="s">
        <v>107</v>
      </c>
      <c r="C13" s="23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s="6" customFormat="1" ht="12.75">
      <c r="A14" s="67" t="s">
        <v>108</v>
      </c>
      <c r="B14" s="68" t="s">
        <v>109</v>
      </c>
      <c r="C14" s="239">
        <f>C12-C13</f>
        <v>0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s="6" customFormat="1" ht="12.75" customHeight="1">
      <c r="A15" s="65" t="s">
        <v>110</v>
      </c>
      <c r="B15" s="66" t="s">
        <v>111</v>
      </c>
      <c r="C15" s="238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" s="6" customFormat="1" ht="12.75" customHeight="1">
      <c r="A16" s="65" t="s">
        <v>112</v>
      </c>
      <c r="B16" s="66" t="s">
        <v>113</v>
      </c>
      <c r="C16" s="238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1:22" s="6" customFormat="1" ht="12.75">
      <c r="A17" s="67" t="s">
        <v>114</v>
      </c>
      <c r="B17" s="68" t="s">
        <v>115</v>
      </c>
      <c r="C17" s="239">
        <f>C15-C16</f>
        <v>0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s="6" customFormat="1" ht="12.75" customHeight="1">
      <c r="A18" s="67" t="s">
        <v>116</v>
      </c>
      <c r="B18" s="68" t="s">
        <v>117</v>
      </c>
      <c r="C18" s="239">
        <f>C14+C17</f>
        <v>0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s="6" customFormat="1" ht="12.75" customHeight="1">
      <c r="A19" s="67" t="s">
        <v>118</v>
      </c>
      <c r="B19" s="69" t="s">
        <v>119</v>
      </c>
      <c r="C19" s="240">
        <f>C11+C18</f>
        <v>7542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s="6" customFormat="1" ht="25.5">
      <c r="A20" s="67" t="s">
        <v>120</v>
      </c>
      <c r="B20" s="68" t="s">
        <v>121</v>
      </c>
      <c r="C20" s="239">
        <v>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s="6" customFormat="1" ht="12.75" customHeight="1">
      <c r="A21" s="67" t="s">
        <v>122</v>
      </c>
      <c r="B21" s="68" t="s">
        <v>123</v>
      </c>
      <c r="C21" s="239">
        <f>C11-C20</f>
        <v>7542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s="6" customFormat="1" ht="25.5">
      <c r="A22" s="67" t="s">
        <v>124</v>
      </c>
      <c r="B22" s="68" t="s">
        <v>125</v>
      </c>
      <c r="C22" s="239">
        <f>C18*0.1</f>
        <v>0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s="6" customFormat="1" ht="25.5">
      <c r="A23" s="67" t="s">
        <v>126</v>
      </c>
      <c r="B23" s="68" t="s">
        <v>127</v>
      </c>
      <c r="C23" s="239">
        <f>C18-C22</f>
        <v>0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="6" customFormat="1" ht="12.75">
      <c r="C24" s="241"/>
    </row>
    <row r="25" spans="1:3" s="6" customFormat="1" ht="12.75">
      <c r="A25" s="24"/>
      <c r="B25" s="69" t="s">
        <v>129</v>
      </c>
      <c r="C25" s="242">
        <f>SUM(C26:C27)</f>
        <v>4520</v>
      </c>
    </row>
    <row r="26" spans="1:3" ht="12.75">
      <c r="A26" s="24"/>
      <c r="B26" s="70" t="s">
        <v>130</v>
      </c>
      <c r="C26" s="243">
        <v>4520</v>
      </c>
    </row>
    <row r="27" spans="1:3" ht="12.75">
      <c r="A27" s="24"/>
      <c r="B27" s="70" t="s">
        <v>131</v>
      </c>
      <c r="C27" s="243"/>
    </row>
    <row r="28" ht="12.75">
      <c r="C28" s="244"/>
    </row>
    <row r="29" spans="1:3" ht="12.75">
      <c r="A29" s="24"/>
      <c r="B29" s="24" t="s">
        <v>132</v>
      </c>
      <c r="C29" s="243">
        <f>C25-C19</f>
        <v>-3022</v>
      </c>
    </row>
  </sheetData>
  <sheetProtection/>
  <mergeCells count="1">
    <mergeCell ref="A2:C2"/>
  </mergeCells>
  <printOptions horizontalCentered="1" verticalCentered="1"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60.875" style="0" customWidth="1"/>
    <col min="2" max="3" width="11.125" style="0" customWidth="1"/>
    <col min="4" max="4" width="9.125" style="26" customWidth="1"/>
  </cols>
  <sheetData>
    <row r="1" spans="1:4" ht="12.75">
      <c r="A1" t="s">
        <v>59</v>
      </c>
      <c r="D1" s="119" t="s">
        <v>203</v>
      </c>
    </row>
    <row r="2" spans="1:4" ht="12.75">
      <c r="A2" s="196" t="s">
        <v>260</v>
      </c>
      <c r="B2" s="196"/>
      <c r="C2" s="196"/>
      <c r="D2" s="196"/>
    </row>
    <row r="3" spans="1:4" ht="12.75">
      <c r="A3" s="196" t="s">
        <v>33</v>
      </c>
      <c r="B3" s="196"/>
      <c r="C3" s="196"/>
      <c r="D3" s="196"/>
    </row>
    <row r="4" spans="1:2" ht="12.75">
      <c r="A4" s="22"/>
      <c r="B4" s="22"/>
    </row>
    <row r="5" spans="1:4" ht="68.25" customHeight="1">
      <c r="A5" s="12" t="s">
        <v>8</v>
      </c>
      <c r="B5" s="2" t="s">
        <v>25</v>
      </c>
      <c r="C5" s="2" t="s">
        <v>26</v>
      </c>
      <c r="D5" s="28" t="s">
        <v>35</v>
      </c>
    </row>
    <row r="6" spans="1:4" ht="15" customHeight="1">
      <c r="A6" s="4" t="s">
        <v>2</v>
      </c>
      <c r="B6" s="9"/>
      <c r="C6" s="9"/>
      <c r="D6" s="77"/>
    </row>
    <row r="7" spans="1:4" ht="12.75">
      <c r="A7" s="5" t="s">
        <v>263</v>
      </c>
      <c r="B7" s="10">
        <v>395</v>
      </c>
      <c r="C7" s="10">
        <v>95</v>
      </c>
      <c r="D7" s="25">
        <v>0</v>
      </c>
    </row>
    <row r="8" spans="1:4" ht="12.75">
      <c r="A8" s="5" t="s">
        <v>264</v>
      </c>
      <c r="B8" s="10">
        <v>0</v>
      </c>
      <c r="C8" s="10">
        <v>42</v>
      </c>
      <c r="D8" s="25">
        <v>42</v>
      </c>
    </row>
    <row r="9" spans="1:4" ht="12.75">
      <c r="A9" s="5" t="s">
        <v>265</v>
      </c>
      <c r="B9" s="10">
        <v>0</v>
      </c>
      <c r="C9" s="10">
        <v>14</v>
      </c>
      <c r="D9" s="25">
        <v>14</v>
      </c>
    </row>
    <row r="10" spans="1:4" ht="15.75" customHeight="1">
      <c r="A10" s="5" t="s">
        <v>266</v>
      </c>
      <c r="B10" s="10">
        <v>0</v>
      </c>
      <c r="C10" s="10">
        <v>14</v>
      </c>
      <c r="D10" s="25">
        <v>14</v>
      </c>
    </row>
    <row r="11" spans="1:4" ht="12.75">
      <c r="A11" s="5" t="s">
        <v>267</v>
      </c>
      <c r="B11" s="10">
        <v>0</v>
      </c>
      <c r="C11" s="10">
        <v>30</v>
      </c>
      <c r="D11" s="25">
        <v>30</v>
      </c>
    </row>
    <row r="12" spans="1:4" ht="12.75">
      <c r="A12" s="5" t="s">
        <v>268</v>
      </c>
      <c r="B12" s="10">
        <v>0</v>
      </c>
      <c r="C12" s="10">
        <v>60</v>
      </c>
      <c r="D12" s="25">
        <v>60</v>
      </c>
    </row>
    <row r="13" spans="1:4" ht="12.75">
      <c r="A13" s="5" t="s">
        <v>269</v>
      </c>
      <c r="B13" s="10">
        <v>0</v>
      </c>
      <c r="C13" s="10">
        <v>55</v>
      </c>
      <c r="D13" s="25">
        <v>55</v>
      </c>
    </row>
    <row r="14" spans="1:4" ht="12.75">
      <c r="A14" s="5" t="s">
        <v>270</v>
      </c>
      <c r="B14" s="10">
        <v>0</v>
      </c>
      <c r="C14" s="10">
        <v>14</v>
      </c>
      <c r="D14" s="25">
        <v>14</v>
      </c>
    </row>
    <row r="15" spans="1:4" ht="12.75">
      <c r="A15" s="5" t="s">
        <v>271</v>
      </c>
      <c r="B15" s="10">
        <v>0</v>
      </c>
      <c r="C15" s="10">
        <v>13</v>
      </c>
      <c r="D15" s="25">
        <v>13</v>
      </c>
    </row>
    <row r="16" spans="1:4" ht="12.75">
      <c r="A16" s="5" t="s">
        <v>272</v>
      </c>
      <c r="B16" s="10">
        <v>0</v>
      </c>
      <c r="C16" s="10">
        <v>7</v>
      </c>
      <c r="D16" s="25">
        <v>7</v>
      </c>
    </row>
    <row r="17" spans="1:4" ht="12.75">
      <c r="A17" s="5" t="s">
        <v>273</v>
      </c>
      <c r="B17" s="10">
        <v>0</v>
      </c>
      <c r="C17" s="10">
        <v>8</v>
      </c>
      <c r="D17" s="25">
        <v>8</v>
      </c>
    </row>
    <row r="18" spans="1:4" ht="12.75">
      <c r="A18" s="5" t="s">
        <v>274</v>
      </c>
      <c r="B18" s="10">
        <v>0</v>
      </c>
      <c r="C18" s="10">
        <v>10</v>
      </c>
      <c r="D18" s="25">
        <v>10</v>
      </c>
    </row>
    <row r="19" spans="1:4" ht="12.75">
      <c r="A19" s="5" t="s">
        <v>275</v>
      </c>
      <c r="B19" s="10">
        <v>0</v>
      </c>
      <c r="C19" s="10">
        <v>105</v>
      </c>
      <c r="D19" s="25">
        <v>105</v>
      </c>
    </row>
    <row r="20" spans="1:4" ht="12.75">
      <c r="A20" s="5" t="s">
        <v>276</v>
      </c>
      <c r="B20" s="10">
        <v>0</v>
      </c>
      <c r="C20" s="10">
        <v>86</v>
      </c>
      <c r="D20" s="25">
        <v>86</v>
      </c>
    </row>
    <row r="21" spans="1:4" ht="12.75">
      <c r="A21" s="5" t="s">
        <v>277</v>
      </c>
      <c r="B21" s="10">
        <v>0</v>
      </c>
      <c r="C21" s="10">
        <v>180</v>
      </c>
      <c r="D21" s="25">
        <v>180</v>
      </c>
    </row>
    <row r="22" spans="1:4" ht="12.75">
      <c r="A22" s="5" t="s">
        <v>278</v>
      </c>
      <c r="B22" s="10">
        <v>0</v>
      </c>
      <c r="C22" s="10">
        <v>38</v>
      </c>
      <c r="D22" s="25">
        <v>38</v>
      </c>
    </row>
    <row r="23" spans="1:4" ht="12.75">
      <c r="A23" s="5" t="s">
        <v>279</v>
      </c>
      <c r="B23" s="10">
        <v>0</v>
      </c>
      <c r="C23" s="10">
        <v>91</v>
      </c>
      <c r="D23" s="25">
        <v>91</v>
      </c>
    </row>
    <row r="24" spans="1:4" ht="12.75">
      <c r="A24" s="5" t="s">
        <v>280</v>
      </c>
      <c r="B24" s="10">
        <v>0</v>
      </c>
      <c r="C24" s="10">
        <v>14</v>
      </c>
      <c r="D24" s="25">
        <v>14</v>
      </c>
    </row>
    <row r="25" spans="1:4" ht="12.75">
      <c r="A25" s="5" t="s">
        <v>281</v>
      </c>
      <c r="B25" s="10">
        <v>0</v>
      </c>
      <c r="C25" s="10">
        <v>12</v>
      </c>
      <c r="D25" s="25">
        <v>12</v>
      </c>
    </row>
    <row r="26" spans="1:4" ht="12.75">
      <c r="A26" s="13" t="s">
        <v>282</v>
      </c>
      <c r="B26" s="10">
        <v>0</v>
      </c>
      <c r="C26" s="10">
        <v>30</v>
      </c>
      <c r="D26" s="25">
        <v>30</v>
      </c>
    </row>
    <row r="27" spans="1:4" ht="12.75">
      <c r="A27" s="13" t="s">
        <v>283</v>
      </c>
      <c r="B27" s="10">
        <v>0</v>
      </c>
      <c r="C27" s="10">
        <v>16</v>
      </c>
      <c r="D27" s="25">
        <v>16</v>
      </c>
    </row>
    <row r="28" spans="1:4" ht="12.75">
      <c r="A28" s="13" t="s">
        <v>284</v>
      </c>
      <c r="B28" s="10">
        <v>0</v>
      </c>
      <c r="C28" s="10">
        <v>28</v>
      </c>
      <c r="D28" s="25">
        <v>28</v>
      </c>
    </row>
    <row r="29" spans="1:4" s="1" customFormat="1" ht="14.25" customHeight="1">
      <c r="A29" s="3" t="s">
        <v>5</v>
      </c>
      <c r="B29" s="11">
        <f>SUM(B7:B28)</f>
        <v>395</v>
      </c>
      <c r="C29" s="11">
        <f>SUM(C7:C28)</f>
        <v>962</v>
      </c>
      <c r="D29" s="155">
        <f>SUM(D7:D28)</f>
        <v>867</v>
      </c>
    </row>
    <row r="30" spans="1:4" ht="15" customHeight="1">
      <c r="A30" s="4" t="s">
        <v>19</v>
      </c>
      <c r="B30" s="15"/>
      <c r="C30" s="15"/>
      <c r="D30" s="77"/>
    </row>
    <row r="31" spans="1:4" s="1" customFormat="1" ht="14.25" customHeight="1">
      <c r="A31" s="7" t="s">
        <v>20</v>
      </c>
      <c r="B31" s="11">
        <v>0</v>
      </c>
      <c r="C31" s="11">
        <v>0</v>
      </c>
      <c r="D31" s="155">
        <v>0</v>
      </c>
    </row>
    <row r="32" spans="1:4" s="1" customFormat="1" ht="15.75" customHeight="1">
      <c r="A32" s="23" t="s">
        <v>6</v>
      </c>
      <c r="B32" s="11"/>
      <c r="C32" s="11"/>
      <c r="D32" s="120"/>
    </row>
    <row r="33" spans="1:4" ht="12.75">
      <c r="A33" s="5" t="s">
        <v>261</v>
      </c>
      <c r="B33" s="10">
        <v>443</v>
      </c>
      <c r="C33" s="10">
        <v>443</v>
      </c>
      <c r="D33" s="25">
        <v>0</v>
      </c>
    </row>
    <row r="34" spans="1:4" ht="12.75">
      <c r="A34" s="5" t="s">
        <v>262</v>
      </c>
      <c r="B34" s="10">
        <v>0</v>
      </c>
      <c r="C34" s="10">
        <v>183</v>
      </c>
      <c r="D34" s="25">
        <v>0</v>
      </c>
    </row>
    <row r="35" spans="1:4" ht="13.5" customHeight="1">
      <c r="A35" s="3" t="s">
        <v>7</v>
      </c>
      <c r="B35" s="11">
        <f>SUM(B33:B34)</f>
        <v>443</v>
      </c>
      <c r="C35" s="11">
        <f>SUM(C33:C34)</f>
        <v>626</v>
      </c>
      <c r="D35" s="155">
        <f>SUM(D33:D34)</f>
        <v>0</v>
      </c>
    </row>
    <row r="36" spans="1:4" ht="14.25" customHeight="1">
      <c r="A36" s="3" t="s">
        <v>4</v>
      </c>
      <c r="B36" s="11">
        <f>B29+B31+B35</f>
        <v>838</v>
      </c>
      <c r="C36" s="11">
        <f>C29+C31+C35</f>
        <v>1588</v>
      </c>
      <c r="D36" s="11">
        <f>D29+D31+D35</f>
        <v>867</v>
      </c>
    </row>
    <row r="37" spans="1:3" ht="12.75">
      <c r="A37" s="8"/>
      <c r="B37" s="6"/>
      <c r="C37" s="6"/>
    </row>
    <row r="38" spans="1:3" ht="12.75">
      <c r="A38" s="6"/>
      <c r="B38" s="6"/>
      <c r="C38" s="6"/>
    </row>
    <row r="39" spans="1:3" ht="12.75">
      <c r="A39" s="6"/>
      <c r="B39" s="6"/>
      <c r="C39" s="6"/>
    </row>
    <row r="40" spans="1:3" ht="12.75">
      <c r="A40" s="6"/>
      <c r="B40" s="6"/>
      <c r="C40" s="6"/>
    </row>
    <row r="41" spans="1:3" ht="12.75">
      <c r="A41" s="14"/>
      <c r="B41" s="6"/>
      <c r="C41" s="6"/>
    </row>
    <row r="42" spans="1:3" ht="12.75">
      <c r="A42" s="6"/>
      <c r="B42" s="6"/>
      <c r="C42" s="6"/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6"/>
      <c r="B45" s="6"/>
      <c r="C45" s="6"/>
    </row>
    <row r="46" spans="1:3" ht="12.75">
      <c r="A46" s="8"/>
      <c r="B46" s="8"/>
      <c r="C46" s="8"/>
    </row>
    <row r="47" spans="1:3" ht="12.75">
      <c r="A47" s="8"/>
      <c r="B47" s="6"/>
      <c r="C47" s="6"/>
    </row>
    <row r="48" spans="1:3" ht="12.75">
      <c r="A48" s="6"/>
      <c r="B48" s="6"/>
      <c r="C48" s="6"/>
    </row>
    <row r="49" spans="1:3" ht="12.75">
      <c r="A49" s="8"/>
      <c r="B49" s="8"/>
      <c r="C49" s="8"/>
    </row>
    <row r="50" spans="1:3" ht="12.75">
      <c r="A50" s="8"/>
      <c r="B50" s="8"/>
      <c r="C50" s="8"/>
    </row>
    <row r="51" spans="1:3" ht="12.75">
      <c r="A51" s="6"/>
      <c r="B51" s="6"/>
      <c r="C51" s="6"/>
    </row>
    <row r="52" spans="1:3" ht="12.75">
      <c r="A52" s="6"/>
      <c r="B52" s="6"/>
      <c r="C52" s="6"/>
    </row>
    <row r="53" spans="1:3" ht="12.75">
      <c r="A53" s="6"/>
      <c r="B53" s="6"/>
      <c r="C53" s="6"/>
    </row>
  </sheetData>
  <sheetProtection/>
  <mergeCells count="2">
    <mergeCell ref="A2:D2"/>
    <mergeCell ref="A3:D3"/>
  </mergeCells>
  <printOptions horizontalCentered="1"/>
  <pageMargins left="0.3937007874015748" right="0.3937007874015748" top="0.5905511811023623" bottom="0.3937007874015748" header="0.11811023622047245" footer="0.11811023622047245"/>
  <pageSetup horizontalDpi="360" verticalDpi="360" orientation="portrait" paperSize="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39.75390625" style="156" customWidth="1"/>
    <col min="2" max="2" width="25.25390625" style="157" customWidth="1"/>
    <col min="3" max="3" width="14.75390625" style="157" customWidth="1"/>
    <col min="4" max="4" width="12.75390625" style="157" customWidth="1"/>
    <col min="5" max="5" width="12.375" style="157" customWidth="1"/>
    <col min="6" max="6" width="10.00390625" style="157" customWidth="1"/>
    <col min="7" max="7" width="10.625" style="157" customWidth="1"/>
    <col min="8" max="9" width="10.75390625" style="157" customWidth="1"/>
    <col min="10" max="16384" width="9.125" style="157" customWidth="1"/>
  </cols>
  <sheetData>
    <row r="1" spans="1:9" ht="12">
      <c r="A1" s="156" t="s">
        <v>200</v>
      </c>
      <c r="I1" s="158" t="s">
        <v>235</v>
      </c>
    </row>
    <row r="2" spans="1:8" ht="12.75" customHeight="1">
      <c r="A2" s="200" t="s">
        <v>286</v>
      </c>
      <c r="B2" s="200"/>
      <c r="C2" s="200"/>
      <c r="D2" s="200"/>
      <c r="E2" s="200"/>
      <c r="F2" s="200"/>
      <c r="G2" s="200"/>
      <c r="H2" s="200"/>
    </row>
    <row r="3" spans="1:8" ht="12.75" customHeight="1">
      <c r="A3" s="201" t="s">
        <v>78</v>
      </c>
      <c r="B3" s="201"/>
      <c r="C3" s="201"/>
      <c r="D3" s="201"/>
      <c r="E3" s="201"/>
      <c r="F3" s="201"/>
      <c r="G3" s="201"/>
      <c r="H3" s="201"/>
    </row>
    <row r="5" spans="1:9" ht="12">
      <c r="A5" s="197" t="s">
        <v>45</v>
      </c>
      <c r="B5" s="197" t="s">
        <v>46</v>
      </c>
      <c r="C5" s="197" t="s">
        <v>47</v>
      </c>
      <c r="D5" s="160" t="s">
        <v>48</v>
      </c>
      <c r="E5" s="160" t="s">
        <v>49</v>
      </c>
      <c r="F5" s="160" t="s">
        <v>48</v>
      </c>
      <c r="G5" s="160" t="s">
        <v>49</v>
      </c>
      <c r="H5" s="159" t="s">
        <v>48</v>
      </c>
      <c r="I5" s="169" t="s">
        <v>49</v>
      </c>
    </row>
    <row r="6" spans="1:9" ht="12">
      <c r="A6" s="197"/>
      <c r="B6" s="197"/>
      <c r="C6" s="197"/>
      <c r="D6" s="160">
        <v>2013</v>
      </c>
      <c r="E6" s="160">
        <v>2013</v>
      </c>
      <c r="F6" s="160">
        <v>2014</v>
      </c>
      <c r="G6" s="160">
        <v>2014</v>
      </c>
      <c r="H6" s="159" t="s">
        <v>11</v>
      </c>
      <c r="I6" s="169" t="s">
        <v>11</v>
      </c>
    </row>
    <row r="7" spans="1:9" ht="36">
      <c r="A7" s="162" t="s">
        <v>287</v>
      </c>
      <c r="B7" s="198" t="s">
        <v>289</v>
      </c>
      <c r="C7" s="199">
        <v>9878597</v>
      </c>
      <c r="D7" s="161">
        <v>2349650</v>
      </c>
      <c r="E7" s="161">
        <v>599999</v>
      </c>
      <c r="F7" s="161">
        <v>7378947</v>
      </c>
      <c r="G7" s="161">
        <v>9128597</v>
      </c>
      <c r="H7" s="167">
        <f>SUM(D7+F7)</f>
        <v>9728597</v>
      </c>
      <c r="I7" s="167">
        <f>SUM(E7+G7)</f>
        <v>9728596</v>
      </c>
    </row>
    <row r="8" spans="1:9" ht="36">
      <c r="A8" s="162" t="s">
        <v>288</v>
      </c>
      <c r="B8" s="198"/>
      <c r="C8" s="199"/>
      <c r="D8" s="161">
        <v>150000</v>
      </c>
      <c r="E8" s="161">
        <v>150000</v>
      </c>
      <c r="F8" s="161">
        <v>0</v>
      </c>
      <c r="G8" s="161">
        <v>0</v>
      </c>
      <c r="H8" s="167">
        <f>SUM(D8+F8)</f>
        <v>150000</v>
      </c>
      <c r="I8" s="167">
        <f>SUM(E8+G8)</f>
        <v>150000</v>
      </c>
    </row>
    <row r="9" spans="1:9" ht="36" customHeight="1">
      <c r="A9" s="162" t="s">
        <v>290</v>
      </c>
      <c r="B9" s="198"/>
      <c r="C9" s="199"/>
      <c r="D9" s="168">
        <f aca="true" t="shared" si="0" ref="D9:I9">SUM(D7:D8)</f>
        <v>2499650</v>
      </c>
      <c r="E9" s="168">
        <f t="shared" si="0"/>
        <v>749999</v>
      </c>
      <c r="F9" s="168">
        <f t="shared" si="0"/>
        <v>7378947</v>
      </c>
      <c r="G9" s="168">
        <f t="shared" si="0"/>
        <v>9128597</v>
      </c>
      <c r="H9" s="168">
        <f t="shared" si="0"/>
        <v>9878597</v>
      </c>
      <c r="I9" s="168">
        <f t="shared" si="0"/>
        <v>9878596</v>
      </c>
    </row>
  </sheetData>
  <sheetProtection/>
  <mergeCells count="7">
    <mergeCell ref="A5:A6"/>
    <mergeCell ref="B5:B6"/>
    <mergeCell ref="C5:C6"/>
    <mergeCell ref="B7:B9"/>
    <mergeCell ref="C7:C9"/>
    <mergeCell ref="A2:H2"/>
    <mergeCell ref="A3:H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002peu</cp:lastModifiedBy>
  <cp:lastPrinted>2015-05-04T11:34:52Z</cp:lastPrinted>
  <dcterms:created xsi:type="dcterms:W3CDTF">2002-01-04T07:43:44Z</dcterms:created>
  <dcterms:modified xsi:type="dcterms:W3CDTF">2015-05-04T11:35:43Z</dcterms:modified>
  <cp:category/>
  <cp:version/>
  <cp:contentType/>
  <cp:contentStatus/>
</cp:coreProperties>
</file>