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55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AG101" i="2" l="1"/>
  <c r="AG100" i="2"/>
  <c r="AG73" i="2"/>
  <c r="AG97" i="2"/>
  <c r="AG96" i="2"/>
  <c r="AG86" i="2"/>
  <c r="AG81" i="2"/>
  <c r="AG61" i="2"/>
  <c r="AG56" i="2"/>
  <c r="AG47" i="2"/>
  <c r="AG46" i="2"/>
  <c r="AG40" i="2"/>
  <c r="AG37" i="2"/>
  <c r="AG29" i="2"/>
  <c r="AG26" i="2"/>
  <c r="AG21" i="2"/>
  <c r="AG20" i="2"/>
  <c r="AG16" i="2"/>
  <c r="AF100" i="2" l="1"/>
  <c r="AE100" i="2"/>
  <c r="AD100" i="2"/>
  <c r="AC100" i="2"/>
  <c r="AF96" i="2"/>
  <c r="AE96" i="2"/>
  <c r="AD96" i="2"/>
  <c r="AC96" i="2"/>
  <c r="AF86" i="2"/>
  <c r="AE86" i="2"/>
  <c r="AD86" i="2"/>
  <c r="AC86" i="2"/>
  <c r="AF81" i="2"/>
  <c r="AE81" i="2"/>
  <c r="AD81" i="2"/>
  <c r="AC81" i="2"/>
  <c r="AF61" i="2"/>
  <c r="AF73" i="2" s="1"/>
  <c r="AE61" i="2"/>
  <c r="AE73" i="2" s="1"/>
  <c r="AD61" i="2"/>
  <c r="AD73" i="2" s="1"/>
  <c r="AC61" i="2"/>
  <c r="AC73" i="2" s="1"/>
  <c r="AF56" i="2"/>
  <c r="AE56" i="2"/>
  <c r="AD56" i="2"/>
  <c r="AC56" i="2"/>
  <c r="AF46" i="2"/>
  <c r="AE46" i="2"/>
  <c r="AD46" i="2"/>
  <c r="AC46" i="2"/>
  <c r="AF40" i="2"/>
  <c r="AE40" i="2"/>
  <c r="AD40" i="2"/>
  <c r="AC40" i="2"/>
  <c r="AF37" i="2"/>
  <c r="AE37" i="2"/>
  <c r="AD37" i="2"/>
  <c r="AC37" i="2"/>
  <c r="AF29" i="2"/>
  <c r="AF47" i="2" s="1"/>
  <c r="AE29" i="2"/>
  <c r="AD29" i="2"/>
  <c r="AD47" i="2" s="1"/>
  <c r="AC29" i="2"/>
  <c r="AF26" i="2"/>
  <c r="AE26" i="2"/>
  <c r="AE47" i="2" s="1"/>
  <c r="AD26" i="2"/>
  <c r="AC26" i="2"/>
  <c r="AC47" i="2" s="1"/>
  <c r="AF21" i="2"/>
  <c r="AF97" i="2" s="1"/>
  <c r="AF101" i="2" s="1"/>
  <c r="AD21" i="2"/>
  <c r="AD97" i="2" s="1"/>
  <c r="AD101" i="2" s="1"/>
  <c r="AF20" i="2"/>
  <c r="AE20" i="2"/>
  <c r="AD20" i="2"/>
  <c r="AC20" i="2"/>
  <c r="AF16" i="2"/>
  <c r="AE16" i="2"/>
  <c r="AE21" i="2" s="1"/>
  <c r="AD16" i="2"/>
  <c r="AC16" i="2"/>
  <c r="AC21" i="2" s="1"/>
  <c r="AC97" i="2" l="1"/>
  <c r="AE97" i="2"/>
  <c r="AE101" i="2" s="1"/>
  <c r="AC101" i="2" l="1"/>
</calcChain>
</file>

<file path=xl/sharedStrings.xml><?xml version="1.0" encoding="utf-8"?>
<sst xmlns="http://schemas.openxmlformats.org/spreadsheetml/2006/main" count="163" uniqueCount="163">
  <si>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</si>
  <si>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</si>
  <si>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</si>
  <si>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</si>
  <si>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</si>
  <si>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</si>
  <si>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</si>
  <si>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</si>
  <si>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</si>
  <si>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</si>
  <si>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</si>
  <si>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</si>
  <si>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</si>
  <si>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</si>
  <si>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</si>
  <si>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</si>
  <si>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</si>
  <si>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</si>
  <si>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</si>
  <si>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</si>
  <si>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</si>
  <si>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</si>
  <si>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</si>
  <si>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</si>
  <si>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</si>
  <si>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</si>
  <si>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</si>
  <si>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</si>
  <si>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</si>
  <si>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</si>
  <si>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</si>
  <si>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</si>
  <si>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</si>
  <si>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</si>
  <si>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</si>
  <si>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</si>
  <si>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</si>
  <si>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</si>
  <si>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</si>
  <si>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</si>
  <si>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</si>
  <si>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</si>
  <si>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</si>
  <si>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</si>
  <si>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</si>
  <si>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</si>
  <si>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</si>
  <si>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</si>
  <si>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</si>
  <si>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</si>
  <si>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</si>
  <si>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</si>
  <si>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</si>
  <si>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</si>
  <si>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</si>
  <si>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</si>
  <si>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</si>
  <si>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</si>
  <si>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</si>
  <si>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</si>
  <si>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</si>
  <si>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</si>
  <si>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</si>
  <si>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</si>
  <si>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</si>
  <si>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</si>
  <si>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</si>
  <si>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</si>
  <si>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</si>
  <si>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</si>
  <si>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</si>
  <si>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</si>
  <si>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</si>
  <si>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</si>
  <si>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</si>
  <si>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</si>
  <si>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</si>
  <si>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</si>
  <si>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</si>
  <si>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</si>
  <si>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</si>
  <si>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</si>
  <si>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</si>
  <si>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</si>
  <si>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</si>
  <si>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</si>
  <si>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</si>
  <si>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</si>
  <si>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</si>
  <si>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</si>
  <si>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</si>
  <si>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</si>
  <si>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</si>
  <si>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</si>
  <si>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</si>
  <si>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</si>
  <si>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</si>
  <si>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</si>
  <si>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</si>
  <si>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</si>
  <si>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</si>
  <si>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</si>
  <si>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</si>
  <si>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</si>
  <si>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</si>
  <si>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</si>
  <si>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</si>
  <si>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</si>
  <si>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</si>
  <si>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</si>
  <si>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</si>
  <si>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</si>
  <si>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</si>
  <si>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</si>
  <si>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</si>
  <si>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</si>
  <si>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</si>
  <si>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</si>
  <si>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</si>
  <si>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</si>
  <si>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</si>
  <si>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</si>
  <si>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</si>
  <si>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</si>
  <si>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</si>
  <si>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</si>
  <si>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</si>
  <si>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</si>
  <si>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</si>
  <si>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</si>
  <si>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</si>
  <si>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</si>
  <si>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</si>
  <si>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</si>
  <si>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</si>
  <si>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</si>
  <si>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</si>
  <si>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</si>
  <si>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</si>
  <si>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</si>
  <si>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</si>
  <si>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</si>
  <si>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</si>
  <si>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</si>
  <si>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</si>
  <si>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</si>
  <si>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</si>
  <si>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</si>
  <si>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</si>
  <si>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</si>
  <si>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</si>
  <si>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</si>
  <si>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</si>
  <si>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KÖH</t>
  </si>
  <si>
    <t>BEZ</t>
  </si>
  <si>
    <t>Konyha</t>
  </si>
  <si>
    <t>Önk. saját</t>
  </si>
  <si>
    <t>irányítószervi támogatás</t>
  </si>
  <si>
    <t>finanszírozási kiadások összesen</t>
  </si>
  <si>
    <t>KIADÁSOK MINDÖSSZESEN</t>
  </si>
  <si>
    <t>államháztartáson belüli megelőlegezés visszafizetése</t>
  </si>
  <si>
    <t xml:space="preserve"> </t>
  </si>
  <si>
    <t>15. melléklet teljesítés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</si>
</sst>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0" fillId="2" borderId="1" xfId="0" applyNumberFormat="1" applyFill="1" applyBorder="1"/>
    <xf numFmtId="41" fontId="0" fillId="3" borderId="1" xfId="0" applyNumberFormat="1" applyFill="1" applyBorder="1"/>
    <xf numFmtId="41" fontId="0" fillId="4" borderId="1" xfId="0" applyNumberFormat="1" applyFill="1" applyBorder="1"/>
    <xf numFmtId="0" fontId="2" fillId="0" borderId="2" xfId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2" fillId="3" borderId="2" xfId="1" applyNumberFormat="1" applyFont="1" applyFill="1" applyBorder="1" applyAlignment="1">
      <alignment vertical="center"/>
    </xf>
    <xf numFmtId="41" fontId="2" fillId="3" borderId="1" xfId="1" applyNumberFormat="1" applyFont="1" applyFill="1" applyBorder="1" applyAlignment="1">
      <alignment horizontal="right" vertical="center"/>
    </xf>
    <xf numFmtId="41" fontId="4" fillId="2" borderId="1" xfId="1" applyNumberFormat="1" applyFont="1" applyFill="1" applyBorder="1" applyAlignment="1">
      <alignment horizontal="right" vertical="center"/>
    </xf>
    <xf numFmtId="41" fontId="2" fillId="4" borderId="2" xfId="1" applyNumberFormat="1" applyFont="1" applyFill="1" applyBorder="1" applyAlignment="1">
      <alignment vertical="center"/>
    </xf>
    <xf numFmtId="41" fontId="7" fillId="3" borderId="1" xfId="0" applyNumberFormat="1" applyFont="1" applyFill="1" applyBorder="1"/>
    <xf numFmtId="41" fontId="8" fillId="6" borderId="1" xfId="0" applyNumberFormat="1" applyFont="1" applyFill="1" applyBorder="1"/>
    <xf numFmtId="3" fontId="0" fillId="0" borderId="1" xfId="0" applyNumberFormat="1" applyBorder="1"/>
    <xf numFmtId="3" fontId="8" fillId="7" borderId="1" xfId="0" applyNumberFormat="1" applyFont="1" applyFill="1" applyBorder="1"/>
    <xf numFmtId="0" fontId="3" fillId="0" borderId="1" xfId="1" applyFont="1" applyBorder="1" applyAlignment="1">
      <alignment horizontal="center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/>
    </xf>
    <xf numFmtId="41" fontId="7" fillId="0" borderId="1" xfId="0" applyNumberFormat="1" applyFont="1" applyFill="1" applyBorder="1"/>
    <xf numFmtId="41" fontId="0" fillId="0" borderId="1" xfId="0" applyNumberFormat="1" applyFill="1" applyBorder="1"/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164" fontId="2" fillId="3" borderId="1" xfId="1" quotePrefix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164" fontId="4" fillId="2" borderId="1" xfId="1" quotePrefix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64" fontId="2" fillId="4" borderId="1" xfId="1" quotePrefix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1"/>
  <sheetViews>
    <sheetView tabSelected="1" topLeftCell="A61" workbookViewId="0">
      <selection activeCell="AG102" sqref="AG102"/>
    </sheetView>
  </sheetViews>
  <sheetFormatPr defaultRowHeight="15" x14ac:dyDescent="0.25"/>
  <cols>
    <col min="1" max="28" width="2.7109375" customWidth="1"/>
    <col min="29" max="32" width="0" hidden="1" customWidth="1"/>
    <col min="33" max="33" width="15.28515625" bestFit="1" customWidth="1"/>
  </cols>
  <sheetData>
    <row r="1" spans="1:33" ht="45" x14ac:dyDescent="0.25">
      <c r="A1" s="29" t="s">
        <v>0</v>
      </c>
      <c r="B1" s="30"/>
      <c r="C1" s="31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6" t="s">
        <v>156</v>
      </c>
      <c r="AD1" s="21" t="s">
        <v>153</v>
      </c>
      <c r="AE1" s="1" t="s">
        <v>154</v>
      </c>
      <c r="AF1" s="1" t="s">
        <v>155</v>
      </c>
      <c r="AG1" s="1" t="s">
        <v>162</v>
      </c>
    </row>
    <row r="2" spans="1:33" x14ac:dyDescent="0.25">
      <c r="A2" s="32" t="s">
        <v>1</v>
      </c>
      <c r="B2" s="32"/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7"/>
      <c r="AD2" s="8"/>
      <c r="AE2" s="2"/>
      <c r="AF2" s="2"/>
      <c r="AG2" s="2"/>
    </row>
    <row r="3" spans="1:33" x14ac:dyDescent="0.25">
      <c r="A3" s="26" t="s">
        <v>3</v>
      </c>
      <c r="B3" s="26"/>
      <c r="C3" s="27" t="s">
        <v>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9">
        <v>20418283</v>
      </c>
      <c r="AD3" s="10">
        <v>27787257</v>
      </c>
      <c r="AE3" s="2">
        <v>9774104</v>
      </c>
      <c r="AF3" s="2"/>
      <c r="AG3" s="2">
        <v>95677065</v>
      </c>
    </row>
    <row r="4" spans="1:33" x14ac:dyDescent="0.25">
      <c r="A4" s="26" t="s">
        <v>5</v>
      </c>
      <c r="B4" s="26"/>
      <c r="C4" s="27" t="s">
        <v>6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9"/>
      <c r="AD4" s="10">
        <v>2815400</v>
      </c>
      <c r="AE4" s="2"/>
      <c r="AF4" s="2"/>
      <c r="AG4" s="2"/>
    </row>
    <row r="5" spans="1:33" x14ac:dyDescent="0.25">
      <c r="A5" s="26" t="s">
        <v>7</v>
      </c>
      <c r="B5" s="26"/>
      <c r="C5" s="27" t="s">
        <v>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9"/>
      <c r="AD5" s="10"/>
      <c r="AE5" s="2"/>
      <c r="AF5" s="2"/>
      <c r="AG5" s="2">
        <v>4923565</v>
      </c>
    </row>
    <row r="6" spans="1:33" x14ac:dyDescent="0.25">
      <c r="A6" s="26" t="s">
        <v>9</v>
      </c>
      <c r="B6" s="26"/>
      <c r="C6" s="28" t="s">
        <v>10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9"/>
      <c r="AD6" s="10"/>
      <c r="AE6" s="2"/>
      <c r="AF6" s="2"/>
      <c r="AG6" s="2">
        <v>257024</v>
      </c>
    </row>
    <row r="7" spans="1:33" x14ac:dyDescent="0.25">
      <c r="A7" s="26" t="s">
        <v>11</v>
      </c>
      <c r="B7" s="26"/>
      <c r="C7" s="28" t="s">
        <v>12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9"/>
      <c r="AD7" s="10"/>
      <c r="AE7" s="2"/>
      <c r="AF7" s="2"/>
      <c r="AG7" s="2"/>
    </row>
    <row r="8" spans="1:33" x14ac:dyDescent="0.25">
      <c r="A8" s="26" t="s">
        <v>13</v>
      </c>
      <c r="B8" s="26"/>
      <c r="C8" s="28" t="s">
        <v>14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9"/>
      <c r="AD8" s="10"/>
      <c r="AE8" s="2"/>
      <c r="AF8" s="2"/>
      <c r="AG8" s="2">
        <v>2101050</v>
      </c>
    </row>
    <row r="9" spans="1:33" x14ac:dyDescent="0.25">
      <c r="A9" s="26" t="s">
        <v>15</v>
      </c>
      <c r="B9" s="26"/>
      <c r="C9" s="28" t="s">
        <v>16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9">
        <v>1688740</v>
      </c>
      <c r="AD9" s="10">
        <v>1870514</v>
      </c>
      <c r="AE9" s="2">
        <v>506064</v>
      </c>
      <c r="AF9" s="2"/>
      <c r="AG9" s="2">
        <v>4410900</v>
      </c>
    </row>
    <row r="10" spans="1:33" x14ac:dyDescent="0.25">
      <c r="A10" s="26" t="s">
        <v>17</v>
      </c>
      <c r="B10" s="26"/>
      <c r="C10" s="28" t="s">
        <v>18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9"/>
      <c r="AD10" s="10">
        <v>63610</v>
      </c>
      <c r="AE10" s="2"/>
      <c r="AF10" s="2"/>
      <c r="AG10" s="2">
        <v>78650</v>
      </c>
    </row>
    <row r="11" spans="1:33" x14ac:dyDescent="0.25">
      <c r="A11" s="26" t="s">
        <v>19</v>
      </c>
      <c r="B11" s="26"/>
      <c r="C11" s="34" t="s">
        <v>20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9">
        <v>228436</v>
      </c>
      <c r="AD11" s="10">
        <v>3436695</v>
      </c>
      <c r="AE11" s="2">
        <v>77891</v>
      </c>
      <c r="AF11" s="2"/>
      <c r="AG11" s="2">
        <v>1441133</v>
      </c>
    </row>
    <row r="12" spans="1:33" x14ac:dyDescent="0.25">
      <c r="A12" s="26" t="s">
        <v>21</v>
      </c>
      <c r="B12" s="26"/>
      <c r="C12" s="34" t="s">
        <v>22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9" t="s">
        <v>161</v>
      </c>
      <c r="AD12" s="10">
        <v>229000</v>
      </c>
      <c r="AE12" s="2"/>
      <c r="AF12" s="2"/>
      <c r="AG12" s="2"/>
    </row>
    <row r="13" spans="1:33" x14ac:dyDescent="0.25">
      <c r="A13" s="26" t="s">
        <v>23</v>
      </c>
      <c r="B13" s="26"/>
      <c r="C13" s="34" t="s">
        <v>24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9"/>
      <c r="AD13" s="10"/>
      <c r="AE13" s="2"/>
      <c r="AF13" s="2"/>
      <c r="AG13" s="2"/>
    </row>
    <row r="14" spans="1:33" x14ac:dyDescent="0.25">
      <c r="A14" s="26" t="s">
        <v>25</v>
      </c>
      <c r="B14" s="26"/>
      <c r="C14" s="34" t="s">
        <v>26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9"/>
      <c r="AD14" s="10"/>
      <c r="AE14" s="2"/>
      <c r="AF14" s="2"/>
      <c r="AG14" s="2"/>
    </row>
    <row r="15" spans="1:33" x14ac:dyDescent="0.25">
      <c r="A15" s="26" t="s">
        <v>27</v>
      </c>
      <c r="B15" s="26"/>
      <c r="C15" s="34" t="s">
        <v>28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9">
        <v>762874</v>
      </c>
      <c r="AD15" s="10">
        <v>742769</v>
      </c>
      <c r="AE15" s="2">
        <v>204500</v>
      </c>
      <c r="AF15" s="2"/>
      <c r="AG15" s="2">
        <v>2272195</v>
      </c>
    </row>
    <row r="16" spans="1:33" x14ac:dyDescent="0.25">
      <c r="A16" s="26" t="s">
        <v>29</v>
      </c>
      <c r="B16" s="26"/>
      <c r="C16" s="35" t="s">
        <v>30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11">
        <f>SUM(AC3:AC15)</f>
        <v>23098333</v>
      </c>
      <c r="AD16" s="11">
        <f>SUM(AD3:AD15)</f>
        <v>36945245</v>
      </c>
      <c r="AE16" s="11">
        <f>SUM(AE3:AE15)</f>
        <v>10562559</v>
      </c>
      <c r="AF16" s="11">
        <f>SUM(AF3:AF15)</f>
        <v>0</v>
      </c>
      <c r="AG16" s="3">
        <f>SUM(AG3:AG15)</f>
        <v>111161582</v>
      </c>
    </row>
    <row r="17" spans="1:33" x14ac:dyDescent="0.25">
      <c r="A17" s="26" t="s">
        <v>31</v>
      </c>
      <c r="B17" s="26"/>
      <c r="C17" s="34" t="s">
        <v>32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9">
        <v>6299296</v>
      </c>
      <c r="AD17" s="10"/>
      <c r="AE17" s="2"/>
      <c r="AF17" s="2"/>
      <c r="AG17" s="2">
        <v>6349600</v>
      </c>
    </row>
    <row r="18" spans="1:33" x14ac:dyDescent="0.25">
      <c r="A18" s="26" t="s">
        <v>33</v>
      </c>
      <c r="B18" s="26"/>
      <c r="C18" s="34" t="s">
        <v>34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9">
        <v>47225</v>
      </c>
      <c r="AD18" s="10">
        <v>485190</v>
      </c>
      <c r="AE18" s="2"/>
      <c r="AF18" s="2"/>
      <c r="AG18" s="2">
        <v>423145</v>
      </c>
    </row>
    <row r="19" spans="1:33" x14ac:dyDescent="0.25">
      <c r="A19" s="26" t="s">
        <v>35</v>
      </c>
      <c r="B19" s="26"/>
      <c r="C19" s="38" t="s">
        <v>36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9"/>
      <c r="AD19" s="10">
        <v>793519</v>
      </c>
      <c r="AE19" s="2"/>
      <c r="AF19" s="2"/>
      <c r="AG19" s="2">
        <v>3844463</v>
      </c>
    </row>
    <row r="20" spans="1:33" x14ac:dyDescent="0.25">
      <c r="A20" s="39" t="s">
        <v>37</v>
      </c>
      <c r="B20" s="39"/>
      <c r="C20" s="40" t="s">
        <v>38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12">
        <f>SUM(AC17:AC19)</f>
        <v>6346521</v>
      </c>
      <c r="AD20" s="12">
        <f>SUM(AD17:AD19)</f>
        <v>1278709</v>
      </c>
      <c r="AE20" s="12">
        <f>SUM(AE17:AE19)</f>
        <v>0</v>
      </c>
      <c r="AF20" s="12">
        <f>SUM(AF17:AF19)</f>
        <v>0</v>
      </c>
      <c r="AG20" s="3">
        <f>SUM(AG17:AG19)</f>
        <v>10617208</v>
      </c>
    </row>
    <row r="21" spans="1:33" x14ac:dyDescent="0.25">
      <c r="A21" s="36" t="s">
        <v>39</v>
      </c>
      <c r="B21" s="36"/>
      <c r="C21" s="41" t="s">
        <v>40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13">
        <f>SUM(AC16,AC20)</f>
        <v>29444854</v>
      </c>
      <c r="AD21" s="13">
        <f>SUM(AD16,AD20)</f>
        <v>38223954</v>
      </c>
      <c r="AE21" s="13">
        <f>SUM(AE16,AE20)</f>
        <v>10562559</v>
      </c>
      <c r="AF21" s="13">
        <f>SUM(AF16,AF20)</f>
        <v>0</v>
      </c>
      <c r="AG21" s="4">
        <f>AG16+AG20</f>
        <v>121778790</v>
      </c>
    </row>
    <row r="22" spans="1:33" x14ac:dyDescent="0.25">
      <c r="A22" s="36" t="s">
        <v>41</v>
      </c>
      <c r="B22" s="36"/>
      <c r="C22" s="37" t="s">
        <v>42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13">
        <v>7986431</v>
      </c>
      <c r="AD22" s="14">
        <v>9947094</v>
      </c>
      <c r="AE22" s="4">
        <v>3035084</v>
      </c>
      <c r="AF22" s="4"/>
      <c r="AG22" s="4">
        <v>22907372</v>
      </c>
    </row>
    <row r="23" spans="1:33" x14ac:dyDescent="0.25">
      <c r="A23" s="26" t="s">
        <v>43</v>
      </c>
      <c r="B23" s="26"/>
      <c r="C23" s="34" t="s">
        <v>44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9">
        <v>130269</v>
      </c>
      <c r="AD23" s="10">
        <v>63461</v>
      </c>
      <c r="AE23" s="2">
        <v>150169</v>
      </c>
      <c r="AF23" s="2"/>
      <c r="AG23" s="2">
        <v>123351</v>
      </c>
    </row>
    <row r="24" spans="1:33" x14ac:dyDescent="0.25">
      <c r="A24" s="26" t="s">
        <v>45</v>
      </c>
      <c r="B24" s="26"/>
      <c r="C24" s="34" t="s">
        <v>46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9">
        <v>12179210</v>
      </c>
      <c r="AD24" s="10">
        <v>1450650</v>
      </c>
      <c r="AE24" s="2">
        <v>130103</v>
      </c>
      <c r="AF24" s="2"/>
      <c r="AG24" s="2">
        <v>12325450</v>
      </c>
    </row>
    <row r="25" spans="1:33" x14ac:dyDescent="0.25">
      <c r="A25" s="26" t="s">
        <v>47</v>
      </c>
      <c r="B25" s="26"/>
      <c r="C25" s="34" t="s">
        <v>48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9"/>
      <c r="AD25" s="10"/>
      <c r="AE25" s="2"/>
      <c r="AF25" s="2"/>
      <c r="AG25" s="2"/>
    </row>
    <row r="26" spans="1:33" x14ac:dyDescent="0.25">
      <c r="A26" s="39" t="s">
        <v>49</v>
      </c>
      <c r="B26" s="39"/>
      <c r="C26" s="40" t="s">
        <v>50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12">
        <f>SUM(AC23:AC25)</f>
        <v>12309479</v>
      </c>
      <c r="AD26" s="12">
        <f>SUM(AD23:AD25)</f>
        <v>1514111</v>
      </c>
      <c r="AE26" s="12">
        <f>SUM(AE23:AE25)</f>
        <v>280272</v>
      </c>
      <c r="AF26" s="12">
        <f>SUM(AF23:AF25)</f>
        <v>0</v>
      </c>
      <c r="AG26" s="3">
        <f>SUM(AG23:AG25)</f>
        <v>12448801</v>
      </c>
    </row>
    <row r="27" spans="1:33" x14ac:dyDescent="0.25">
      <c r="A27" s="26" t="s">
        <v>51</v>
      </c>
      <c r="B27" s="26"/>
      <c r="C27" s="34" t="s">
        <v>52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9">
        <v>92814</v>
      </c>
      <c r="AD27" s="10">
        <v>305787</v>
      </c>
      <c r="AE27" s="2"/>
      <c r="AF27" s="2"/>
      <c r="AG27" s="2">
        <v>543768</v>
      </c>
    </row>
    <row r="28" spans="1:33" x14ac:dyDescent="0.25">
      <c r="A28" s="26" t="s">
        <v>53</v>
      </c>
      <c r="B28" s="26"/>
      <c r="C28" s="34" t="s">
        <v>54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9">
        <v>143195</v>
      </c>
      <c r="AD28" s="10">
        <v>411536</v>
      </c>
      <c r="AE28" s="2">
        <v>21879</v>
      </c>
      <c r="AF28" s="2"/>
      <c r="AG28" s="2">
        <v>467252</v>
      </c>
    </row>
    <row r="29" spans="1:33" x14ac:dyDescent="0.25">
      <c r="A29" s="39" t="s">
        <v>55</v>
      </c>
      <c r="B29" s="39"/>
      <c r="C29" s="40" t="s">
        <v>56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12">
        <f>SUM(AC27:AC28)</f>
        <v>236009</v>
      </c>
      <c r="AD29" s="12">
        <f>SUM(AD27:AD28)</f>
        <v>717323</v>
      </c>
      <c r="AE29" s="12">
        <f>SUM(AE27:AE28)</f>
        <v>21879</v>
      </c>
      <c r="AF29" s="12">
        <f>SUM(AF27:AF28)</f>
        <v>0</v>
      </c>
      <c r="AG29" s="3">
        <f>SUM(AG27:AG28)</f>
        <v>1011020</v>
      </c>
    </row>
    <row r="30" spans="1:33" x14ac:dyDescent="0.25">
      <c r="A30" s="26" t="s">
        <v>57</v>
      </c>
      <c r="B30" s="26"/>
      <c r="C30" s="34" t="s">
        <v>58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9">
        <v>4647612</v>
      </c>
      <c r="AD30" s="10">
        <v>1426454</v>
      </c>
      <c r="AE30" s="2">
        <v>528653</v>
      </c>
      <c r="AF30" s="2"/>
      <c r="AG30" s="2">
        <v>6212799</v>
      </c>
    </row>
    <row r="31" spans="1:33" x14ac:dyDescent="0.25">
      <c r="A31" s="26" t="s">
        <v>59</v>
      </c>
      <c r="B31" s="2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9"/>
      <c r="AD31" s="10"/>
      <c r="AE31" s="2"/>
      <c r="AF31" s="2"/>
      <c r="AG31" s="2">
        <v>466496</v>
      </c>
    </row>
    <row r="32" spans="1:33" x14ac:dyDescent="0.25">
      <c r="A32" s="26" t="s">
        <v>61</v>
      </c>
      <c r="B32" s="26"/>
      <c r="C32" s="34" t="s">
        <v>62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9">
        <v>365460</v>
      </c>
      <c r="AD32" s="10"/>
      <c r="AE32" s="2"/>
      <c r="AF32" s="2"/>
      <c r="AG32" s="2">
        <v>22080</v>
      </c>
    </row>
    <row r="33" spans="1:33" x14ac:dyDescent="0.25">
      <c r="A33" s="26" t="s">
        <v>63</v>
      </c>
      <c r="B33" s="26"/>
      <c r="C33" s="34" t="s">
        <v>64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9">
        <v>575117</v>
      </c>
      <c r="AD33" s="10">
        <v>370000</v>
      </c>
      <c r="AE33" s="2">
        <v>5800</v>
      </c>
      <c r="AF33" s="2"/>
      <c r="AG33" s="2">
        <v>1421422</v>
      </c>
    </row>
    <row r="34" spans="1:33" x14ac:dyDescent="0.25">
      <c r="A34" s="26" t="s">
        <v>65</v>
      </c>
      <c r="B34" s="26"/>
      <c r="C34" s="42" t="s">
        <v>66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9">
        <v>693906</v>
      </c>
      <c r="AD34" s="10"/>
      <c r="AE34" s="2"/>
      <c r="AF34" s="2"/>
      <c r="AG34" s="2">
        <v>629737</v>
      </c>
    </row>
    <row r="35" spans="1:33" x14ac:dyDescent="0.25">
      <c r="A35" s="26" t="s">
        <v>67</v>
      </c>
      <c r="B35" s="26"/>
      <c r="C35" s="38" t="s">
        <v>68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9"/>
      <c r="AD35" s="10"/>
      <c r="AE35" s="2"/>
      <c r="AF35" s="2"/>
      <c r="AG35" s="2">
        <v>1086069</v>
      </c>
    </row>
    <row r="36" spans="1:33" x14ac:dyDescent="0.25">
      <c r="A36" s="26" t="s">
        <v>69</v>
      </c>
      <c r="B36" s="26"/>
      <c r="C36" s="34" t="s">
        <v>70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9">
        <v>7656743</v>
      </c>
      <c r="AD36" s="10">
        <v>3353012</v>
      </c>
      <c r="AE36" s="2">
        <v>104470</v>
      </c>
      <c r="AF36" s="2"/>
      <c r="AG36" s="2">
        <v>9221388</v>
      </c>
    </row>
    <row r="37" spans="1:33" x14ac:dyDescent="0.25">
      <c r="A37" s="39" t="s">
        <v>71</v>
      </c>
      <c r="B37" s="39"/>
      <c r="C37" s="40" t="s">
        <v>72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12">
        <f>SUM(AC30:AC36)</f>
        <v>13938838</v>
      </c>
      <c r="AD37" s="12">
        <f>SUM(AD30:AD36)</f>
        <v>5149466</v>
      </c>
      <c r="AE37" s="12">
        <f>SUM(AE30:AE36)</f>
        <v>638923</v>
      </c>
      <c r="AF37" s="12">
        <f>SUM(AF30:AF36)</f>
        <v>0</v>
      </c>
      <c r="AG37" s="3">
        <f>SUM(AG30:AG36)</f>
        <v>19059991</v>
      </c>
    </row>
    <row r="38" spans="1:33" x14ac:dyDescent="0.25">
      <c r="A38" s="26" t="s">
        <v>73</v>
      </c>
      <c r="B38" s="26"/>
      <c r="C38" s="34" t="s">
        <v>74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9"/>
      <c r="AD38" s="10">
        <v>16139</v>
      </c>
      <c r="AE38" s="2"/>
      <c r="AF38" s="2"/>
      <c r="AG38" s="2">
        <v>1281881</v>
      </c>
    </row>
    <row r="39" spans="1:33" x14ac:dyDescent="0.25">
      <c r="A39" s="26" t="s">
        <v>75</v>
      </c>
      <c r="B39" s="26"/>
      <c r="C39" s="34" t="s">
        <v>76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9"/>
      <c r="AD39" s="10"/>
      <c r="AE39" s="2"/>
      <c r="AF39" s="2"/>
      <c r="AG39" s="2"/>
    </row>
    <row r="40" spans="1:33" x14ac:dyDescent="0.25">
      <c r="A40" s="39" t="s">
        <v>77</v>
      </c>
      <c r="B40" s="39"/>
      <c r="C40" s="40" t="s">
        <v>78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12">
        <f>SUM(AC38:AC39)</f>
        <v>0</v>
      </c>
      <c r="AD40" s="12">
        <f>SUM(AD38:AD39)</f>
        <v>16139</v>
      </c>
      <c r="AE40" s="12">
        <f>SUM(AE38:AE39)</f>
        <v>0</v>
      </c>
      <c r="AF40" s="12">
        <f>SUM(AF38:AF39)</f>
        <v>0</v>
      </c>
      <c r="AG40" s="3">
        <f>SUM(AG38:AG39)</f>
        <v>1281881</v>
      </c>
    </row>
    <row r="41" spans="1:33" x14ac:dyDescent="0.25">
      <c r="A41" s="26" t="s">
        <v>79</v>
      </c>
      <c r="B41" s="26"/>
      <c r="C41" s="34" t="s">
        <v>80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9">
        <v>5149700</v>
      </c>
      <c r="AD41" s="10">
        <v>1141967</v>
      </c>
      <c r="AE41" s="2">
        <v>215481</v>
      </c>
      <c r="AF41" s="2"/>
      <c r="AG41" s="2">
        <v>5996836</v>
      </c>
    </row>
    <row r="42" spans="1:33" x14ac:dyDescent="0.25">
      <c r="A42" s="26" t="s">
        <v>81</v>
      </c>
      <c r="B42" s="26"/>
      <c r="C42" s="34" t="s">
        <v>82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9">
        <v>295000</v>
      </c>
      <c r="AD42" s="10"/>
      <c r="AE42" s="2"/>
      <c r="AF42" s="2"/>
      <c r="AG42" s="2">
        <v>934000</v>
      </c>
    </row>
    <row r="43" spans="1:33" x14ac:dyDescent="0.25">
      <c r="A43" s="26" t="s">
        <v>83</v>
      </c>
      <c r="B43" s="26"/>
      <c r="C43" s="34" t="s">
        <v>84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9"/>
      <c r="AD43" s="10"/>
      <c r="AE43" s="2"/>
      <c r="AF43" s="2"/>
      <c r="AG43" s="2"/>
    </row>
    <row r="44" spans="1:33" x14ac:dyDescent="0.25">
      <c r="A44" s="26" t="s">
        <v>85</v>
      </c>
      <c r="B44" s="26"/>
      <c r="C44" s="34" t="s">
        <v>86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9"/>
      <c r="AD44" s="10"/>
      <c r="AE44" s="2"/>
      <c r="AF44" s="2"/>
      <c r="AG44" s="2"/>
    </row>
    <row r="45" spans="1:33" x14ac:dyDescent="0.25">
      <c r="A45" s="26" t="s">
        <v>87</v>
      </c>
      <c r="B45" s="26"/>
      <c r="C45" s="34" t="s">
        <v>88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9">
        <v>284101</v>
      </c>
      <c r="AD45" s="10">
        <v>125714</v>
      </c>
      <c r="AE45" s="2">
        <v>5</v>
      </c>
      <c r="AF45" s="2"/>
      <c r="AG45" s="2">
        <v>154734</v>
      </c>
    </row>
    <row r="46" spans="1:33" x14ac:dyDescent="0.25">
      <c r="A46" s="39" t="s">
        <v>89</v>
      </c>
      <c r="B46" s="39"/>
      <c r="C46" s="40" t="s">
        <v>90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12">
        <f>SUM(AC41:AC45)</f>
        <v>5728801</v>
      </c>
      <c r="AD46" s="12">
        <f>SUM(AD41:AD45)</f>
        <v>1267681</v>
      </c>
      <c r="AE46" s="12">
        <f>SUM(AE41:AE45)</f>
        <v>215486</v>
      </c>
      <c r="AF46" s="12">
        <f>SUM(AF41:AF45)</f>
        <v>0</v>
      </c>
      <c r="AG46" s="3">
        <f>SUM(AG41:AG45)</f>
        <v>7085570</v>
      </c>
    </row>
    <row r="47" spans="1:33" x14ac:dyDescent="0.25">
      <c r="A47" s="36" t="s">
        <v>91</v>
      </c>
      <c r="B47" s="36"/>
      <c r="C47" s="37" t="s">
        <v>92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13">
        <f>SUM(AC26,AC29,AC37,AC46)</f>
        <v>32213127</v>
      </c>
      <c r="AD47" s="13">
        <f>SUM(AD26,AD29,AD37,AD40,AD46)</f>
        <v>8664720</v>
      </c>
      <c r="AE47" s="13">
        <f t="shared" ref="AE47:AF47" si="0">SUM(AE26,AE29,AE37,AE40,AE46)</f>
        <v>1156560</v>
      </c>
      <c r="AF47" s="13">
        <f t="shared" si="0"/>
        <v>0</v>
      </c>
      <c r="AG47" s="13">
        <f>AG26+AG29+AG37+AG40+AG46</f>
        <v>40887263</v>
      </c>
    </row>
    <row r="48" spans="1:33" x14ac:dyDescent="0.25">
      <c r="A48" s="26" t="s">
        <v>93</v>
      </c>
      <c r="B48" s="26"/>
      <c r="C48" s="43" t="s">
        <v>94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9"/>
      <c r="AD48" s="10"/>
      <c r="AE48" s="2"/>
      <c r="AF48" s="2"/>
      <c r="AG48" s="2"/>
    </row>
    <row r="49" spans="1:33" x14ac:dyDescent="0.25">
      <c r="A49" s="26" t="s">
        <v>95</v>
      </c>
      <c r="B49" s="26"/>
      <c r="C49" s="43" t="s">
        <v>96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9"/>
      <c r="AD49" s="10"/>
      <c r="AE49" s="2"/>
      <c r="AF49" s="2"/>
      <c r="AG49" s="2"/>
    </row>
    <row r="50" spans="1:33" x14ac:dyDescent="0.25">
      <c r="A50" s="26" t="s">
        <v>97</v>
      </c>
      <c r="B50" s="26"/>
      <c r="C50" s="44" t="s">
        <v>98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9"/>
      <c r="AD50" s="10"/>
      <c r="AE50" s="2"/>
      <c r="AF50" s="2"/>
      <c r="AG50" s="2"/>
    </row>
    <row r="51" spans="1:33" x14ac:dyDescent="0.25">
      <c r="A51" s="26" t="s">
        <v>99</v>
      </c>
      <c r="B51" s="26"/>
      <c r="C51" s="44" t="s">
        <v>100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9"/>
      <c r="AD51" s="10"/>
      <c r="AE51" s="2"/>
      <c r="AF51" s="2"/>
      <c r="AG51" s="2"/>
    </row>
    <row r="52" spans="1:33" x14ac:dyDescent="0.25">
      <c r="A52" s="26" t="s">
        <v>101</v>
      </c>
      <c r="B52" s="26"/>
      <c r="C52" s="44" t="s">
        <v>102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9"/>
      <c r="AD52" s="10"/>
      <c r="AE52" s="2"/>
      <c r="AF52" s="2"/>
      <c r="AG52" s="2"/>
    </row>
    <row r="53" spans="1:33" x14ac:dyDescent="0.25">
      <c r="A53" s="26" t="s">
        <v>103</v>
      </c>
      <c r="B53" s="26"/>
      <c r="C53" s="43" t="s">
        <v>104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9"/>
      <c r="AD53" s="10"/>
      <c r="AE53" s="2"/>
      <c r="AF53" s="2"/>
      <c r="AG53" s="2"/>
    </row>
    <row r="54" spans="1:33" x14ac:dyDescent="0.25">
      <c r="A54" s="26" t="s">
        <v>105</v>
      </c>
      <c r="B54" s="26"/>
      <c r="C54" s="43" t="s">
        <v>106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9"/>
      <c r="AD54" s="10"/>
      <c r="AE54" s="2"/>
      <c r="AF54" s="2"/>
      <c r="AG54" s="2"/>
    </row>
    <row r="55" spans="1:33" x14ac:dyDescent="0.25">
      <c r="A55" s="26" t="s">
        <v>107</v>
      </c>
      <c r="B55" s="26"/>
      <c r="C55" s="43" t="s">
        <v>108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9">
        <v>1225168</v>
      </c>
      <c r="AD55" s="10"/>
      <c r="AE55" s="2"/>
      <c r="AF55" s="2"/>
      <c r="AG55" s="2">
        <v>923005</v>
      </c>
    </row>
    <row r="56" spans="1:33" x14ac:dyDescent="0.25">
      <c r="A56" s="36" t="s">
        <v>109</v>
      </c>
      <c r="B56" s="36"/>
      <c r="C56" s="46" t="s">
        <v>110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13">
        <f>SUM(AC48:AC55)</f>
        <v>1225168</v>
      </c>
      <c r="AD56" s="13">
        <f>SUM(AD48:AD55)</f>
        <v>0</v>
      </c>
      <c r="AE56" s="13">
        <f>SUM(AE48:AE55)</f>
        <v>0</v>
      </c>
      <c r="AF56" s="13">
        <f>SUM(AF48:AF55)</f>
        <v>0</v>
      </c>
      <c r="AG56" s="4">
        <f>SUM(AG48:AG55)</f>
        <v>923005</v>
      </c>
    </row>
    <row r="57" spans="1:33" x14ac:dyDescent="0.25">
      <c r="A57" s="39" t="s">
        <v>111</v>
      </c>
      <c r="B57" s="39"/>
      <c r="C57" s="47" t="s">
        <v>112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12"/>
      <c r="AD57" s="15"/>
      <c r="AE57" s="3"/>
      <c r="AF57" s="3"/>
      <c r="AG57" s="3"/>
    </row>
    <row r="58" spans="1:33" x14ac:dyDescent="0.25">
      <c r="A58" s="26">
        <v>56</v>
      </c>
      <c r="B58" s="26"/>
      <c r="C58" s="45" t="s">
        <v>113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9">
        <v>3643421</v>
      </c>
      <c r="AD58" s="10"/>
      <c r="AE58" s="2"/>
      <c r="AF58" s="2"/>
      <c r="AG58" s="2"/>
    </row>
    <row r="59" spans="1:33" x14ac:dyDescent="0.25">
      <c r="A59" s="26">
        <v>57</v>
      </c>
      <c r="B59" s="26"/>
      <c r="C59" s="45" t="s">
        <v>114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9"/>
      <c r="AD59" s="10"/>
      <c r="AE59" s="2"/>
      <c r="AF59" s="2"/>
      <c r="AG59" s="2"/>
    </row>
    <row r="60" spans="1:33" x14ac:dyDescent="0.25">
      <c r="A60" s="26">
        <v>58</v>
      </c>
      <c r="B60" s="26"/>
      <c r="C60" s="45" t="s">
        <v>115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9"/>
      <c r="AD60" s="10"/>
      <c r="AE60" s="2"/>
      <c r="AF60" s="2"/>
      <c r="AG60" s="2">
        <v>99125</v>
      </c>
    </row>
    <row r="61" spans="1:33" x14ac:dyDescent="0.25">
      <c r="A61" s="39">
        <v>59</v>
      </c>
      <c r="B61" s="39"/>
      <c r="C61" s="47" t="s">
        <v>116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12">
        <f>SUM(AC58:AC60)</f>
        <v>3643421</v>
      </c>
      <c r="AD61" s="12">
        <f>SUM(AD58:AD60)</f>
        <v>0</v>
      </c>
      <c r="AE61" s="12">
        <f>SUM(AE58:AE60)</f>
        <v>0</v>
      </c>
      <c r="AF61" s="12">
        <f>SUM(AF58:AF60)</f>
        <v>0</v>
      </c>
      <c r="AG61" s="3">
        <f>SUM(AG58:AG60)</f>
        <v>99125</v>
      </c>
    </row>
    <row r="62" spans="1:33" x14ac:dyDescent="0.25">
      <c r="A62" s="26">
        <v>60</v>
      </c>
      <c r="B62" s="26"/>
      <c r="C62" s="45" t="s">
        <v>117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9"/>
      <c r="AD62" s="10"/>
      <c r="AE62" s="2"/>
      <c r="AF62" s="2"/>
      <c r="AG62" s="2"/>
    </row>
    <row r="63" spans="1:33" x14ac:dyDescent="0.25">
      <c r="A63" s="26">
        <v>61</v>
      </c>
      <c r="B63" s="26"/>
      <c r="C63" s="45" t="s">
        <v>118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9"/>
      <c r="AD63" s="10"/>
      <c r="AE63" s="2"/>
      <c r="AF63" s="2"/>
      <c r="AG63" s="2"/>
    </row>
    <row r="64" spans="1:33" x14ac:dyDescent="0.25">
      <c r="A64" s="26">
        <v>62</v>
      </c>
      <c r="B64" s="26"/>
      <c r="C64" s="45" t="s">
        <v>119</v>
      </c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9"/>
      <c r="AD64" s="10">
        <v>1712021</v>
      </c>
      <c r="AE64" s="2">
        <v>124711</v>
      </c>
      <c r="AF64" s="2"/>
      <c r="AG64" s="2"/>
    </row>
    <row r="65" spans="1:33" x14ac:dyDescent="0.25">
      <c r="A65" s="26">
        <v>63</v>
      </c>
      <c r="B65" s="26"/>
      <c r="C65" s="45" t="s">
        <v>120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9">
        <v>433040</v>
      </c>
      <c r="AD65" s="10"/>
      <c r="AE65" s="2"/>
      <c r="AF65" s="2"/>
      <c r="AG65" s="2">
        <v>338400</v>
      </c>
    </row>
    <row r="66" spans="1:33" x14ac:dyDescent="0.25">
      <c r="A66" s="26">
        <v>64</v>
      </c>
      <c r="B66" s="26"/>
      <c r="C66" s="45" t="s">
        <v>121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9"/>
      <c r="AD66" s="10"/>
      <c r="AE66" s="2"/>
      <c r="AF66" s="2"/>
      <c r="AG66" s="2"/>
    </row>
    <row r="67" spans="1:33" x14ac:dyDescent="0.25">
      <c r="A67" s="26">
        <v>65</v>
      </c>
      <c r="B67" s="26"/>
      <c r="C67" s="45" t="s">
        <v>122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9"/>
      <c r="AD67" s="10"/>
      <c r="AE67" s="2"/>
      <c r="AF67" s="2"/>
      <c r="AG67" s="2"/>
    </row>
    <row r="68" spans="1:33" x14ac:dyDescent="0.25">
      <c r="A68" s="26">
        <v>66</v>
      </c>
      <c r="B68" s="26"/>
      <c r="C68" s="45" t="s">
        <v>123</v>
      </c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9"/>
      <c r="AD68" s="10"/>
      <c r="AE68" s="2"/>
      <c r="AF68" s="2"/>
      <c r="AG68" s="2"/>
    </row>
    <row r="69" spans="1:33" x14ac:dyDescent="0.25">
      <c r="A69" s="26">
        <v>67</v>
      </c>
      <c r="B69" s="26"/>
      <c r="C69" s="49" t="s">
        <v>124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9"/>
      <c r="AD69" s="10"/>
      <c r="AE69" s="2"/>
      <c r="AF69" s="2"/>
      <c r="AG69" s="2"/>
    </row>
    <row r="70" spans="1:33" x14ac:dyDescent="0.25">
      <c r="A70" s="26">
        <v>68</v>
      </c>
      <c r="B70" s="26"/>
      <c r="C70" s="45" t="s">
        <v>125</v>
      </c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9"/>
      <c r="AD70" s="10"/>
      <c r="AE70" s="2"/>
      <c r="AF70" s="2"/>
      <c r="AG70" s="2"/>
    </row>
    <row r="71" spans="1:33" x14ac:dyDescent="0.25">
      <c r="A71" s="26">
        <v>69</v>
      </c>
      <c r="B71" s="26"/>
      <c r="C71" s="45" t="s">
        <v>126</v>
      </c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9">
        <v>3251000</v>
      </c>
      <c r="AD71" s="10"/>
      <c r="AE71" s="2"/>
      <c r="AF71" s="2"/>
      <c r="AG71" s="2">
        <v>4599200</v>
      </c>
    </row>
    <row r="72" spans="1:33" x14ac:dyDescent="0.25">
      <c r="A72" s="48">
        <v>70</v>
      </c>
      <c r="B72" s="48"/>
      <c r="C72" s="49" t="s">
        <v>127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22"/>
      <c r="AD72" s="23"/>
      <c r="AE72" s="24"/>
      <c r="AF72" s="24"/>
      <c r="AG72" s="25"/>
    </row>
    <row r="73" spans="1:33" x14ac:dyDescent="0.25">
      <c r="A73" s="36">
        <v>71</v>
      </c>
      <c r="B73" s="36"/>
      <c r="C73" s="46" t="s">
        <v>128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13">
        <f>SUM(AC57,AC61,AC62:AC72)</f>
        <v>7327461</v>
      </c>
      <c r="AD73" s="13">
        <f>SUM(AD57,AD61,AD62:AD72)</f>
        <v>1712021</v>
      </c>
      <c r="AE73" s="13">
        <f>SUM(AE57,AE61,AE62:AE72)</f>
        <v>124711</v>
      </c>
      <c r="AF73" s="13">
        <f>SUM(AF57,AF61,AF62:AF72)</f>
        <v>0</v>
      </c>
      <c r="AG73" s="4">
        <f>SUM(AG61:AG72)</f>
        <v>5036725</v>
      </c>
    </row>
    <row r="74" spans="1:33" x14ac:dyDescent="0.25">
      <c r="A74" s="26">
        <v>72</v>
      </c>
      <c r="B74" s="26"/>
      <c r="C74" s="50" t="s">
        <v>129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9">
        <v>54724</v>
      </c>
      <c r="AD74" s="10"/>
      <c r="AE74" s="2"/>
      <c r="AF74" s="2"/>
      <c r="AG74" s="2">
        <v>447601</v>
      </c>
    </row>
    <row r="75" spans="1:33" x14ac:dyDescent="0.25">
      <c r="A75" s="26">
        <v>73</v>
      </c>
      <c r="B75" s="26"/>
      <c r="C75" s="50" t="s">
        <v>130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9"/>
      <c r="AD75" s="10"/>
      <c r="AE75" s="2"/>
      <c r="AF75" s="2"/>
      <c r="AG75" s="2">
        <v>710000</v>
      </c>
    </row>
    <row r="76" spans="1:33" x14ac:dyDescent="0.25">
      <c r="A76" s="26">
        <v>74</v>
      </c>
      <c r="B76" s="26"/>
      <c r="C76" s="50" t="s">
        <v>131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9"/>
      <c r="AD76" s="10">
        <v>205351</v>
      </c>
      <c r="AE76" s="2"/>
      <c r="AF76" s="2"/>
      <c r="AG76" s="2">
        <v>160000</v>
      </c>
    </row>
    <row r="77" spans="1:33" x14ac:dyDescent="0.25">
      <c r="A77" s="26">
        <v>75</v>
      </c>
      <c r="B77" s="26"/>
      <c r="C77" s="50" t="s">
        <v>132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9">
        <v>3042893</v>
      </c>
      <c r="AD77" s="10"/>
      <c r="AE77" s="2">
        <v>44133</v>
      </c>
      <c r="AF77" s="2"/>
      <c r="AG77" s="2">
        <v>870905</v>
      </c>
    </row>
    <row r="78" spans="1:33" x14ac:dyDescent="0.25">
      <c r="A78" s="26">
        <v>76</v>
      </c>
      <c r="B78" s="26"/>
      <c r="C78" s="38" t="s">
        <v>133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9"/>
      <c r="AD78" s="10"/>
      <c r="AE78" s="2"/>
      <c r="AF78" s="2"/>
      <c r="AG78" s="2"/>
    </row>
    <row r="79" spans="1:33" x14ac:dyDescent="0.25">
      <c r="A79" s="26">
        <v>77</v>
      </c>
      <c r="B79" s="26"/>
      <c r="C79" s="38" t="s">
        <v>134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9"/>
      <c r="AD79" s="10"/>
      <c r="AE79" s="2"/>
      <c r="AF79" s="2"/>
      <c r="AG79" s="2"/>
    </row>
    <row r="80" spans="1:33" x14ac:dyDescent="0.25">
      <c r="A80" s="26">
        <v>78</v>
      </c>
      <c r="B80" s="26"/>
      <c r="C80" s="38" t="s">
        <v>135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9">
        <v>781006</v>
      </c>
      <c r="AD80" s="10">
        <v>55444</v>
      </c>
      <c r="AE80" s="2">
        <v>11916</v>
      </c>
      <c r="AF80" s="2"/>
      <c r="AG80" s="2">
        <v>392448</v>
      </c>
    </row>
    <row r="81" spans="1:33" x14ac:dyDescent="0.25">
      <c r="A81" s="36">
        <v>79</v>
      </c>
      <c r="B81" s="36"/>
      <c r="C81" s="51" t="s">
        <v>136</v>
      </c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13">
        <f>SUM(AC74:AC80)</f>
        <v>3878623</v>
      </c>
      <c r="AD81" s="13">
        <f>SUM(AD74:AD80)</f>
        <v>260795</v>
      </c>
      <c r="AE81" s="13">
        <f>SUM(AE74:AE80)</f>
        <v>56049</v>
      </c>
      <c r="AF81" s="13">
        <f>SUM(AF74:AF80)</f>
        <v>0</v>
      </c>
      <c r="AG81" s="17">
        <f>SUM(AG74:AG80)</f>
        <v>2580954</v>
      </c>
    </row>
    <row r="82" spans="1:33" x14ac:dyDescent="0.25">
      <c r="A82" s="26">
        <v>80</v>
      </c>
      <c r="B82" s="26"/>
      <c r="C82" s="43" t="s">
        <v>137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9"/>
      <c r="AD82" s="10"/>
      <c r="AE82" s="2"/>
      <c r="AF82" s="2"/>
      <c r="AG82" s="2">
        <v>15260294</v>
      </c>
    </row>
    <row r="83" spans="1:33" x14ac:dyDescent="0.25">
      <c r="A83" s="26">
        <v>81</v>
      </c>
      <c r="B83" s="26"/>
      <c r="C83" s="43" t="s">
        <v>138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9"/>
      <c r="AD83" s="10"/>
      <c r="AE83" s="2"/>
      <c r="AF83" s="2"/>
      <c r="AG83" s="2"/>
    </row>
    <row r="84" spans="1:33" x14ac:dyDescent="0.25">
      <c r="A84" s="26">
        <v>82</v>
      </c>
      <c r="B84" s="26"/>
      <c r="C84" s="43" t="s">
        <v>139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9"/>
      <c r="AD84" s="10"/>
      <c r="AE84" s="2"/>
      <c r="AF84" s="2"/>
      <c r="AG84" s="2"/>
    </row>
    <row r="85" spans="1:33" x14ac:dyDescent="0.25">
      <c r="A85" s="26">
        <v>83</v>
      </c>
      <c r="B85" s="26"/>
      <c r="C85" s="43" t="s">
        <v>140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9"/>
      <c r="AD85" s="10"/>
      <c r="AE85" s="2"/>
      <c r="AF85" s="2"/>
      <c r="AG85" s="2">
        <v>2894479</v>
      </c>
    </row>
    <row r="86" spans="1:33" x14ac:dyDescent="0.25">
      <c r="A86" s="36">
        <v>84</v>
      </c>
      <c r="B86" s="36"/>
      <c r="C86" s="46" t="s">
        <v>141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13">
        <f>SUM(AC82:AC85)</f>
        <v>0</v>
      </c>
      <c r="AD86" s="13">
        <f>SUM(AD82:AD85)</f>
        <v>0</v>
      </c>
      <c r="AE86" s="13">
        <f>SUM(AE82:AE85)</f>
        <v>0</v>
      </c>
      <c r="AF86" s="13">
        <f>SUM(AF82:AF85)</f>
        <v>0</v>
      </c>
      <c r="AG86" s="4">
        <f>SUM(AG82:AG85)</f>
        <v>18154773</v>
      </c>
    </row>
    <row r="87" spans="1:33" x14ac:dyDescent="0.25">
      <c r="A87" s="26">
        <v>85</v>
      </c>
      <c r="B87" s="26"/>
      <c r="C87" s="43" t="s">
        <v>142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9"/>
      <c r="AD87" s="10"/>
      <c r="AE87" s="2"/>
      <c r="AF87" s="2"/>
      <c r="AG87" s="2"/>
    </row>
    <row r="88" spans="1:33" x14ac:dyDescent="0.25">
      <c r="A88" s="26">
        <v>86</v>
      </c>
      <c r="B88" s="26"/>
      <c r="C88" s="43" t="s">
        <v>143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9"/>
      <c r="AD88" s="10"/>
      <c r="AE88" s="2"/>
      <c r="AF88" s="2"/>
      <c r="AG88" s="2"/>
    </row>
    <row r="89" spans="1:33" x14ac:dyDescent="0.25">
      <c r="A89" s="26">
        <v>87</v>
      </c>
      <c r="B89" s="26"/>
      <c r="C89" s="43" t="s">
        <v>144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9"/>
      <c r="AD89" s="10"/>
      <c r="AE89" s="2"/>
      <c r="AF89" s="2"/>
      <c r="AG89" s="2"/>
    </row>
    <row r="90" spans="1:33" x14ac:dyDescent="0.25">
      <c r="A90" s="26">
        <v>88</v>
      </c>
      <c r="B90" s="26"/>
      <c r="C90" s="43" t="s">
        <v>145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9"/>
      <c r="AD90" s="10"/>
      <c r="AE90" s="2"/>
      <c r="AF90" s="2"/>
      <c r="AG90" s="2"/>
    </row>
    <row r="91" spans="1:33" x14ac:dyDescent="0.25">
      <c r="A91" s="26">
        <v>89</v>
      </c>
      <c r="B91" s="26"/>
      <c r="C91" s="43" t="s">
        <v>146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9"/>
      <c r="AD91" s="10"/>
      <c r="AE91" s="2"/>
      <c r="AF91" s="2"/>
      <c r="AG91" s="2"/>
    </row>
    <row r="92" spans="1:33" x14ac:dyDescent="0.25">
      <c r="A92" s="26">
        <v>90</v>
      </c>
      <c r="B92" s="26"/>
      <c r="C92" s="43" t="s">
        <v>147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9"/>
      <c r="AD92" s="10"/>
      <c r="AE92" s="2"/>
      <c r="AF92" s="2"/>
      <c r="AG92" s="2"/>
    </row>
    <row r="93" spans="1:33" x14ac:dyDescent="0.25">
      <c r="A93" s="26">
        <v>91</v>
      </c>
      <c r="B93" s="26"/>
      <c r="C93" s="43" t="s">
        <v>148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9">
        <v>300000</v>
      </c>
      <c r="AD93" s="10"/>
      <c r="AE93" s="2"/>
      <c r="AF93" s="2"/>
      <c r="AG93" s="2">
        <v>500000</v>
      </c>
    </row>
    <row r="94" spans="1:33" x14ac:dyDescent="0.25">
      <c r="A94" s="26">
        <v>92</v>
      </c>
      <c r="B94" s="26"/>
      <c r="C94" s="43" t="s">
        <v>149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9"/>
      <c r="AD94" s="10"/>
      <c r="AE94" s="2"/>
      <c r="AF94" s="2"/>
      <c r="AG94" s="2"/>
    </row>
    <row r="95" spans="1:33" x14ac:dyDescent="0.25">
      <c r="A95" s="26">
        <v>93</v>
      </c>
      <c r="B95" s="26"/>
      <c r="C95" s="43" t="s">
        <v>150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9">
        <v>7104200</v>
      </c>
      <c r="AD95" s="10"/>
      <c r="AE95" s="2"/>
      <c r="AF95" s="2"/>
      <c r="AG95" s="2">
        <v>16800</v>
      </c>
    </row>
    <row r="96" spans="1:33" x14ac:dyDescent="0.25">
      <c r="A96" s="36">
        <v>94</v>
      </c>
      <c r="B96" s="36"/>
      <c r="C96" s="46" t="s">
        <v>151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13">
        <f>SUM(AC87:AC95)</f>
        <v>7404200</v>
      </c>
      <c r="AD96" s="13">
        <f>SUM(AD87:AD95)</f>
        <v>0</v>
      </c>
      <c r="AE96" s="13">
        <f>SUM(AE87:AE95)</f>
        <v>0</v>
      </c>
      <c r="AF96" s="13">
        <f>SUM(AF87:AF95)</f>
        <v>0</v>
      </c>
      <c r="AG96" s="4">
        <f>SUM(AG87:AG95)</f>
        <v>516800</v>
      </c>
    </row>
    <row r="97" spans="1:33" x14ac:dyDescent="0.25">
      <c r="A97" s="52">
        <v>95</v>
      </c>
      <c r="B97" s="52"/>
      <c r="C97" s="53" t="s">
        <v>152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16">
        <f>SUM(AC21,AC22,AC47,AC56,AC73,AC81,AC86,AC96)</f>
        <v>89479864</v>
      </c>
      <c r="AD97" s="16">
        <f>SUM(AD21,AD22,AD47,AD56,AD73,AD81,AD86,AD96)</f>
        <v>58808584</v>
      </c>
      <c r="AE97" s="16">
        <f>SUM(AE21,AE22,AE47,AE56,AE73,AE81,AE86,AE96)</f>
        <v>14934963</v>
      </c>
      <c r="AF97" s="16">
        <f>SUM(AF21,AF22,AF47,AF56,AF73,AF81,AF86,AF96)</f>
        <v>0</v>
      </c>
      <c r="AG97" s="5">
        <f>AG21+AG22+AG47+AG56+AG73+AG81+AG86+AG96</f>
        <v>212785682</v>
      </c>
    </row>
    <row r="98" spans="1:33" x14ac:dyDescent="0.25">
      <c r="A98" s="57">
        <v>96</v>
      </c>
      <c r="B98" s="57"/>
      <c r="C98" s="54" t="s">
        <v>157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19">
        <v>72302074</v>
      </c>
      <c r="AD98" s="19"/>
      <c r="AE98" s="19"/>
      <c r="AF98" s="19"/>
      <c r="AG98" s="19">
        <v>107676968</v>
      </c>
    </row>
    <row r="99" spans="1:33" x14ac:dyDescent="0.25">
      <c r="A99" s="57">
        <v>97</v>
      </c>
      <c r="B99" s="57"/>
      <c r="C99" s="54" t="s">
        <v>160</v>
      </c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19">
        <v>2046296</v>
      </c>
      <c r="AD99" s="19"/>
      <c r="AE99" s="19"/>
      <c r="AF99" s="19"/>
      <c r="AG99" s="19">
        <v>2294951</v>
      </c>
    </row>
    <row r="100" spans="1:33" x14ac:dyDescent="0.25">
      <c r="A100" s="57">
        <v>98</v>
      </c>
      <c r="B100" s="57"/>
      <c r="C100" s="55" t="s">
        <v>158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20">
        <f>SUM(AC98,AC99)</f>
        <v>74348370</v>
      </c>
      <c r="AD100" s="20">
        <f t="shared" ref="AD100:AF100" si="1">SUM(AD98,AD99)</f>
        <v>0</v>
      </c>
      <c r="AE100" s="20">
        <f t="shared" si="1"/>
        <v>0</v>
      </c>
      <c r="AF100" s="20">
        <f t="shared" si="1"/>
        <v>0</v>
      </c>
      <c r="AG100" s="20">
        <f>SUM(AG98:AG99)</f>
        <v>109971919</v>
      </c>
    </row>
    <row r="101" spans="1:33" x14ac:dyDescent="0.25">
      <c r="A101" s="57">
        <v>99</v>
      </c>
      <c r="B101" s="57"/>
      <c r="C101" s="56" t="s">
        <v>159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18">
        <f>SUM(AC97,AC100)</f>
        <v>163828234</v>
      </c>
      <c r="AD101" s="18">
        <f t="shared" ref="AD101:AF101" si="2">SUM(AD97,AD100)</f>
        <v>58808584</v>
      </c>
      <c r="AE101" s="18">
        <f t="shared" si="2"/>
        <v>14934963</v>
      </c>
      <c r="AF101" s="18">
        <f t="shared" si="2"/>
        <v>0</v>
      </c>
      <c r="AG101" s="18">
        <f>AG97+AG100</f>
        <v>322757601</v>
      </c>
    </row>
  </sheetData>
  <mergeCells count="202">
    <mergeCell ref="A97:B97"/>
    <mergeCell ref="C97:AB97"/>
    <mergeCell ref="C98:AB98"/>
    <mergeCell ref="C99:AB99"/>
    <mergeCell ref="C100:AB100"/>
    <mergeCell ref="C101:AB101"/>
    <mergeCell ref="A98:B98"/>
    <mergeCell ref="A99:B99"/>
    <mergeCell ref="A100:B100"/>
    <mergeCell ref="A101:B101"/>
    <mergeCell ref="A94:B94"/>
    <mergeCell ref="C94:AB94"/>
    <mergeCell ref="A95:B95"/>
    <mergeCell ref="C95:AB95"/>
    <mergeCell ref="A96:B96"/>
    <mergeCell ref="C96:AB96"/>
    <mergeCell ref="A91:B91"/>
    <mergeCell ref="C91:AB91"/>
    <mergeCell ref="A92:B92"/>
    <mergeCell ref="C92:AB92"/>
    <mergeCell ref="A93:B93"/>
    <mergeCell ref="C93:AB93"/>
    <mergeCell ref="A88:B88"/>
    <mergeCell ref="C88:AB88"/>
    <mergeCell ref="A89:B89"/>
    <mergeCell ref="C89:AB89"/>
    <mergeCell ref="A90:B90"/>
    <mergeCell ref="C90:AB90"/>
    <mergeCell ref="A85:B85"/>
    <mergeCell ref="C85:AB85"/>
    <mergeCell ref="A86:B86"/>
    <mergeCell ref="C86:AB86"/>
    <mergeCell ref="A87:B87"/>
    <mergeCell ref="C87:AB87"/>
    <mergeCell ref="A82:B82"/>
    <mergeCell ref="C82:AB82"/>
    <mergeCell ref="A83:B83"/>
    <mergeCell ref="C83:AB83"/>
    <mergeCell ref="A84:B84"/>
    <mergeCell ref="C84:AB84"/>
    <mergeCell ref="A79:B79"/>
    <mergeCell ref="C79:AB79"/>
    <mergeCell ref="A80:B80"/>
    <mergeCell ref="C80:AB80"/>
    <mergeCell ref="A81:B81"/>
    <mergeCell ref="C81:AB81"/>
    <mergeCell ref="A76:B76"/>
    <mergeCell ref="C76:AB76"/>
    <mergeCell ref="A77:B77"/>
    <mergeCell ref="C77:AB77"/>
    <mergeCell ref="A78:B78"/>
    <mergeCell ref="C78:AB78"/>
    <mergeCell ref="A73:B73"/>
    <mergeCell ref="C73:AB73"/>
    <mergeCell ref="A74:B74"/>
    <mergeCell ref="C74:AB74"/>
    <mergeCell ref="A75:B75"/>
    <mergeCell ref="C75:AB75"/>
    <mergeCell ref="A70:B70"/>
    <mergeCell ref="C70:AB70"/>
    <mergeCell ref="A71:B71"/>
    <mergeCell ref="C71:AB71"/>
    <mergeCell ref="A72:B72"/>
    <mergeCell ref="C72:AB72"/>
    <mergeCell ref="A67:B67"/>
    <mergeCell ref="C67:AB67"/>
    <mergeCell ref="A68:B68"/>
    <mergeCell ref="C68:AB68"/>
    <mergeCell ref="A69:B69"/>
    <mergeCell ref="C69:AB69"/>
    <mergeCell ref="A64:B64"/>
    <mergeCell ref="C64:AB64"/>
    <mergeCell ref="A65:B65"/>
    <mergeCell ref="C65:AB65"/>
    <mergeCell ref="A66:B66"/>
    <mergeCell ref="C66:AB66"/>
    <mergeCell ref="A61:B61"/>
    <mergeCell ref="C61:AB61"/>
    <mergeCell ref="A62:B62"/>
    <mergeCell ref="C62:AB62"/>
    <mergeCell ref="A63:B63"/>
    <mergeCell ref="C63:AB63"/>
    <mergeCell ref="A58:B58"/>
    <mergeCell ref="C58:AB58"/>
    <mergeCell ref="A59:B59"/>
    <mergeCell ref="C59:AB59"/>
    <mergeCell ref="A60:B60"/>
    <mergeCell ref="C60:AB60"/>
    <mergeCell ref="A55:B55"/>
    <mergeCell ref="C55:AB55"/>
    <mergeCell ref="A56:B56"/>
    <mergeCell ref="C56:AB56"/>
    <mergeCell ref="A57:B57"/>
    <mergeCell ref="C57:AB57"/>
    <mergeCell ref="A52:B52"/>
    <mergeCell ref="C52:AB52"/>
    <mergeCell ref="A53:B53"/>
    <mergeCell ref="C53:AB53"/>
    <mergeCell ref="A54:B54"/>
    <mergeCell ref="C54:AB54"/>
    <mergeCell ref="A49:B49"/>
    <mergeCell ref="C49:AB49"/>
    <mergeCell ref="A50:B50"/>
    <mergeCell ref="C50:AB50"/>
    <mergeCell ref="A51:B51"/>
    <mergeCell ref="C51:AB51"/>
    <mergeCell ref="A46:B46"/>
    <mergeCell ref="C46:AB46"/>
    <mergeCell ref="A47:B47"/>
    <mergeCell ref="C47:AB47"/>
    <mergeCell ref="A48:B48"/>
    <mergeCell ref="C48:AB48"/>
    <mergeCell ref="A43:B43"/>
    <mergeCell ref="C43:AB43"/>
    <mergeCell ref="A44:B44"/>
    <mergeCell ref="C44:AB44"/>
    <mergeCell ref="A45:B45"/>
    <mergeCell ref="C45:AB45"/>
    <mergeCell ref="A40:B40"/>
    <mergeCell ref="C40:AB40"/>
    <mergeCell ref="A41:B41"/>
    <mergeCell ref="C41:AB41"/>
    <mergeCell ref="A42:B42"/>
    <mergeCell ref="C42:AB42"/>
    <mergeCell ref="A37:B37"/>
    <mergeCell ref="C37:AB37"/>
    <mergeCell ref="A38:B38"/>
    <mergeCell ref="C38:AB38"/>
    <mergeCell ref="A39:B39"/>
    <mergeCell ref="C39:AB39"/>
    <mergeCell ref="A34:B34"/>
    <mergeCell ref="C34:AB34"/>
    <mergeCell ref="A35:B35"/>
    <mergeCell ref="C35:AB35"/>
    <mergeCell ref="A36:B36"/>
    <mergeCell ref="C36:AB36"/>
    <mergeCell ref="A31:B31"/>
    <mergeCell ref="C31:AB31"/>
    <mergeCell ref="A32:B32"/>
    <mergeCell ref="C32:AB32"/>
    <mergeCell ref="A33:B33"/>
    <mergeCell ref="C33:AB33"/>
    <mergeCell ref="A28:B28"/>
    <mergeCell ref="C28:AB28"/>
    <mergeCell ref="A29:B29"/>
    <mergeCell ref="C29:AB29"/>
    <mergeCell ref="A30:B30"/>
    <mergeCell ref="C30:AB30"/>
    <mergeCell ref="A25:B25"/>
    <mergeCell ref="C25:AB25"/>
    <mergeCell ref="A26:B26"/>
    <mergeCell ref="C26:AB26"/>
    <mergeCell ref="A27:B27"/>
    <mergeCell ref="C27:AB27"/>
    <mergeCell ref="A22:B22"/>
    <mergeCell ref="C22:AB22"/>
    <mergeCell ref="A23:B23"/>
    <mergeCell ref="C23:AB23"/>
    <mergeCell ref="A24:B24"/>
    <mergeCell ref="C24:AB24"/>
    <mergeCell ref="A19:B19"/>
    <mergeCell ref="C19:AB19"/>
    <mergeCell ref="A20:B20"/>
    <mergeCell ref="C20:AB20"/>
    <mergeCell ref="A21:B21"/>
    <mergeCell ref="C21:AB21"/>
    <mergeCell ref="A16:B16"/>
    <mergeCell ref="C16:AB16"/>
    <mergeCell ref="A17:B17"/>
    <mergeCell ref="C17:AB17"/>
    <mergeCell ref="A18:B18"/>
    <mergeCell ref="C18:AB18"/>
    <mergeCell ref="A13:B13"/>
    <mergeCell ref="C13:AB13"/>
    <mergeCell ref="A14:B14"/>
    <mergeCell ref="C14:AB14"/>
    <mergeCell ref="A15:B15"/>
    <mergeCell ref="C15:AB15"/>
    <mergeCell ref="A10:B10"/>
    <mergeCell ref="C10:AB10"/>
    <mergeCell ref="A11:B11"/>
    <mergeCell ref="C11:AB11"/>
    <mergeCell ref="A12:B12"/>
    <mergeCell ref="C12:AB12"/>
    <mergeCell ref="A7:B7"/>
    <mergeCell ref="C7:AB7"/>
    <mergeCell ref="A8:B8"/>
    <mergeCell ref="C8:AB8"/>
    <mergeCell ref="A9:B9"/>
    <mergeCell ref="C9:AB9"/>
    <mergeCell ref="A4:B4"/>
    <mergeCell ref="C4:AB4"/>
    <mergeCell ref="A5:B5"/>
    <mergeCell ref="C5:AB5"/>
    <mergeCell ref="A6:B6"/>
    <mergeCell ref="C6:AB6"/>
    <mergeCell ref="A1:B1"/>
    <mergeCell ref="C1:AB1"/>
    <mergeCell ref="A2:B2"/>
    <mergeCell ref="C2:AB2"/>
    <mergeCell ref="A3:B3"/>
    <mergeCell ref="C3:AB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2017-02-09T07:27:22Z</cp:lastPrinted>
  <dcterms:created xsi:type="dcterms:W3CDTF">2006-09-16T00:00:00Z</dcterms:created>
  <dcterms:modified xsi:type="dcterms:W3CDTF">2020-05-22T09:13:23Z</dcterms:modified>
</cp:coreProperties>
</file>