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0" windowWidth="12120" windowHeight="8640" activeTab="1"/>
  </bookViews>
  <sheets>
    <sheet name="bevkiad" sheetId="1" r:id="rId1"/>
    <sheet name="kiadszakf" sheetId="2" r:id="rId2"/>
    <sheet name="szakfeladat" sheetId="3" r:id="rId3"/>
    <sheet name="gördülő" sheetId="4" r:id="rId4"/>
    <sheet name="ütemterv" sheetId="5" r:id="rId5"/>
  </sheets>
  <definedNames/>
  <calcPr fullCalcOnLoad="1"/>
</workbook>
</file>

<file path=xl/sharedStrings.xml><?xml version="1.0" encoding="utf-8"?>
<sst xmlns="http://schemas.openxmlformats.org/spreadsheetml/2006/main" count="225" uniqueCount="180">
  <si>
    <t>BEVÉTELEK</t>
  </si>
  <si>
    <t>KIADÁSOK</t>
  </si>
  <si>
    <t>Személyi juttatás</t>
  </si>
  <si>
    <t>Általános tartalék</t>
  </si>
  <si>
    <t>Céltartalék</t>
  </si>
  <si>
    <t>No</t>
  </si>
  <si>
    <t>SZAKFELADAT</t>
  </si>
  <si>
    <t>1.</t>
  </si>
  <si>
    <t>Munkaadót terhelő járulék</t>
  </si>
  <si>
    <t>Dologi kiadás</t>
  </si>
  <si>
    <t>Összesen:</t>
  </si>
  <si>
    <t>2.</t>
  </si>
  <si>
    <t>3.</t>
  </si>
  <si>
    <t>4.</t>
  </si>
  <si>
    <t>6.</t>
  </si>
  <si>
    <t>7.</t>
  </si>
  <si>
    <t>Rendszeres szociális segély</t>
  </si>
  <si>
    <t>8.</t>
  </si>
  <si>
    <t>Lakásfenntartási támogatás</t>
  </si>
  <si>
    <t>Működési célú kiadások összesen:</t>
  </si>
  <si>
    <t>FELHALMOZÁSI CÉLÚ KIADÁSOK</t>
  </si>
  <si>
    <t>Beruházási kiadások</t>
  </si>
  <si>
    <t>Felújítási kiadások</t>
  </si>
  <si>
    <t>Felhalmozási célú kiadás összsen:</t>
  </si>
  <si>
    <t>Működési és felhalmozási célú kiadások összesen:</t>
  </si>
  <si>
    <t>Közgyógy igazolványok utáni térítés</t>
  </si>
  <si>
    <t>Megnevezés</t>
  </si>
  <si>
    <t>Intézményi működési bevételek</t>
  </si>
  <si>
    <t>Felhalmozási kiadások</t>
  </si>
  <si>
    <t>Értékpapír vásárlás</t>
  </si>
  <si>
    <t>No.</t>
  </si>
  <si>
    <t>Önkormányzat sajátos működési bevétele</t>
  </si>
  <si>
    <t>Munkaadókat terhelő járulék</t>
  </si>
  <si>
    <t>Felhalmozási és tőkejellegű bevétel</t>
  </si>
  <si>
    <t>Szociális kiadás</t>
  </si>
  <si>
    <t>Önkormányzat költségvetési támogatása</t>
  </si>
  <si>
    <t>ebből felhalmozási</t>
  </si>
  <si>
    <t>Felújítás</t>
  </si>
  <si>
    <t>ebből működésre</t>
  </si>
  <si>
    <t>ebből fejlesztésre</t>
  </si>
  <si>
    <t>Egyéb bevétel (pénz/készlet/maradvány)</t>
  </si>
  <si>
    <t>Hitel törlesztés</t>
  </si>
  <si>
    <t>Beruházás</t>
  </si>
  <si>
    <t>Cím száma</t>
  </si>
  <si>
    <t>Cím neve</t>
  </si>
  <si>
    <t>Kiadási előirányzat felosztása kiadásnemenként</t>
  </si>
  <si>
    <t>Kiadási előirányzat összesen</t>
  </si>
  <si>
    <t>Járulék terhek</t>
  </si>
  <si>
    <t>Pénzeszköz átadás</t>
  </si>
  <si>
    <t>Önkormányzat</t>
  </si>
  <si>
    <t>1.1</t>
  </si>
  <si>
    <t>Önkormányzati igazgatási tevékenység</t>
  </si>
  <si>
    <t>1.2</t>
  </si>
  <si>
    <t>1.3</t>
  </si>
  <si>
    <t>Város- és községgazdálkodás</t>
  </si>
  <si>
    <t>1.4</t>
  </si>
  <si>
    <t>Közvilágítási feladatok</t>
  </si>
  <si>
    <t>1.5</t>
  </si>
  <si>
    <t>Rendszeres pénzbeni ellátások</t>
  </si>
  <si>
    <t>1.6</t>
  </si>
  <si>
    <t>Eseti pénzbeni ellátások</t>
  </si>
  <si>
    <t>1.7</t>
  </si>
  <si>
    <t>Települési hulladék kezelése</t>
  </si>
  <si>
    <t>1.8</t>
  </si>
  <si>
    <t>1.9</t>
  </si>
  <si>
    <t>1.10</t>
  </si>
  <si>
    <t>Sportlétesítmények működtetése</t>
  </si>
  <si>
    <t>1.11</t>
  </si>
  <si>
    <t>Temetkezés és ehhez kapcsolódó szolgáltatás</t>
  </si>
  <si>
    <t>Kiadások szakfeladatonként 2009.</t>
  </si>
  <si>
    <t>Települési vizellátás</t>
  </si>
  <si>
    <t xml:space="preserve">Város - és Községgazdálkodás </t>
  </si>
  <si>
    <t xml:space="preserve">Települési vízellátás </t>
  </si>
  <si>
    <t xml:space="preserve">Közvilágítási feladatok </t>
  </si>
  <si>
    <t xml:space="preserve">Települési hulladékok kezelése </t>
  </si>
  <si>
    <t xml:space="preserve">Rendszeres pénzbeni ellátások </t>
  </si>
  <si>
    <t xml:space="preserve">Eseti pénzbeni ellátások </t>
  </si>
  <si>
    <t xml:space="preserve">    Foglalkozás helyettesítő támogatás</t>
  </si>
  <si>
    <t>összes kiadások</t>
  </si>
  <si>
    <t>Ügyelet</t>
  </si>
  <si>
    <t>Egyes szociális feladatok támogatása</t>
  </si>
  <si>
    <t>Átvett pénzeszközök, tám. értékű bevételek (Start)</t>
  </si>
  <si>
    <t>Működési célú pénzeszközátadás, támogatás</t>
  </si>
  <si>
    <t>Egyéb pénzeszközátadás, fizetési kötelezettség</t>
  </si>
  <si>
    <t>Óvodáztatási támogatás</t>
  </si>
  <si>
    <t>Gyermekvédelmi támogatás</t>
  </si>
  <si>
    <t>Működési célű támogatások, egyéb befizetések</t>
  </si>
  <si>
    <t>KISSZENTMÁRTON KÖZSÉG ÖNKORMÁNYZATA</t>
  </si>
  <si>
    <t>Falugondnoki szolgálat</t>
  </si>
  <si>
    <t>Falugondoki szolgálat</t>
  </si>
  <si>
    <t>5.</t>
  </si>
  <si>
    <t>Beruházás, felújítás</t>
  </si>
  <si>
    <t>Működési bevételek és kiadások</t>
  </si>
  <si>
    <t>Önkormányzat sajátos működési bevételei</t>
  </si>
  <si>
    <t>Központi kv. Támogatások</t>
  </si>
  <si>
    <t>Működésre átvett pénzeszközök</t>
  </si>
  <si>
    <t>Pénzforgalom nélküli bevételek (pénzmaradvány)</t>
  </si>
  <si>
    <t>Működési bevételek összesen:</t>
  </si>
  <si>
    <t>Személyi juttatások</t>
  </si>
  <si>
    <t>Munkaadót terhelő járulékok</t>
  </si>
  <si>
    <t>Dologi és egyéb kiadások</t>
  </si>
  <si>
    <t>Működési célú pénzeszköz átadás</t>
  </si>
  <si>
    <t>Társadalom és szociálpolitikai juttatás</t>
  </si>
  <si>
    <t>Működési kiadások összsen:</t>
  </si>
  <si>
    <t>Működési egyenleg: deficit (-)/szufficit (+)</t>
  </si>
  <si>
    <t>Felhalmozási célú bevételek és kiadások</t>
  </si>
  <si>
    <t>Önkormányzat felhalmozási és tőkejellegű bevételei</t>
  </si>
  <si>
    <t>Pénzmaradvány</t>
  </si>
  <si>
    <t>Működési hitel</t>
  </si>
  <si>
    <t>Felhalmozási célú pénzeszköz átvétel</t>
  </si>
  <si>
    <t>Fejlesztési célú hitel felvétel</t>
  </si>
  <si>
    <t>Felhalmozási bevételek összesen:</t>
  </si>
  <si>
    <t>Felújítások</t>
  </si>
  <si>
    <t>Beruházások</t>
  </si>
  <si>
    <t>hitel törlesztés</t>
  </si>
  <si>
    <t>Egyéb finanszírozás kiadásai</t>
  </si>
  <si>
    <t>Felhalmozási célú tartalék (becsült)</t>
  </si>
  <si>
    <t>Felhalmozási kiadások összsen:</t>
  </si>
  <si>
    <t>Felhalmozási egyenleg: deficit (-)/szufficit (+)</t>
  </si>
  <si>
    <t>Önkormányzat bevételei összesen:</t>
  </si>
  <si>
    <t>Önkormányzat kiadási összesen:</t>
  </si>
  <si>
    <t>Összesített egyenleg: deficit (-)/szufficit (+)</t>
  </si>
  <si>
    <t>jogcím/hónap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</si>
  <si>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</si>
  <si>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</si>
  <si>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</si>
  <si>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</si>
  <si>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</si>
  <si>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</si>
  <si>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</si>
  <si>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</si>
  <si>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</si>
  <si>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</si>
  <si>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</si>
  <si>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</si>
  <si>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Bevételek:</t>
  </si>
  <si>
    <t>Intézményi működési bev.</t>
  </si>
  <si>
    <t>Sajátos működési bev.</t>
  </si>
  <si>
    <t>Felhalmozáso és tőke jell. bev.</t>
  </si>
  <si>
    <t>Központi kv. támogatás</t>
  </si>
  <si>
    <t>Átvett pénzeszközök</t>
  </si>
  <si>
    <t>Hitelek</t>
  </si>
  <si>
    <t>Pénzforgalom nélküli bev.</t>
  </si>
  <si>
    <t>Kiadások:</t>
  </si>
  <si>
    <t>Munkaadót terh. járulékok</t>
  </si>
  <si>
    <t>Működési pénzeszköz átadások</t>
  </si>
  <si>
    <t>Felhalmozási pénzeszköz átadások</t>
  </si>
  <si>
    <t>Tartalék felhasználás</t>
  </si>
  <si>
    <t>Hitelek törlesztése</t>
  </si>
  <si>
    <t>4. számú melléklet</t>
  </si>
  <si>
    <t>Módosított előirányzat</t>
  </si>
  <si>
    <t>I. félév</t>
  </si>
  <si>
    <t>II. félév</t>
  </si>
  <si>
    <t>Eltérés (+/-)</t>
  </si>
  <si>
    <t>Működési bevétel összesen:</t>
  </si>
  <si>
    <t>Múködési kiadás összesen:</t>
  </si>
  <si>
    <t>Felhalmozási bevétel összesen:</t>
  </si>
  <si>
    <t>Felhalmozási kiadás összesen:</t>
  </si>
  <si>
    <t>1+…7 bevétel együtt</t>
  </si>
  <si>
    <t>8+...13 = működési kiadások</t>
  </si>
  <si>
    <t>15+16 = felhalmozási kiadás</t>
  </si>
  <si>
    <t>14+17 = kiadások együtt</t>
  </si>
  <si>
    <t>3. számú melléklet</t>
  </si>
  <si>
    <t>Függő,átfutó,kiegyenlítő kiadások</t>
  </si>
  <si>
    <t>2014 e. előirányz.</t>
  </si>
  <si>
    <t>Működési és felhalmozási bevételek és kiadások pénzforgalmi mérlege, gördülő tervezés 2012. - 2014.</t>
  </si>
  <si>
    <t>Előirányzat felhasználási ütemterv 2014.</t>
  </si>
  <si>
    <t>2014. eredeti előirányzat</t>
  </si>
  <si>
    <t>Eseti önkormányzati segély</t>
  </si>
  <si>
    <t>Temetési költségek tekintetében megállapított önkormányzati segély</t>
  </si>
  <si>
    <t>Szülési költségek tekintetében megállapított önkormányzati segély</t>
  </si>
  <si>
    <t>Házasságkötési költségek tekintetében megállapított önkormányzati segély</t>
  </si>
  <si>
    <t>Általános eseti önkormányzati segély</t>
  </si>
  <si>
    <t>2014. ÉVI  KÖLTSÉGVETÉS MÓDOSÍTÁSA BEVÉTELEI FORRÁSONKÉNT ÉS KIADÁSAI ELŐIRÁNYZATONKÉNT</t>
  </si>
  <si>
    <t>2014. évi  er. előirányzat</t>
  </si>
  <si>
    <t>2014. évi  mód. előirányzat</t>
  </si>
  <si>
    <t>2014. mód. előirányzat</t>
  </si>
  <si>
    <t>2014 mód. előirányz.</t>
  </si>
  <si>
    <t>2015. évi normatíva előleg</t>
  </si>
  <si>
    <t>2015. évi normativa előleg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</si>
</sst>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3">
    <font>
      <sz val="10"/>
      <name val="Arial"/>
      <family val="0"/>
    </font>
    <font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7"/>
      <name val="Arial CE"/>
      <family val="2"/>
    </font>
    <font>
      <b/>
      <sz val="7"/>
      <name val="Arial CE"/>
      <family val="2"/>
    </font>
    <font>
      <b/>
      <i/>
      <sz val="7"/>
      <name val="Arial"/>
      <family val="2"/>
    </font>
    <font>
      <sz val="9"/>
      <name val="Arial"/>
      <family val="2"/>
    </font>
    <font>
      <b/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6" fillId="4" borderId="0" applyNumberFormat="0" applyBorder="0" applyAlignment="0" applyProtection="0"/>
    <xf numFmtId="0" fontId="27" fillId="22" borderId="8" applyNumberFormat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23" borderId="0" applyNumberFormat="0" applyBorder="0" applyAlignment="0" applyProtection="0"/>
    <xf numFmtId="0" fontId="32" fillId="22" borderId="1" applyNumberFormat="0" applyAlignment="0" applyProtection="0"/>
    <xf numFmtId="9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left" indent="1"/>
    </xf>
    <xf numFmtId="0" fontId="9" fillId="0" borderId="11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5" fillId="0" borderId="0" xfId="0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left"/>
    </xf>
    <xf numFmtId="0" fontId="11" fillId="0" borderId="11" xfId="0" applyFont="1" applyBorder="1" applyAlignment="1">
      <alignment/>
    </xf>
    <xf numFmtId="3" fontId="11" fillId="24" borderId="14" xfId="0" applyNumberFormat="1" applyFont="1" applyFill="1" applyBorder="1" applyAlignment="1">
      <alignment/>
    </xf>
    <xf numFmtId="3" fontId="11" fillId="24" borderId="15" xfId="0" applyNumberFormat="1" applyFont="1" applyFill="1" applyBorder="1" applyAlignment="1">
      <alignment/>
    </xf>
    <xf numFmtId="3" fontId="11" fillId="24" borderId="16" xfId="0" applyNumberFormat="1" applyFont="1" applyFill="1" applyBorder="1" applyAlignment="1">
      <alignment/>
    </xf>
    <xf numFmtId="49" fontId="11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 indent="1"/>
    </xf>
    <xf numFmtId="3" fontId="11" fillId="0" borderId="11" xfId="0" applyNumberFormat="1" applyFont="1" applyBorder="1" applyAlignment="1">
      <alignment/>
    </xf>
    <xf numFmtId="0" fontId="12" fillId="0" borderId="14" xfId="0" applyFont="1" applyBorder="1" applyAlignment="1">
      <alignment horizontal="left" vertical="center"/>
    </xf>
    <xf numFmtId="3" fontId="12" fillId="0" borderId="11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1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17" xfId="0" applyFont="1" applyBorder="1" applyAlignment="1">
      <alignment horizontal="left" indent="1"/>
    </xf>
    <xf numFmtId="0" fontId="12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2" fillId="0" borderId="0" xfId="0" applyFont="1" applyBorder="1" applyAlignment="1">
      <alignment horizontal="left" indent="1"/>
    </xf>
    <xf numFmtId="3" fontId="3" fillId="0" borderId="0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1" fillId="0" borderId="18" xfId="0" applyFont="1" applyBorder="1" applyAlignment="1">
      <alignment horizontal="left" vertical="center"/>
    </xf>
    <xf numFmtId="0" fontId="1" fillId="0" borderId="19" xfId="0" applyFont="1" applyBorder="1" applyAlignment="1">
      <alignment horizontal="left" indent="1"/>
    </xf>
    <xf numFmtId="3" fontId="1" fillId="0" borderId="20" xfId="0" applyNumberFormat="1" applyFont="1" applyBorder="1" applyAlignment="1">
      <alignment/>
    </xf>
    <xf numFmtId="0" fontId="1" fillId="0" borderId="21" xfId="0" applyFont="1" applyBorder="1" applyAlignment="1">
      <alignment horizontal="left" indent="1"/>
    </xf>
    <xf numFmtId="3" fontId="1" fillId="0" borderId="22" xfId="0" applyNumberFormat="1" applyFont="1" applyBorder="1" applyAlignment="1">
      <alignment/>
    </xf>
    <xf numFmtId="0" fontId="1" fillId="0" borderId="23" xfId="0" applyFont="1" applyBorder="1" applyAlignment="1">
      <alignment horizontal="left" indent="1"/>
    </xf>
    <xf numFmtId="3" fontId="1" fillId="0" borderId="23" xfId="0" applyNumberFormat="1" applyFont="1" applyBorder="1" applyAlignment="1">
      <alignment/>
    </xf>
    <xf numFmtId="0" fontId="15" fillId="0" borderId="24" xfId="0" applyFont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4" xfId="0" applyNumberFormat="1" applyFont="1" applyBorder="1" applyAlignment="1">
      <alignment/>
    </xf>
    <xf numFmtId="0" fontId="15" fillId="0" borderId="23" xfId="0" applyFont="1" applyBorder="1" applyAlignment="1">
      <alignment/>
    </xf>
    <xf numFmtId="0" fontId="1" fillId="0" borderId="18" xfId="0" applyFont="1" applyBorder="1" applyAlignment="1">
      <alignment horizontal="left" indent="1"/>
    </xf>
    <xf numFmtId="3" fontId="1" fillId="0" borderId="2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15" fillId="0" borderId="1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2" fillId="0" borderId="18" xfId="0" applyFont="1" applyBorder="1" applyAlignment="1">
      <alignment/>
    </xf>
    <xf numFmtId="3" fontId="2" fillId="0" borderId="20" xfId="0" applyNumberFormat="1" applyFont="1" applyBorder="1" applyAlignment="1">
      <alignment/>
    </xf>
    <xf numFmtId="0" fontId="1" fillId="0" borderId="19" xfId="0" applyFont="1" applyBorder="1" applyAlignment="1">
      <alignment horizontal="left" wrapText="1" indent="1"/>
    </xf>
    <xf numFmtId="3" fontId="2" fillId="0" borderId="28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 horizontal="left" indent="1"/>
    </xf>
    <xf numFmtId="3" fontId="2" fillId="0" borderId="26" xfId="0" applyNumberFormat="1" applyFont="1" applyBorder="1" applyAlignment="1">
      <alignment/>
    </xf>
    <xf numFmtId="3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horizontal="left" indent="1"/>
    </xf>
    <xf numFmtId="3" fontId="2" fillId="0" borderId="32" xfId="0" applyNumberFormat="1" applyFont="1" applyBorder="1" applyAlignment="1">
      <alignment/>
    </xf>
    <xf numFmtId="0" fontId="1" fillId="0" borderId="33" xfId="0" applyFont="1" applyBorder="1" applyAlignment="1">
      <alignment horizontal="left" indent="1"/>
    </xf>
    <xf numFmtId="3" fontId="2" fillId="0" borderId="34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3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indent="1"/>
    </xf>
    <xf numFmtId="3" fontId="5" fillId="0" borderId="2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3" fontId="6" fillId="0" borderId="24" xfId="0" applyNumberFormat="1" applyFont="1" applyBorder="1" applyAlignment="1">
      <alignment/>
    </xf>
    <xf numFmtId="3" fontId="6" fillId="0" borderId="27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  <xf numFmtId="0" fontId="6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 wrapText="1" indent="1"/>
    </xf>
    <xf numFmtId="3" fontId="5" fillId="0" borderId="22" xfId="0" applyNumberFormat="1" applyFont="1" applyBorder="1" applyAlignment="1">
      <alignment/>
    </xf>
    <xf numFmtId="3" fontId="5" fillId="0" borderId="37" xfId="0" applyNumberFormat="1" applyFont="1" applyBorder="1" applyAlignment="1">
      <alignment/>
    </xf>
    <xf numFmtId="0" fontId="14" fillId="0" borderId="0" xfId="0" applyFont="1" applyAlignment="1">
      <alignment/>
    </xf>
    <xf numFmtId="3" fontId="5" fillId="0" borderId="24" xfId="0" applyNumberFormat="1" applyFont="1" applyBorder="1" applyAlignment="1">
      <alignment/>
    </xf>
    <xf numFmtId="0" fontId="5" fillId="0" borderId="24" xfId="0" applyFont="1" applyBorder="1" applyAlignment="1">
      <alignment/>
    </xf>
    <xf numFmtId="3" fontId="5" fillId="0" borderId="0" xfId="0" applyNumberFormat="1" applyFont="1" applyAlignment="1">
      <alignment/>
    </xf>
    <xf numFmtId="3" fontId="5" fillId="0" borderId="3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2" xfId="0" applyNumberFormat="1" applyFont="1" applyBorder="1" applyAlignment="1">
      <alignment/>
    </xf>
    <xf numFmtId="0" fontId="14" fillId="0" borderId="0" xfId="0" applyFont="1" applyBorder="1" applyAlignment="1">
      <alignment/>
    </xf>
    <xf numFmtId="3" fontId="1" fillId="0" borderId="28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6" fillId="0" borderId="43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0" fontId="0" fillId="0" borderId="24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15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24" borderId="54" xfId="0" applyFont="1" applyFill="1" applyBorder="1" applyAlignment="1">
      <alignment horizontal="center" vertical="center" wrapText="1"/>
    </xf>
    <xf numFmtId="0" fontId="1" fillId="24" borderId="55" xfId="0" applyFont="1" applyFill="1" applyBorder="1" applyAlignment="1">
      <alignment horizontal="center" vertical="center" wrapText="1"/>
    </xf>
    <xf numFmtId="0" fontId="1" fillId="24" borderId="5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24" borderId="25" xfId="0" applyFill="1" applyBorder="1" applyAlignment="1">
      <alignment/>
    </xf>
    <xf numFmtId="0" fontId="0" fillId="0" borderId="57" xfId="0" applyBorder="1" applyAlignment="1">
      <alignment/>
    </xf>
    <xf numFmtId="0" fontId="0" fillId="0" borderId="27" xfId="0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57" xfId="0" applyFont="1" applyBorder="1" applyAlignment="1">
      <alignment/>
    </xf>
    <xf numFmtId="0" fontId="0" fillId="0" borderId="27" xfId="0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filecab3"/>
        <xdr:cNvSpPr>
          <a:spLocks/>
        </xdr:cNvSpPr>
      </xdr:nvSpPr>
      <xdr:spPr>
        <a:xfrm>
          <a:off x="171450" y="0"/>
          <a:ext cx="3590925" cy="0"/>
        </a:xfrm>
        <a:custGeom>
          <a:pathLst>
            <a:path h="21600" w="21600">
              <a:moveTo>
                <a:pt x="10788" y="0"/>
              </a:moveTo>
              <a:lnTo>
                <a:pt x="0" y="0"/>
              </a:lnTo>
              <a:lnTo>
                <a:pt x="0" y="10800"/>
              </a:lnTo>
              <a:lnTo>
                <a:pt x="0" y="19099"/>
              </a:lnTo>
              <a:lnTo>
                <a:pt x="8466" y="19099"/>
              </a:lnTo>
              <a:lnTo>
                <a:pt x="8490" y="19440"/>
              </a:lnTo>
              <a:lnTo>
                <a:pt x="8537" y="20008"/>
              </a:lnTo>
              <a:lnTo>
                <a:pt x="8607" y="20349"/>
              </a:lnTo>
              <a:lnTo>
                <a:pt x="8701" y="20691"/>
              </a:lnTo>
              <a:lnTo>
                <a:pt x="8842" y="21145"/>
              </a:lnTo>
              <a:lnTo>
                <a:pt x="9053" y="21373"/>
              </a:lnTo>
              <a:lnTo>
                <a:pt x="9264" y="21600"/>
              </a:lnTo>
              <a:lnTo>
                <a:pt x="9545" y="21600"/>
              </a:lnTo>
              <a:lnTo>
                <a:pt x="10718" y="21600"/>
              </a:lnTo>
              <a:lnTo>
                <a:pt x="11891" y="21600"/>
              </a:lnTo>
              <a:lnTo>
                <a:pt x="12266" y="21600"/>
              </a:lnTo>
              <a:lnTo>
                <a:pt x="12477" y="21429"/>
              </a:lnTo>
              <a:lnTo>
                <a:pt x="12618" y="21202"/>
              </a:lnTo>
              <a:lnTo>
                <a:pt x="12758" y="20861"/>
              </a:lnTo>
              <a:lnTo>
                <a:pt x="12922" y="20349"/>
              </a:lnTo>
              <a:lnTo>
                <a:pt x="12993" y="19952"/>
              </a:lnTo>
              <a:lnTo>
                <a:pt x="13016" y="19440"/>
              </a:lnTo>
              <a:lnTo>
                <a:pt x="13063" y="19099"/>
              </a:lnTo>
              <a:lnTo>
                <a:pt x="21600" y="19099"/>
              </a:lnTo>
              <a:lnTo>
                <a:pt x="21600" y="10800"/>
              </a:lnTo>
              <a:lnTo>
                <a:pt x="21600" y="0"/>
              </a:lnTo>
              <a:lnTo>
                <a:pt x="10788" y="0"/>
              </a:lnTo>
              <a:close/>
              <a:moveTo>
                <a:pt x="10788" y="0"/>
              </a:moveTo>
              <a:lnTo>
                <a:pt x="9053" y="19099"/>
              </a:lnTo>
              <a:lnTo>
                <a:pt x="9053" y="19440"/>
              </a:lnTo>
              <a:lnTo>
                <a:pt x="9076" y="19611"/>
              </a:lnTo>
              <a:lnTo>
                <a:pt x="9123" y="19781"/>
              </a:lnTo>
              <a:lnTo>
                <a:pt x="9193" y="20008"/>
              </a:lnTo>
              <a:lnTo>
                <a:pt x="9264" y="20179"/>
              </a:lnTo>
              <a:lnTo>
                <a:pt x="9334" y="20293"/>
              </a:lnTo>
              <a:lnTo>
                <a:pt x="9405" y="20349"/>
              </a:lnTo>
              <a:lnTo>
                <a:pt x="9545" y="20349"/>
              </a:lnTo>
              <a:lnTo>
                <a:pt x="11891" y="20349"/>
              </a:lnTo>
              <a:lnTo>
                <a:pt x="12031" y="20349"/>
              </a:lnTo>
              <a:lnTo>
                <a:pt x="12172" y="20236"/>
              </a:lnTo>
              <a:lnTo>
                <a:pt x="12266" y="20179"/>
              </a:lnTo>
              <a:lnTo>
                <a:pt x="12336" y="20008"/>
              </a:lnTo>
              <a:lnTo>
                <a:pt x="12383" y="19838"/>
              </a:lnTo>
              <a:lnTo>
                <a:pt x="12430" y="19611"/>
              </a:lnTo>
              <a:lnTo>
                <a:pt x="12477" y="19440"/>
              </a:lnTo>
              <a:lnTo>
                <a:pt x="12477" y="19099"/>
              </a:lnTo>
              <a:close/>
            </a:path>
            <a:path h="21600" w="21600">
              <a:moveTo>
                <a:pt x="9053" y="19099"/>
              </a:moveTo>
              <a:lnTo>
                <a:pt x="9053" y="19099"/>
              </a:lnTo>
              <a:lnTo>
                <a:pt x="0" y="19099"/>
              </a:lnTo>
            </a:path>
          </a:pathLst>
        </a:custGeom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.140625" style="15" bestFit="1" customWidth="1"/>
    <col min="2" max="2" width="40.7109375" style="15" customWidth="1"/>
    <col min="3" max="4" width="10.140625" style="15" customWidth="1"/>
    <col min="5" max="5" width="3.140625" style="15" bestFit="1" customWidth="1"/>
    <col min="6" max="6" width="35.57421875" style="15" customWidth="1"/>
    <col min="7" max="8" width="9.7109375" style="15" customWidth="1"/>
    <col min="9" max="16384" width="9.140625" style="15" customWidth="1"/>
  </cols>
  <sheetData>
    <row r="1" spans="2:7" ht="12.75">
      <c r="B1" s="153" t="s">
        <v>87</v>
      </c>
      <c r="C1" s="153"/>
      <c r="D1" s="153"/>
      <c r="E1" s="153"/>
      <c r="F1" s="153"/>
      <c r="G1" s="153"/>
    </row>
    <row r="2" spans="1:7" ht="12.75">
      <c r="A2" s="154" t="s">
        <v>173</v>
      </c>
      <c r="B2" s="154"/>
      <c r="C2" s="154"/>
      <c r="D2" s="154"/>
      <c r="E2" s="154"/>
      <c r="F2" s="154"/>
      <c r="G2" s="154"/>
    </row>
    <row r="5" spans="1:8" ht="29.25" customHeight="1">
      <c r="A5" s="16" t="s">
        <v>30</v>
      </c>
      <c r="B5" s="17" t="s">
        <v>26</v>
      </c>
      <c r="C5" s="16" t="s">
        <v>174</v>
      </c>
      <c r="D5" s="16" t="s">
        <v>175</v>
      </c>
      <c r="E5" s="16" t="s">
        <v>30</v>
      </c>
      <c r="F5" s="17" t="s">
        <v>26</v>
      </c>
      <c r="G5" s="16" t="s">
        <v>174</v>
      </c>
      <c r="H5" s="16" t="s">
        <v>175</v>
      </c>
    </row>
    <row r="6" spans="1:8" ht="15" customHeight="1">
      <c r="A6" s="17">
        <v>1</v>
      </c>
      <c r="B6" s="17">
        <v>2</v>
      </c>
      <c r="C6" s="17">
        <v>3</v>
      </c>
      <c r="D6" s="17">
        <v>3</v>
      </c>
      <c r="E6" s="17">
        <v>1</v>
      </c>
      <c r="F6" s="17">
        <v>2</v>
      </c>
      <c r="G6" s="17">
        <v>3</v>
      </c>
      <c r="H6" s="17">
        <v>3</v>
      </c>
    </row>
    <row r="7" spans="1:8" ht="15" customHeight="1">
      <c r="A7" s="18"/>
      <c r="B7" s="19" t="s">
        <v>0</v>
      </c>
      <c r="C7" s="20"/>
      <c r="D7" s="20"/>
      <c r="E7" s="18"/>
      <c r="F7" s="21" t="s">
        <v>1</v>
      </c>
      <c r="G7" s="20"/>
      <c r="H7" s="20"/>
    </row>
    <row r="8" spans="1:8" ht="15" customHeight="1">
      <c r="A8" s="17">
        <v>1</v>
      </c>
      <c r="B8" s="22" t="s">
        <v>27</v>
      </c>
      <c r="C8" s="23">
        <v>1100</v>
      </c>
      <c r="D8" s="23">
        <v>3605</v>
      </c>
      <c r="E8" s="17">
        <v>9</v>
      </c>
      <c r="F8" s="22" t="s">
        <v>2</v>
      </c>
      <c r="G8" s="23">
        <v>14508</v>
      </c>
      <c r="H8" s="23">
        <v>53916</v>
      </c>
    </row>
    <row r="9" spans="1:8" ht="15" customHeight="1">
      <c r="A9" s="17">
        <v>2</v>
      </c>
      <c r="B9" s="22" t="s">
        <v>31</v>
      </c>
      <c r="C9" s="23">
        <v>694</v>
      </c>
      <c r="D9" s="23">
        <v>602</v>
      </c>
      <c r="E9" s="17">
        <v>10</v>
      </c>
      <c r="F9" s="22" t="s">
        <v>32</v>
      </c>
      <c r="G9" s="23">
        <v>2646</v>
      </c>
      <c r="H9" s="23">
        <v>8008</v>
      </c>
    </row>
    <row r="10" spans="1:8" ht="15" customHeight="1">
      <c r="A10" s="17">
        <v>3</v>
      </c>
      <c r="B10" s="22" t="s">
        <v>33</v>
      </c>
      <c r="C10" s="23">
        <v>0</v>
      </c>
      <c r="D10" s="23">
        <v>400</v>
      </c>
      <c r="E10" s="17">
        <v>11</v>
      </c>
      <c r="F10" s="22" t="s">
        <v>9</v>
      </c>
      <c r="G10" s="23">
        <v>5270</v>
      </c>
      <c r="H10" s="23">
        <v>61263</v>
      </c>
    </row>
    <row r="11" spans="1:8" ht="15" customHeight="1">
      <c r="A11" s="17"/>
      <c r="B11" s="22"/>
      <c r="C11" s="23"/>
      <c r="D11" s="23"/>
      <c r="E11" s="17">
        <v>12</v>
      </c>
      <c r="F11" s="22" t="s">
        <v>34</v>
      </c>
      <c r="G11" s="23">
        <v>13061</v>
      </c>
      <c r="H11" s="23">
        <v>11860</v>
      </c>
    </row>
    <row r="12" spans="1:8" ht="15" customHeight="1">
      <c r="A12" s="17">
        <v>4</v>
      </c>
      <c r="B12" s="22" t="s">
        <v>80</v>
      </c>
      <c r="C12" s="23"/>
      <c r="D12" s="23"/>
      <c r="E12" s="17">
        <v>13</v>
      </c>
      <c r="F12" s="22" t="s">
        <v>82</v>
      </c>
      <c r="G12" s="23">
        <v>2585</v>
      </c>
      <c r="H12" s="23">
        <v>4521</v>
      </c>
    </row>
    <row r="13" spans="1:8" ht="15" customHeight="1">
      <c r="A13" s="17"/>
      <c r="B13" s="22"/>
      <c r="C13" s="9"/>
      <c r="D13" s="9"/>
      <c r="E13" s="17">
        <v>14</v>
      </c>
      <c r="F13" s="22" t="s">
        <v>83</v>
      </c>
      <c r="G13" s="23"/>
      <c r="H13" s="23"/>
    </row>
    <row r="14" spans="1:8" ht="15" customHeight="1">
      <c r="A14" s="17">
        <v>5</v>
      </c>
      <c r="B14" s="22" t="s">
        <v>35</v>
      </c>
      <c r="C14" s="23">
        <v>12152</v>
      </c>
      <c r="D14" s="23">
        <v>25961</v>
      </c>
      <c r="E14" s="17">
        <v>15</v>
      </c>
      <c r="F14" s="22" t="s">
        <v>159</v>
      </c>
      <c r="G14" s="23">
        <f>SUM(G8:G13)</f>
        <v>38070</v>
      </c>
      <c r="H14" s="23">
        <f>SUM(H8:H13)</f>
        <v>139568</v>
      </c>
    </row>
    <row r="15" spans="1:8" ht="15" customHeight="1">
      <c r="A15" s="17"/>
      <c r="B15" s="24" t="s">
        <v>36</v>
      </c>
      <c r="C15" s="23"/>
      <c r="D15" s="23">
        <v>19</v>
      </c>
      <c r="E15" s="17">
        <v>16</v>
      </c>
      <c r="F15" s="22" t="s">
        <v>37</v>
      </c>
      <c r="G15" s="23">
        <v>0</v>
      </c>
      <c r="H15" s="23">
        <v>0</v>
      </c>
    </row>
    <row r="16" spans="1:8" ht="15" customHeight="1">
      <c r="A16" s="17">
        <v>6</v>
      </c>
      <c r="B16" s="22" t="s">
        <v>81</v>
      </c>
      <c r="C16" s="23">
        <v>16739</v>
      </c>
      <c r="D16" s="23">
        <v>101120</v>
      </c>
      <c r="E16" s="17">
        <v>17</v>
      </c>
      <c r="F16" s="22" t="s">
        <v>42</v>
      </c>
      <c r="G16" s="23">
        <v>0</v>
      </c>
      <c r="H16" s="23">
        <v>0</v>
      </c>
    </row>
    <row r="17" spans="1:8" ht="15" customHeight="1">
      <c r="A17" s="17"/>
      <c r="B17" s="24" t="s">
        <v>38</v>
      </c>
      <c r="C17" s="23">
        <v>16739</v>
      </c>
      <c r="D17" s="23">
        <v>101120</v>
      </c>
      <c r="E17" s="17">
        <v>18</v>
      </c>
      <c r="F17" s="22" t="s">
        <v>160</v>
      </c>
      <c r="G17" s="23">
        <f>SUM(G15:G16)</f>
        <v>0</v>
      </c>
      <c r="H17" s="23">
        <f>SUM(H15:H16)</f>
        <v>0</v>
      </c>
    </row>
    <row r="18" spans="1:8" ht="15" customHeight="1">
      <c r="A18" s="17"/>
      <c r="B18" s="25" t="s">
        <v>39</v>
      </c>
      <c r="C18" s="22"/>
      <c r="D18" s="22"/>
      <c r="E18" s="26"/>
      <c r="F18" s="28" t="s">
        <v>161</v>
      </c>
      <c r="G18" s="27">
        <f>G14+G17</f>
        <v>38070</v>
      </c>
      <c r="H18" s="27">
        <v>139568</v>
      </c>
    </row>
    <row r="19" spans="1:8" ht="15" customHeight="1">
      <c r="A19" s="26">
        <v>7</v>
      </c>
      <c r="B19" s="22" t="s">
        <v>40</v>
      </c>
      <c r="C19" s="27">
        <v>7385</v>
      </c>
      <c r="D19" s="27">
        <v>7385</v>
      </c>
      <c r="E19" s="26">
        <v>19</v>
      </c>
      <c r="F19" s="22" t="s">
        <v>3</v>
      </c>
      <c r="G19" s="27">
        <v>0</v>
      </c>
      <c r="H19" s="27">
        <v>0</v>
      </c>
    </row>
    <row r="20" spans="1:4" ht="15" customHeight="1">
      <c r="A20" s="26">
        <v>8</v>
      </c>
      <c r="B20" s="22" t="s">
        <v>178</v>
      </c>
      <c r="C20" s="27"/>
      <c r="D20" s="27">
        <v>495</v>
      </c>
    </row>
    <row r="21" spans="1:8" ht="15" customHeight="1">
      <c r="A21" s="26"/>
      <c r="B21" s="28" t="s">
        <v>158</v>
      </c>
      <c r="C21" s="27">
        <f>C8+C9+C12+C14+C16+C19</f>
        <v>38070</v>
      </c>
      <c r="D21" s="27">
        <f>D8+D9+D10+D12+D14+D16+D19+D20</f>
        <v>139568</v>
      </c>
      <c r="E21" s="26"/>
      <c r="F21" s="28" t="s">
        <v>78</v>
      </c>
      <c r="G21" s="27">
        <f>G18+G19</f>
        <v>38070</v>
      </c>
      <c r="H21" s="27">
        <f>H18+H19</f>
        <v>139568</v>
      </c>
    </row>
    <row r="22" ht="15" customHeight="1"/>
    <row r="23" ht="15" customHeight="1"/>
  </sheetData>
  <sheetProtection/>
  <mergeCells count="2">
    <mergeCell ref="B1:G1"/>
    <mergeCell ref="A2:G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&amp;R&amp;8 1. számú melléklet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tabSelected="1" view="pageLayout" workbookViewId="0" topLeftCell="A72">
      <selection activeCell="E84" sqref="E84"/>
    </sheetView>
  </sheetViews>
  <sheetFormatPr defaultColWidth="9.140625" defaultRowHeight="12.75"/>
  <cols>
    <col min="1" max="1" width="0.9921875" style="1" customWidth="1"/>
    <col min="2" max="2" width="2.7109375" style="1" bestFit="1" customWidth="1"/>
    <col min="3" max="3" width="52.7109375" style="1" customWidth="1"/>
    <col min="4" max="5" width="10.7109375" style="1" customWidth="1"/>
    <col min="6" max="6" width="35.57421875" style="1" customWidth="1"/>
    <col min="7" max="16384" width="9.140625" style="1" customWidth="1"/>
  </cols>
  <sheetData>
    <row r="1" spans="1:4" ht="15" customHeight="1" hidden="1">
      <c r="A1" s="157"/>
      <c r="B1" s="158"/>
      <c r="C1" s="158"/>
      <c r="D1" s="158"/>
    </row>
    <row r="2" spans="1:4" ht="15" customHeight="1" hidden="1" thickBot="1">
      <c r="A2" s="157" t="s">
        <v>69</v>
      </c>
      <c r="B2" s="158"/>
      <c r="C2" s="158"/>
      <c r="D2" s="158"/>
    </row>
    <row r="3" spans="2:5" ht="12" customHeight="1" thickTop="1">
      <c r="B3" s="163" t="s">
        <v>5</v>
      </c>
      <c r="C3" s="165" t="s">
        <v>6</v>
      </c>
      <c r="D3" s="155" t="s">
        <v>167</v>
      </c>
      <c r="E3" s="155" t="s">
        <v>176</v>
      </c>
    </row>
    <row r="4" spans="2:5" ht="23.25" customHeight="1" thickBot="1">
      <c r="B4" s="164"/>
      <c r="C4" s="166"/>
      <c r="D4" s="156"/>
      <c r="E4" s="156"/>
    </row>
    <row r="5" spans="2:5" ht="13.5" thickTop="1">
      <c r="B5" s="2" t="s">
        <v>7</v>
      </c>
      <c r="C5" s="2" t="s">
        <v>51</v>
      </c>
      <c r="D5" s="147"/>
      <c r="E5" s="147"/>
    </row>
    <row r="6" spans="3:5" ht="11.25">
      <c r="C6" s="4" t="s">
        <v>2</v>
      </c>
      <c r="D6" s="9">
        <v>3826</v>
      </c>
      <c r="E6" s="9">
        <v>3826</v>
      </c>
    </row>
    <row r="7" spans="3:5" ht="11.25">
      <c r="C7" s="4" t="s">
        <v>8</v>
      </c>
      <c r="D7" s="9">
        <v>1034</v>
      </c>
      <c r="E7" s="9">
        <v>1034</v>
      </c>
    </row>
    <row r="8" spans="3:5" ht="11.25">
      <c r="C8" s="4" t="s">
        <v>9</v>
      </c>
      <c r="D8" s="9">
        <v>2135</v>
      </c>
      <c r="E8" s="9">
        <v>5165</v>
      </c>
    </row>
    <row r="9" spans="3:5" ht="11.25">
      <c r="C9" s="4" t="s">
        <v>79</v>
      </c>
      <c r="D9" s="9">
        <v>701</v>
      </c>
      <c r="E9" s="9">
        <v>701</v>
      </c>
    </row>
    <row r="10" spans="3:5" ht="11.25">
      <c r="C10" s="73" t="s">
        <v>86</v>
      </c>
      <c r="D10" s="9">
        <v>1884</v>
      </c>
      <c r="E10" s="9">
        <v>3820</v>
      </c>
    </row>
    <row r="11" spans="3:5" ht="11.25">
      <c r="C11" s="6" t="s">
        <v>10</v>
      </c>
      <c r="D11" s="10">
        <f>SUM(D6:D10)</f>
        <v>9580</v>
      </c>
      <c r="E11" s="10">
        <f>SUM(E6:E10)</f>
        <v>14546</v>
      </c>
    </row>
    <row r="12" spans="4:5" ht="11.25">
      <c r="D12" s="12"/>
      <c r="E12" s="12"/>
    </row>
    <row r="13" spans="2:5" ht="12.75">
      <c r="B13" s="2" t="s">
        <v>11</v>
      </c>
      <c r="C13" s="2" t="s">
        <v>71</v>
      </c>
      <c r="D13" s="148"/>
      <c r="E13" s="148"/>
    </row>
    <row r="14" spans="3:5" ht="11.25">
      <c r="C14" s="5" t="s">
        <v>2</v>
      </c>
      <c r="D14" s="9">
        <v>9064</v>
      </c>
      <c r="E14" s="9">
        <v>48472</v>
      </c>
    </row>
    <row r="15" spans="3:5" ht="11.25">
      <c r="C15" s="5" t="s">
        <v>8</v>
      </c>
      <c r="D15" s="9">
        <v>1224</v>
      </c>
      <c r="E15" s="9">
        <v>6586</v>
      </c>
    </row>
    <row r="16" spans="3:5" ht="11.25">
      <c r="C16" s="5" t="s">
        <v>9</v>
      </c>
      <c r="D16" s="9">
        <v>70</v>
      </c>
      <c r="E16" s="9">
        <v>53033</v>
      </c>
    </row>
    <row r="17" spans="3:5" ht="11.25">
      <c r="C17" s="6" t="s">
        <v>10</v>
      </c>
      <c r="D17" s="10">
        <f>SUM(D14:D16)</f>
        <v>10358</v>
      </c>
      <c r="E17" s="10">
        <f>SUM(E14:E16)</f>
        <v>108091</v>
      </c>
    </row>
    <row r="18" spans="3:5" ht="11.25">
      <c r="C18" s="6"/>
      <c r="D18" s="76"/>
      <c r="E18" s="76"/>
    </row>
    <row r="19" spans="2:5" ht="11.25">
      <c r="B19" s="77" t="s">
        <v>12</v>
      </c>
      <c r="C19" s="78" t="s">
        <v>89</v>
      </c>
      <c r="D19" s="76"/>
      <c r="E19" s="76"/>
    </row>
    <row r="20" spans="3:5" ht="11.25">
      <c r="C20" s="5" t="s">
        <v>2</v>
      </c>
      <c r="D20" s="9">
        <v>1618</v>
      </c>
      <c r="E20" s="9">
        <v>1618</v>
      </c>
    </row>
    <row r="21" spans="3:5" ht="11.25">
      <c r="C21" s="5" t="s">
        <v>8</v>
      </c>
      <c r="D21" s="9">
        <v>388</v>
      </c>
      <c r="E21" s="9">
        <v>388</v>
      </c>
    </row>
    <row r="22" spans="3:5" ht="11.25">
      <c r="C22" s="5" t="s">
        <v>9</v>
      </c>
      <c r="D22" s="9">
        <v>1135</v>
      </c>
      <c r="E22" s="9">
        <v>1135</v>
      </c>
    </row>
    <row r="23" spans="3:5" ht="11.25">
      <c r="C23" s="6" t="s">
        <v>10</v>
      </c>
      <c r="D23" s="10">
        <f>SUM(D20:D22)</f>
        <v>3141</v>
      </c>
      <c r="E23" s="10">
        <f>SUM(E20:E22)</f>
        <v>3141</v>
      </c>
    </row>
    <row r="24" spans="3:5" ht="11.25">
      <c r="C24" s="6"/>
      <c r="D24" s="10"/>
      <c r="E24" s="10"/>
    </row>
    <row r="25" spans="2:5" ht="12.75">
      <c r="B25" s="78" t="s">
        <v>13</v>
      </c>
      <c r="C25" s="2" t="s">
        <v>72</v>
      </c>
      <c r="D25" s="148"/>
      <c r="E25" s="148"/>
    </row>
    <row r="26" spans="3:5" ht="11.25">
      <c r="C26" s="3" t="s">
        <v>9</v>
      </c>
      <c r="D26" s="75">
        <v>180</v>
      </c>
      <c r="E26" s="75">
        <v>180</v>
      </c>
    </row>
    <row r="27" spans="4:5" ht="11.25">
      <c r="D27" s="12"/>
      <c r="E27" s="12"/>
    </row>
    <row r="28" spans="2:5" ht="12.75">
      <c r="B28" s="78" t="s">
        <v>90</v>
      </c>
      <c r="C28" s="2" t="s">
        <v>73</v>
      </c>
      <c r="D28" s="148"/>
      <c r="E28" s="148"/>
    </row>
    <row r="29" spans="3:5" ht="11.25">
      <c r="C29" s="3" t="s">
        <v>9</v>
      </c>
      <c r="D29" s="11">
        <v>815</v>
      </c>
      <c r="E29" s="11">
        <v>815</v>
      </c>
    </row>
    <row r="30" spans="3:5" ht="11.25">
      <c r="C30" s="3"/>
      <c r="D30" s="67"/>
      <c r="E30" s="67"/>
    </row>
    <row r="31" spans="2:5" ht="12.75">
      <c r="B31" s="2" t="s">
        <v>14</v>
      </c>
      <c r="C31" s="2" t="s">
        <v>74</v>
      </c>
      <c r="D31" s="148"/>
      <c r="E31" s="148"/>
    </row>
    <row r="32" spans="3:5" ht="11.25">
      <c r="C32" s="3" t="s">
        <v>9</v>
      </c>
      <c r="D32" s="75">
        <v>935</v>
      </c>
      <c r="E32" s="75">
        <v>935</v>
      </c>
    </row>
    <row r="33" spans="4:5" ht="11.25">
      <c r="D33" s="12"/>
      <c r="E33" s="12"/>
    </row>
    <row r="34" spans="2:5" ht="12.75">
      <c r="B34" s="2" t="s">
        <v>15</v>
      </c>
      <c r="C34" s="2" t="s">
        <v>75</v>
      </c>
      <c r="D34" s="148"/>
      <c r="E34" s="148"/>
    </row>
    <row r="35" spans="2:5" ht="11.25">
      <c r="B35" s="2"/>
      <c r="C35" s="2" t="s">
        <v>77</v>
      </c>
      <c r="D35" s="79">
        <v>6460</v>
      </c>
      <c r="E35" s="79">
        <v>2688</v>
      </c>
    </row>
    <row r="36" spans="3:5" ht="11.25">
      <c r="C36" s="4" t="s">
        <v>18</v>
      </c>
      <c r="D36" s="9">
        <v>3506</v>
      </c>
      <c r="E36" s="9">
        <v>3287</v>
      </c>
    </row>
    <row r="37" spans="3:5" ht="11.25">
      <c r="C37" s="73" t="s">
        <v>85</v>
      </c>
      <c r="D37" s="9">
        <v>730</v>
      </c>
      <c r="E37" s="9">
        <v>730</v>
      </c>
    </row>
    <row r="38" spans="3:5" ht="11.25">
      <c r="C38" s="4" t="s">
        <v>16</v>
      </c>
      <c r="D38" s="9">
        <v>1231</v>
      </c>
      <c r="E38" s="9">
        <v>1231</v>
      </c>
    </row>
    <row r="39" spans="3:5" ht="11.25">
      <c r="C39" s="73" t="s">
        <v>84</v>
      </c>
      <c r="D39" s="9">
        <v>200</v>
      </c>
      <c r="E39" s="9">
        <v>200</v>
      </c>
    </row>
    <row r="40" spans="3:5" ht="11.25">
      <c r="C40" s="6" t="s">
        <v>10</v>
      </c>
      <c r="D40" s="10">
        <f>SUM(D35:D39)</f>
        <v>12127</v>
      </c>
      <c r="E40" s="10">
        <f>SUM(E35:E39)</f>
        <v>8136</v>
      </c>
    </row>
    <row r="41" spans="4:5" ht="11.25">
      <c r="D41" s="12"/>
      <c r="E41" s="12"/>
    </row>
    <row r="42" spans="2:5" ht="12.75">
      <c r="B42" s="2" t="s">
        <v>17</v>
      </c>
      <c r="C42" s="2" t="s">
        <v>76</v>
      </c>
      <c r="D42" s="148"/>
      <c r="E42" s="148"/>
    </row>
    <row r="43" spans="2:5" ht="11.25">
      <c r="B43" s="2"/>
      <c r="C43" s="4" t="s">
        <v>168</v>
      </c>
      <c r="D43" s="9">
        <v>250</v>
      </c>
      <c r="E43" s="9">
        <v>2890</v>
      </c>
    </row>
    <row r="44" spans="2:5" ht="11.25">
      <c r="B44" s="2"/>
      <c r="C44" s="4" t="s">
        <v>169</v>
      </c>
      <c r="D44" s="9">
        <v>164</v>
      </c>
      <c r="E44" s="9">
        <v>314</v>
      </c>
    </row>
    <row r="45" spans="2:5" ht="11.25">
      <c r="B45" s="2"/>
      <c r="C45" s="4" t="s">
        <v>170</v>
      </c>
      <c r="D45" s="9">
        <v>40</v>
      </c>
      <c r="E45" s="9">
        <v>40</v>
      </c>
    </row>
    <row r="46" spans="2:5" ht="11.25">
      <c r="B46" s="2"/>
      <c r="C46" s="4" t="s">
        <v>171</v>
      </c>
      <c r="D46" s="9">
        <v>30</v>
      </c>
      <c r="E46" s="9">
        <v>30</v>
      </c>
    </row>
    <row r="47" spans="2:5" ht="11.25">
      <c r="B47" s="2"/>
      <c r="C47" s="4" t="s">
        <v>172</v>
      </c>
      <c r="D47" s="9">
        <v>100</v>
      </c>
      <c r="E47" s="9">
        <v>100</v>
      </c>
    </row>
    <row r="48" spans="2:5" ht="11.25">
      <c r="B48" s="2"/>
      <c r="C48" s="4" t="s">
        <v>25</v>
      </c>
      <c r="D48" s="9">
        <v>350</v>
      </c>
      <c r="E48" s="9">
        <v>350</v>
      </c>
    </row>
    <row r="49" spans="2:5" ht="11.25">
      <c r="B49" s="2"/>
      <c r="C49" s="6" t="s">
        <v>10</v>
      </c>
      <c r="D49" s="10">
        <f>SUM(D43:D48)</f>
        <v>934</v>
      </c>
      <c r="E49" s="10">
        <f>SUM(E43:E48)</f>
        <v>3724</v>
      </c>
    </row>
    <row r="50" spans="4:5" ht="11.25">
      <c r="D50" s="12"/>
      <c r="E50" s="12"/>
    </row>
    <row r="51" spans="4:5" ht="11.25">
      <c r="D51" s="12"/>
      <c r="E51" s="12"/>
    </row>
    <row r="52" spans="2:5" ht="11.25">
      <c r="B52" s="2"/>
      <c r="C52" s="8" t="s">
        <v>19</v>
      </c>
      <c r="D52" s="11">
        <f>D11+D17+D23+D26+D29+D32+D40+D49</f>
        <v>38070</v>
      </c>
      <c r="E52" s="11">
        <f>E11+E17+E23+E26+E29+E32+E40+E49</f>
        <v>139568</v>
      </c>
    </row>
    <row r="53" spans="2:5" ht="11.25">
      <c r="B53" s="2"/>
      <c r="C53" s="8"/>
      <c r="D53" s="74"/>
      <c r="E53" s="74"/>
    </row>
    <row r="54" spans="2:5" ht="11.25">
      <c r="B54" s="2"/>
      <c r="C54" s="8"/>
      <c r="D54" s="74"/>
      <c r="E54" s="74"/>
    </row>
    <row r="55" spans="2:5" ht="11.25">
      <c r="B55" s="2"/>
      <c r="C55" s="8"/>
      <c r="D55" s="74"/>
      <c r="E55" s="74"/>
    </row>
    <row r="56" spans="2:5" ht="11.25">
      <c r="B56" s="2"/>
      <c r="C56" s="8"/>
      <c r="D56" s="74"/>
      <c r="E56" s="74"/>
    </row>
    <row r="57" spans="2:5" ht="11.25">
      <c r="B57" s="2"/>
      <c r="C57" s="8"/>
      <c r="D57" s="74"/>
      <c r="E57" s="74"/>
    </row>
    <row r="58" spans="2:5" ht="11.25">
      <c r="B58" s="2"/>
      <c r="C58" s="8"/>
      <c r="D58" s="74"/>
      <c r="E58" s="74"/>
    </row>
    <row r="59" spans="2:5" ht="11.25">
      <c r="B59" s="2"/>
      <c r="C59" s="8"/>
      <c r="D59" s="74"/>
      <c r="E59" s="74"/>
    </row>
    <row r="60" spans="2:5" ht="11.25">
      <c r="B60" s="2"/>
      <c r="C60" s="8"/>
      <c r="D60" s="74"/>
      <c r="E60" s="74"/>
    </row>
    <row r="61" spans="2:5" ht="11.25">
      <c r="B61" s="2"/>
      <c r="C61" s="8"/>
      <c r="D61" s="74"/>
      <c r="E61" s="74"/>
    </row>
    <row r="62" spans="2:5" ht="11.25">
      <c r="B62" s="2"/>
      <c r="C62" s="8"/>
      <c r="D62" s="74"/>
      <c r="E62" s="74"/>
    </row>
    <row r="63" spans="2:5" ht="11.25">
      <c r="B63" s="2"/>
      <c r="C63" s="8"/>
      <c r="D63" s="74"/>
      <c r="E63" s="74"/>
    </row>
    <row r="64" spans="2:5" ht="11.25">
      <c r="B64" s="2"/>
      <c r="C64" s="8"/>
      <c r="D64" s="74"/>
      <c r="E64" s="74"/>
    </row>
    <row r="65" spans="2:5" ht="11.25">
      <c r="B65" s="2"/>
      <c r="C65" s="8"/>
      <c r="D65" s="74"/>
      <c r="E65" s="74"/>
    </row>
    <row r="66" spans="2:5" ht="11.25">
      <c r="B66" s="2"/>
      <c r="C66" s="8"/>
      <c r="D66" s="74"/>
      <c r="E66" s="74"/>
    </row>
    <row r="67" spans="2:5" ht="11.25">
      <c r="B67" s="2"/>
      <c r="C67" s="8"/>
      <c r="D67" s="74"/>
      <c r="E67" s="74"/>
    </row>
    <row r="68" spans="2:5" ht="11.25">
      <c r="B68" s="2"/>
      <c r="C68" s="8"/>
      <c r="D68" s="74"/>
      <c r="E68" s="74"/>
    </row>
    <row r="69" ht="12" thickBot="1">
      <c r="C69" s="14"/>
    </row>
    <row r="70" spans="2:5" ht="12" customHeight="1" thickTop="1">
      <c r="B70" s="159" t="s">
        <v>20</v>
      </c>
      <c r="C70" s="160"/>
      <c r="D70" s="155" t="s">
        <v>167</v>
      </c>
      <c r="E70" s="155" t="s">
        <v>176</v>
      </c>
    </row>
    <row r="71" spans="2:5" ht="24" customHeight="1" thickBot="1">
      <c r="B71" s="161"/>
      <c r="C71" s="162"/>
      <c r="D71" s="156"/>
      <c r="E71" s="156"/>
    </row>
    <row r="72" spans="2:5" ht="18.75" customHeight="1" thickTop="1">
      <c r="B72" s="68"/>
      <c r="C72" s="68"/>
      <c r="D72" s="149"/>
      <c r="E72" s="149"/>
    </row>
    <row r="73" spans="2:5" ht="11.25">
      <c r="B73" s="2" t="s">
        <v>7</v>
      </c>
      <c r="C73" s="2" t="s">
        <v>21</v>
      </c>
      <c r="D73" s="146">
        <v>0</v>
      </c>
      <c r="E73" s="146">
        <v>0</v>
      </c>
    </row>
    <row r="74" spans="2:5" ht="11.25">
      <c r="B74" s="2" t="s">
        <v>11</v>
      </c>
      <c r="C74" s="4" t="s">
        <v>41</v>
      </c>
      <c r="D74" s="9">
        <v>0</v>
      </c>
      <c r="E74" s="9">
        <v>0</v>
      </c>
    </row>
    <row r="75" spans="2:5" ht="11.25">
      <c r="B75" s="2"/>
      <c r="C75" s="6" t="s">
        <v>10</v>
      </c>
      <c r="D75" s="10">
        <v>0</v>
      </c>
      <c r="E75" s="10">
        <v>0</v>
      </c>
    </row>
    <row r="76" spans="2:5" ht="11.25">
      <c r="B76" s="2" t="s">
        <v>12</v>
      </c>
      <c r="C76" s="2" t="s">
        <v>22</v>
      </c>
      <c r="D76" s="79">
        <v>0</v>
      </c>
      <c r="E76" s="79">
        <v>0</v>
      </c>
    </row>
    <row r="77" spans="2:5" ht="11.25">
      <c r="B77" s="2"/>
      <c r="C77" s="6" t="s">
        <v>10</v>
      </c>
      <c r="D77" s="10">
        <v>0</v>
      </c>
      <c r="E77" s="10">
        <v>0</v>
      </c>
    </row>
    <row r="78" spans="4:5" ht="11.25">
      <c r="D78" s="12"/>
      <c r="E78" s="12"/>
    </row>
    <row r="79" spans="2:5" ht="11.25">
      <c r="B79" s="2" t="s">
        <v>13</v>
      </c>
      <c r="C79" s="7" t="s">
        <v>29</v>
      </c>
      <c r="D79" s="9">
        <v>0</v>
      </c>
      <c r="E79" s="9">
        <v>0</v>
      </c>
    </row>
    <row r="80" spans="4:5" ht="11.25">
      <c r="D80" s="12"/>
      <c r="E80" s="12"/>
    </row>
    <row r="81" spans="2:5" ht="11.25">
      <c r="B81" s="2"/>
      <c r="C81" s="8" t="s">
        <v>23</v>
      </c>
      <c r="D81" s="11">
        <f>D75+D77</f>
        <v>0</v>
      </c>
      <c r="E81" s="11">
        <f>E75+E77</f>
        <v>0</v>
      </c>
    </row>
    <row r="82" spans="4:5" ht="28.5" customHeight="1">
      <c r="D82" s="12"/>
      <c r="E82" s="12"/>
    </row>
    <row r="83" spans="2:5" ht="11.25">
      <c r="B83" s="2"/>
      <c r="C83" s="8" t="s">
        <v>24</v>
      </c>
      <c r="D83" s="11">
        <f>D81+D49+D40+D32+D29+D26+D23+D17+D11</f>
        <v>38070</v>
      </c>
      <c r="E83" s="11">
        <v>139568</v>
      </c>
    </row>
  </sheetData>
  <sheetProtection/>
  <mergeCells count="9">
    <mergeCell ref="E3:E4"/>
    <mergeCell ref="E70:E71"/>
    <mergeCell ref="D3:D4"/>
    <mergeCell ref="A1:D1"/>
    <mergeCell ref="D70:D71"/>
    <mergeCell ref="A2:D2"/>
    <mergeCell ref="B70:C71"/>
    <mergeCell ref="B3:B4"/>
    <mergeCell ref="C3:C4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&amp;R&amp;8 2. számú melléklet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8"/>
  <sheetViews>
    <sheetView view="pageLayout" zoomScale="110" zoomScaleNormal="110" zoomScalePageLayoutView="110" workbookViewId="0" topLeftCell="A8">
      <selection activeCell="D6" sqref="D6"/>
    </sheetView>
  </sheetViews>
  <sheetFormatPr defaultColWidth="9.140625" defaultRowHeight="12.75"/>
  <cols>
    <col min="1" max="1" width="4.7109375" style="32" customWidth="1"/>
    <col min="2" max="2" width="39.140625" style="32" customWidth="1"/>
    <col min="3" max="9" width="5.7109375" style="32" customWidth="1"/>
    <col min="10" max="16384" width="9.140625" style="32" customWidth="1"/>
  </cols>
  <sheetData>
    <row r="1" ht="9.75" hidden="1"/>
    <row r="2" spans="1:9" ht="33.75" customHeight="1">
      <c r="A2" s="30" t="s">
        <v>43</v>
      </c>
      <c r="B2" s="31" t="s">
        <v>44</v>
      </c>
      <c r="C2" s="167" t="s">
        <v>45</v>
      </c>
      <c r="D2" s="168"/>
      <c r="E2" s="168"/>
      <c r="F2" s="168"/>
      <c r="G2" s="168"/>
      <c r="H2" s="168"/>
      <c r="I2" s="169" t="s">
        <v>46</v>
      </c>
    </row>
    <row r="3" spans="1:9" ht="48.75" customHeight="1">
      <c r="A3" s="33"/>
      <c r="B3" s="31"/>
      <c r="C3" s="33" t="s">
        <v>2</v>
      </c>
      <c r="D3" s="33" t="s">
        <v>47</v>
      </c>
      <c r="E3" s="33" t="s">
        <v>9</v>
      </c>
      <c r="F3" s="33" t="s">
        <v>48</v>
      </c>
      <c r="G3" s="33" t="s">
        <v>28</v>
      </c>
      <c r="H3" s="33" t="s">
        <v>4</v>
      </c>
      <c r="I3" s="170"/>
    </row>
    <row r="4" spans="1:9" ht="15" customHeight="1">
      <c r="A4" s="34">
        <v>1</v>
      </c>
      <c r="B4" s="35" t="s">
        <v>49</v>
      </c>
      <c r="C4" s="36"/>
      <c r="D4" s="37"/>
      <c r="E4" s="37"/>
      <c r="F4" s="37"/>
      <c r="G4" s="37"/>
      <c r="H4" s="37"/>
      <c r="I4" s="38"/>
    </row>
    <row r="5" spans="1:9" ht="24.75" customHeight="1">
      <c r="A5" s="39" t="s">
        <v>50</v>
      </c>
      <c r="B5" s="40" t="s">
        <v>51</v>
      </c>
      <c r="C5" s="41">
        <v>3826</v>
      </c>
      <c r="D5" s="41">
        <v>1034</v>
      </c>
      <c r="E5" s="41">
        <v>5165</v>
      </c>
      <c r="F5" s="41">
        <v>4521</v>
      </c>
      <c r="G5" s="41"/>
      <c r="H5" s="41"/>
      <c r="I5" s="43">
        <f>SUM(C5:H5)</f>
        <v>14546</v>
      </c>
    </row>
    <row r="6" spans="1:9" ht="24.75" customHeight="1">
      <c r="A6" s="39" t="s">
        <v>52</v>
      </c>
      <c r="B6" s="40" t="s">
        <v>54</v>
      </c>
      <c r="C6" s="41">
        <v>48472</v>
      </c>
      <c r="D6" s="41">
        <v>6586</v>
      </c>
      <c r="E6" s="41">
        <v>53033</v>
      </c>
      <c r="F6" s="41"/>
      <c r="G6" s="41"/>
      <c r="H6" s="41"/>
      <c r="I6" s="43">
        <f>SUM(C6:H6)</f>
        <v>108091</v>
      </c>
    </row>
    <row r="7" spans="1:9" ht="24.75" customHeight="1">
      <c r="A7" s="39" t="s">
        <v>53</v>
      </c>
      <c r="B7" s="40" t="s">
        <v>56</v>
      </c>
      <c r="C7" s="41"/>
      <c r="D7" s="41"/>
      <c r="E7" s="41">
        <v>815</v>
      </c>
      <c r="F7" s="41"/>
      <c r="G7" s="41"/>
      <c r="H7" s="41"/>
      <c r="I7" s="43">
        <f aca="true" t="shared" si="0" ref="I7:I16">SUM(C7:H7)</f>
        <v>815</v>
      </c>
    </row>
    <row r="8" spans="1:9" ht="18" customHeight="1">
      <c r="A8" s="39" t="s">
        <v>55</v>
      </c>
      <c r="B8" s="40" t="s">
        <v>58</v>
      </c>
      <c r="C8" s="41"/>
      <c r="D8" s="41"/>
      <c r="E8" s="41"/>
      <c r="F8" s="41">
        <v>8136</v>
      </c>
      <c r="G8" s="41"/>
      <c r="H8" s="41"/>
      <c r="I8" s="43">
        <f t="shared" si="0"/>
        <v>8136</v>
      </c>
    </row>
    <row r="9" spans="1:9" ht="24.75" customHeight="1">
      <c r="A9" s="39" t="s">
        <v>57</v>
      </c>
      <c r="B9" s="40" t="s">
        <v>60</v>
      </c>
      <c r="C9" s="41"/>
      <c r="D9" s="41"/>
      <c r="E9" s="41"/>
      <c r="F9" s="41">
        <v>3724</v>
      </c>
      <c r="G9" s="41"/>
      <c r="H9" s="41"/>
      <c r="I9" s="43">
        <f t="shared" si="0"/>
        <v>3724</v>
      </c>
    </row>
    <row r="10" spans="1:9" ht="24.75" customHeight="1">
      <c r="A10" s="39" t="s">
        <v>59</v>
      </c>
      <c r="B10" s="40" t="s">
        <v>62</v>
      </c>
      <c r="C10" s="41"/>
      <c r="D10" s="41"/>
      <c r="E10" s="41">
        <v>935</v>
      </c>
      <c r="F10" s="41"/>
      <c r="G10" s="41"/>
      <c r="H10" s="41"/>
      <c r="I10" s="43">
        <f t="shared" si="0"/>
        <v>935</v>
      </c>
    </row>
    <row r="11" spans="1:9" ht="24.75" customHeight="1">
      <c r="A11" s="39" t="s">
        <v>61</v>
      </c>
      <c r="B11" s="40" t="s">
        <v>70</v>
      </c>
      <c r="C11" s="41"/>
      <c r="D11" s="41"/>
      <c r="E11" s="41">
        <v>180</v>
      </c>
      <c r="F11" s="41"/>
      <c r="G11" s="41"/>
      <c r="H11" s="41"/>
      <c r="I11" s="43">
        <f t="shared" si="0"/>
        <v>180</v>
      </c>
    </row>
    <row r="12" spans="1:9" ht="24.75" customHeight="1">
      <c r="A12" s="39" t="s">
        <v>63</v>
      </c>
      <c r="B12" s="40" t="s">
        <v>88</v>
      </c>
      <c r="C12" s="41">
        <v>1618</v>
      </c>
      <c r="D12" s="41">
        <v>388</v>
      </c>
      <c r="E12" s="41">
        <v>1135</v>
      </c>
      <c r="F12" s="41"/>
      <c r="G12" s="41"/>
      <c r="H12" s="41"/>
      <c r="I12" s="43">
        <f t="shared" si="0"/>
        <v>3141</v>
      </c>
    </row>
    <row r="13" spans="1:9" ht="24.75" customHeight="1">
      <c r="A13" s="39" t="s">
        <v>64</v>
      </c>
      <c r="B13" s="40" t="s">
        <v>66</v>
      </c>
      <c r="C13" s="41"/>
      <c r="D13" s="41"/>
      <c r="E13" s="41"/>
      <c r="F13" s="41"/>
      <c r="G13" s="41"/>
      <c r="H13" s="41"/>
      <c r="I13" s="43">
        <f t="shared" si="0"/>
        <v>0</v>
      </c>
    </row>
    <row r="14" spans="1:9" ht="24.75" customHeight="1">
      <c r="A14" s="39" t="s">
        <v>65</v>
      </c>
      <c r="B14" s="40" t="s">
        <v>68</v>
      </c>
      <c r="C14" s="41"/>
      <c r="D14" s="41"/>
      <c r="E14" s="41"/>
      <c r="F14" s="41"/>
      <c r="G14" s="41"/>
      <c r="H14" s="41"/>
      <c r="I14" s="43">
        <f>SUM(C14:H14)</f>
        <v>0</v>
      </c>
    </row>
    <row r="15" spans="1:9" ht="24.75" customHeight="1">
      <c r="A15" s="39" t="s">
        <v>67</v>
      </c>
      <c r="B15" s="70" t="s">
        <v>91</v>
      </c>
      <c r="C15" s="41"/>
      <c r="D15" s="41"/>
      <c r="E15" s="41"/>
      <c r="F15" s="41"/>
      <c r="G15" s="41">
        <v>0</v>
      </c>
      <c r="H15" s="41"/>
      <c r="I15" s="43">
        <f>SUM(C15:H15)</f>
        <v>0</v>
      </c>
    </row>
    <row r="16" spans="1:9" s="44" customFormat="1" ht="24.75" customHeight="1">
      <c r="A16" s="42" t="s">
        <v>24</v>
      </c>
      <c r="B16" s="72"/>
      <c r="C16" s="43">
        <f>SUM(C5:C14)</f>
        <v>53916</v>
      </c>
      <c r="D16" s="43">
        <f>SUM(D5:D14)</f>
        <v>8008</v>
      </c>
      <c r="E16" s="43">
        <f>SUM(E5:E15)</f>
        <v>61263</v>
      </c>
      <c r="F16" s="43">
        <f>SUM(F5:F14)</f>
        <v>16381</v>
      </c>
      <c r="G16" s="43">
        <v>0</v>
      </c>
      <c r="H16" s="43">
        <f>SUM(H5:H14)</f>
        <v>0</v>
      </c>
      <c r="I16" s="43">
        <f t="shared" si="0"/>
        <v>139568</v>
      </c>
    </row>
    <row r="17" spans="1:9" ht="15" customHeight="1">
      <c r="A17" s="45"/>
      <c r="B17" s="48"/>
      <c r="C17" s="45"/>
      <c r="D17" s="45"/>
      <c r="E17" s="46"/>
      <c r="F17" s="46"/>
      <c r="G17" s="46"/>
      <c r="H17" s="46"/>
      <c r="I17" s="47"/>
    </row>
    <row r="18" spans="1:9" ht="15" customHeight="1">
      <c r="A18" s="48"/>
      <c r="B18" s="51"/>
      <c r="C18" s="48"/>
      <c r="D18" s="48"/>
      <c r="E18" s="13"/>
      <c r="F18" s="13"/>
      <c r="G18" s="13"/>
      <c r="H18" s="13"/>
      <c r="I18" s="49"/>
    </row>
    <row r="19" spans="1:9" ht="12.75">
      <c r="A19" s="50"/>
      <c r="B19" s="69"/>
      <c r="C19" s="48"/>
      <c r="D19" s="48"/>
      <c r="E19" s="13"/>
      <c r="F19" s="13"/>
      <c r="G19" s="13"/>
      <c r="H19" s="144" t="s">
        <v>162</v>
      </c>
      <c r="I19" s="52"/>
    </row>
    <row r="20" spans="1:9" ht="12.75">
      <c r="A20" s="71"/>
      <c r="B20" s="29"/>
      <c r="C20" s="48"/>
      <c r="D20" s="48"/>
      <c r="E20" s="13"/>
      <c r="F20" s="13"/>
      <c r="G20" s="13"/>
      <c r="H20" s="13"/>
      <c r="I20" s="52"/>
    </row>
    <row r="21" spans="1:9" ht="9.75">
      <c r="A21" s="53"/>
      <c r="B21" s="56"/>
      <c r="C21" s="54"/>
      <c r="D21" s="54"/>
      <c r="E21" s="54"/>
      <c r="F21" s="54"/>
      <c r="G21" s="54"/>
      <c r="H21" s="54"/>
      <c r="I21" s="55"/>
    </row>
    <row r="22" spans="1:9" ht="9.75" customHeight="1">
      <c r="A22" s="53"/>
      <c r="B22" s="56"/>
      <c r="C22" s="54"/>
      <c r="D22" s="54"/>
      <c r="E22" s="54"/>
      <c r="F22" s="54"/>
      <c r="G22" s="54"/>
      <c r="H22" s="54"/>
      <c r="I22" s="57"/>
    </row>
    <row r="23" spans="1:9" ht="9.75" customHeight="1">
      <c r="A23" s="53"/>
      <c r="B23" s="56"/>
      <c r="C23" s="54"/>
      <c r="D23" s="54"/>
      <c r="E23" s="54"/>
      <c r="F23" s="54"/>
      <c r="G23" s="54"/>
      <c r="H23" s="54"/>
      <c r="I23" s="57"/>
    </row>
    <row r="24" spans="1:9" ht="9.75" customHeight="1">
      <c r="A24" s="53"/>
      <c r="B24" s="56"/>
      <c r="C24" s="54"/>
      <c r="D24" s="54"/>
      <c r="E24" s="54"/>
      <c r="F24" s="54"/>
      <c r="G24" s="54"/>
      <c r="H24" s="54"/>
      <c r="I24" s="57"/>
    </row>
    <row r="25" spans="1:9" ht="9.75" customHeight="1">
      <c r="A25" s="53"/>
      <c r="B25" s="56"/>
      <c r="C25" s="54"/>
      <c r="D25" s="54"/>
      <c r="E25" s="54"/>
      <c r="F25" s="54"/>
      <c r="G25" s="54"/>
      <c r="H25" s="54"/>
      <c r="I25" s="57"/>
    </row>
    <row r="26" spans="1:9" ht="9.75" customHeight="1">
      <c r="A26" s="53"/>
      <c r="B26" s="56"/>
      <c r="C26" s="54"/>
      <c r="D26" s="54"/>
      <c r="E26" s="54"/>
      <c r="F26" s="54"/>
      <c r="G26" s="54"/>
      <c r="H26" s="54"/>
      <c r="I26" s="57"/>
    </row>
    <row r="27" spans="1:9" ht="9.75" customHeight="1">
      <c r="A27" s="53"/>
      <c r="B27" s="56"/>
      <c r="C27" s="54"/>
      <c r="D27" s="54"/>
      <c r="E27" s="54"/>
      <c r="F27" s="54"/>
      <c r="G27" s="54"/>
      <c r="H27" s="54"/>
      <c r="I27" s="57"/>
    </row>
    <row r="28" spans="1:9" ht="9.75" customHeight="1">
      <c r="A28" s="53"/>
      <c r="B28" s="56"/>
      <c r="C28" s="54"/>
      <c r="D28" s="54"/>
      <c r="E28" s="54"/>
      <c r="F28" s="54"/>
      <c r="G28" s="54"/>
      <c r="H28" s="54"/>
      <c r="I28" s="57"/>
    </row>
    <row r="29" spans="1:9" ht="9.75" customHeight="1">
      <c r="A29" s="53"/>
      <c r="B29" s="56"/>
      <c r="C29" s="54"/>
      <c r="D29" s="54"/>
      <c r="E29" s="54"/>
      <c r="F29" s="54"/>
      <c r="G29" s="54"/>
      <c r="H29" s="54"/>
      <c r="I29" s="57"/>
    </row>
    <row r="30" spans="1:9" ht="9.75" customHeight="1">
      <c r="A30" s="53"/>
      <c r="B30" s="58"/>
      <c r="C30" s="54"/>
      <c r="D30" s="54"/>
      <c r="E30" s="54"/>
      <c r="F30" s="54"/>
      <c r="G30" s="54"/>
      <c r="H30" s="54"/>
      <c r="I30" s="57"/>
    </row>
    <row r="31" spans="1:9" ht="9.75">
      <c r="A31" s="53"/>
      <c r="B31" s="29"/>
      <c r="C31" s="54"/>
      <c r="D31" s="54"/>
      <c r="E31" s="54"/>
      <c r="F31" s="54"/>
      <c r="G31" s="54"/>
      <c r="H31" s="54"/>
      <c r="I31" s="59"/>
    </row>
    <row r="32" spans="1:9" ht="9.75">
      <c r="A32" s="53"/>
      <c r="B32" s="56"/>
      <c r="C32" s="54"/>
      <c r="D32" s="54"/>
      <c r="E32" s="54"/>
      <c r="F32" s="54"/>
      <c r="G32" s="54"/>
      <c r="H32" s="54"/>
      <c r="I32" s="55"/>
    </row>
    <row r="33" spans="1:9" ht="9.75">
      <c r="A33" s="53"/>
      <c r="B33" s="56"/>
      <c r="C33" s="54"/>
      <c r="D33" s="54"/>
      <c r="E33" s="54"/>
      <c r="F33" s="54"/>
      <c r="G33" s="54"/>
      <c r="H33" s="54"/>
      <c r="I33" s="57"/>
    </row>
    <row r="34" spans="1:9" ht="9.75">
      <c r="A34" s="53"/>
      <c r="B34" s="56"/>
      <c r="C34" s="54"/>
      <c r="D34" s="54"/>
      <c r="E34" s="54"/>
      <c r="F34" s="54"/>
      <c r="G34" s="54"/>
      <c r="H34" s="54"/>
      <c r="I34" s="57"/>
    </row>
    <row r="35" spans="1:9" ht="9.75">
      <c r="A35" s="53"/>
      <c r="B35" s="58"/>
      <c r="C35" s="54"/>
      <c r="D35" s="54"/>
      <c r="E35" s="54"/>
      <c r="F35" s="54"/>
      <c r="G35" s="54"/>
      <c r="H35" s="54"/>
      <c r="I35" s="57"/>
    </row>
    <row r="36" spans="1:9" ht="9.75">
      <c r="A36" s="53"/>
      <c r="B36" s="29"/>
      <c r="C36" s="54"/>
      <c r="D36" s="54"/>
      <c r="E36" s="54"/>
      <c r="F36" s="54"/>
      <c r="G36" s="54"/>
      <c r="H36" s="54"/>
      <c r="I36" s="59"/>
    </row>
    <row r="37" spans="1:9" ht="9.75">
      <c r="A37" s="53"/>
      <c r="B37" s="60"/>
      <c r="C37" s="54"/>
      <c r="D37" s="54"/>
      <c r="E37" s="54"/>
      <c r="F37" s="54"/>
      <c r="G37" s="54"/>
      <c r="H37" s="54"/>
      <c r="I37" s="55"/>
    </row>
    <row r="38" spans="1:9" ht="9.75">
      <c r="A38" s="53"/>
      <c r="B38" s="29"/>
      <c r="C38" s="54"/>
      <c r="D38" s="54"/>
      <c r="E38" s="54"/>
      <c r="F38" s="54"/>
      <c r="G38" s="54"/>
      <c r="H38" s="54"/>
      <c r="I38" s="57"/>
    </row>
    <row r="39" spans="1:9" ht="9.75">
      <c r="A39" s="53"/>
      <c r="B39" s="61"/>
      <c r="C39" s="54"/>
      <c r="D39" s="54"/>
      <c r="E39" s="54"/>
      <c r="F39" s="54"/>
      <c r="G39" s="54"/>
      <c r="H39" s="54"/>
      <c r="I39" s="57"/>
    </row>
    <row r="40" spans="1:9" ht="9.75">
      <c r="A40" s="53"/>
      <c r="B40" s="29"/>
      <c r="C40" s="54"/>
      <c r="D40" s="54"/>
      <c r="E40" s="54"/>
      <c r="F40" s="54"/>
      <c r="G40" s="54"/>
      <c r="H40" s="54"/>
      <c r="I40" s="62"/>
    </row>
    <row r="41" spans="1:9" ht="9.75">
      <c r="A41" s="53"/>
      <c r="B41" s="63"/>
      <c r="C41" s="54"/>
      <c r="D41" s="54"/>
      <c r="E41" s="54"/>
      <c r="F41" s="54"/>
      <c r="G41" s="54"/>
      <c r="H41" s="54"/>
      <c r="I41" s="57"/>
    </row>
    <row r="42" spans="1:9" ht="9.75">
      <c r="A42" s="53"/>
      <c r="C42" s="54"/>
      <c r="D42" s="54"/>
      <c r="E42" s="54"/>
      <c r="F42" s="54"/>
      <c r="G42" s="54"/>
      <c r="H42" s="54"/>
      <c r="I42" s="62"/>
    </row>
    <row r="44" ht="12.75">
      <c r="B44"/>
    </row>
    <row r="45" spans="1:6" ht="12.75">
      <c r="A45"/>
      <c r="B45"/>
      <c r="C45"/>
      <c r="D45"/>
      <c r="E45"/>
      <c r="F45" s="64"/>
    </row>
    <row r="46" spans="1:6" ht="22.5" customHeight="1">
      <c r="A46"/>
      <c r="B46"/>
      <c r="C46"/>
      <c r="D46"/>
      <c r="E46" s="65"/>
      <c r="F46" s="66"/>
    </row>
    <row r="47" spans="1:6" ht="12.75">
      <c r="A47"/>
      <c r="B47"/>
      <c r="C47"/>
      <c r="D47"/>
      <c r="E47" s="65"/>
      <c r="F47" s="55"/>
    </row>
    <row r="48" spans="1:6" ht="12.75">
      <c r="A48"/>
      <c r="B48"/>
      <c r="C48"/>
      <c r="D48"/>
      <c r="E48" s="65"/>
      <c r="F48" s="57"/>
    </row>
    <row r="49" spans="1:6" ht="12.75">
      <c r="A49"/>
      <c r="B49"/>
      <c r="C49"/>
      <c r="D49"/>
      <c r="E49" s="65"/>
      <c r="F49" s="57"/>
    </row>
    <row r="50" spans="1:6" ht="12.75">
      <c r="A50"/>
      <c r="B50"/>
      <c r="C50"/>
      <c r="D50"/>
      <c r="E50" s="65"/>
      <c r="F50" s="57"/>
    </row>
    <row r="51" spans="1:6" ht="12.75">
      <c r="A51"/>
      <c r="B51"/>
      <c r="C51"/>
      <c r="D51"/>
      <c r="E51" s="65"/>
      <c r="F51" s="57"/>
    </row>
    <row r="52" spans="1:6" ht="12.75">
      <c r="A52"/>
      <c r="B52"/>
      <c r="C52"/>
      <c r="D52"/>
      <c r="E52" s="65"/>
      <c r="F52" s="57"/>
    </row>
    <row r="53" spans="1:6" ht="12.75">
      <c r="A53"/>
      <c r="B53"/>
      <c r="C53"/>
      <c r="D53"/>
      <c r="E53" s="65"/>
      <c r="F53" s="57"/>
    </row>
    <row r="54" spans="1:6" ht="12.75">
      <c r="A54"/>
      <c r="B54"/>
      <c r="C54"/>
      <c r="D54"/>
      <c r="E54" s="65"/>
      <c r="F54" s="57"/>
    </row>
    <row r="55" spans="1:6" ht="12.75">
      <c r="A55"/>
      <c r="B55"/>
      <c r="C55"/>
      <c r="D55"/>
      <c r="E55" s="65"/>
      <c r="F55" s="57"/>
    </row>
    <row r="56" spans="1:6" ht="12.75">
      <c r="A56"/>
      <c r="B56"/>
      <c r="C56"/>
      <c r="D56"/>
      <c r="E56" s="65"/>
      <c r="F56" s="57"/>
    </row>
    <row r="57" spans="1:6" ht="12.75">
      <c r="A57"/>
      <c r="B57"/>
      <c r="C57"/>
      <c r="D57"/>
      <c r="E57" s="65"/>
      <c r="F57" s="59"/>
    </row>
    <row r="58" spans="1:6" ht="12.75">
      <c r="A58"/>
      <c r="B58"/>
      <c r="C58"/>
      <c r="D58"/>
      <c r="E58" s="65"/>
      <c r="F58" s="55"/>
    </row>
    <row r="59" spans="1:6" ht="12.75">
      <c r="A59"/>
      <c r="B59"/>
      <c r="C59"/>
      <c r="D59"/>
      <c r="E59" s="65"/>
      <c r="F59" s="57"/>
    </row>
    <row r="60" spans="1:6" ht="12.75">
      <c r="A60"/>
      <c r="B60"/>
      <c r="C60"/>
      <c r="D60"/>
      <c r="E60" s="65"/>
      <c r="F60" s="57"/>
    </row>
    <row r="61" spans="1:6" ht="12.75">
      <c r="A61"/>
      <c r="B61"/>
      <c r="C61"/>
      <c r="D61"/>
      <c r="E61" s="65"/>
      <c r="F61" s="57"/>
    </row>
    <row r="62" spans="1:6" ht="12.75">
      <c r="A62"/>
      <c r="B62"/>
      <c r="C62"/>
      <c r="D62"/>
      <c r="E62" s="65"/>
      <c r="F62" s="59"/>
    </row>
    <row r="63" spans="1:6" ht="12.75">
      <c r="A63"/>
      <c r="B63"/>
      <c r="C63"/>
      <c r="D63"/>
      <c r="E63" s="65"/>
      <c r="F63" s="55"/>
    </row>
    <row r="64" spans="1:6" ht="12.75">
      <c r="A64"/>
      <c r="B64"/>
      <c r="C64"/>
      <c r="D64"/>
      <c r="E64" s="65"/>
      <c r="F64" s="57"/>
    </row>
    <row r="65" spans="1:6" ht="12.75">
      <c r="A65"/>
      <c r="B65"/>
      <c r="C65"/>
      <c r="D65"/>
      <c r="E65" s="65"/>
      <c r="F65" s="57"/>
    </row>
    <row r="66" spans="1:6" ht="12.75">
      <c r="A66"/>
      <c r="B66"/>
      <c r="C66"/>
      <c r="D66"/>
      <c r="E66" s="65"/>
      <c r="F66" s="62"/>
    </row>
    <row r="67" spans="1:6" ht="12.75">
      <c r="A67"/>
      <c r="B67"/>
      <c r="C67"/>
      <c r="D67"/>
      <c r="E67" s="65"/>
      <c r="F67" s="57"/>
    </row>
    <row r="68" spans="1:6" ht="12.75">
      <c r="A68"/>
      <c r="C68"/>
      <c r="D68"/>
      <c r="E68" s="65"/>
      <c r="F68" s="62"/>
    </row>
  </sheetData>
  <sheetProtection/>
  <mergeCells count="2">
    <mergeCell ref="C2:H2"/>
    <mergeCell ref="I2:I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&amp;C&amp;8Kisszentmárton község Önkormányzata 2014. évi módosított kiadásai szakfeladatonként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40">
      <selection activeCell="F48" sqref="F48"/>
    </sheetView>
  </sheetViews>
  <sheetFormatPr defaultColWidth="9.140625" defaultRowHeight="12.75"/>
  <cols>
    <col min="1" max="1" width="39.00390625" style="0" bestFit="1" customWidth="1"/>
    <col min="6" max="6" width="35.57421875" style="0" customWidth="1"/>
  </cols>
  <sheetData>
    <row r="1" spans="1:4" ht="29.25" customHeight="1" thickBot="1">
      <c r="A1" s="176" t="s">
        <v>165</v>
      </c>
      <c r="B1" s="176"/>
      <c r="C1" s="176"/>
      <c r="D1" s="176"/>
    </row>
    <row r="2" spans="1:5" ht="13.5" customHeight="1" thickTop="1">
      <c r="A2" s="177" t="s">
        <v>26</v>
      </c>
      <c r="B2" s="171">
        <v>2012</v>
      </c>
      <c r="C2" s="171">
        <v>2013</v>
      </c>
      <c r="D2" s="171" t="s">
        <v>164</v>
      </c>
      <c r="E2" s="171" t="s">
        <v>177</v>
      </c>
    </row>
    <row r="3" spans="1:5" ht="13.5" thickBot="1">
      <c r="A3" s="178"/>
      <c r="B3" s="172"/>
      <c r="C3" s="172"/>
      <c r="D3" s="172"/>
      <c r="E3" s="172"/>
    </row>
    <row r="4" spans="1:5" ht="13.5" thickTop="1">
      <c r="A4" s="80" t="s">
        <v>92</v>
      </c>
      <c r="B4" s="173"/>
      <c r="C4" s="173"/>
      <c r="D4" s="173"/>
      <c r="E4" s="173"/>
    </row>
    <row r="5" spans="1:5" ht="12.75">
      <c r="A5" s="81" t="s">
        <v>27</v>
      </c>
      <c r="B5" s="89">
        <v>883</v>
      </c>
      <c r="C5" s="89">
        <v>2407</v>
      </c>
      <c r="D5" s="89">
        <v>1100</v>
      </c>
      <c r="E5" s="89">
        <v>3605</v>
      </c>
    </row>
    <row r="6" spans="1:5" ht="12.75">
      <c r="A6" s="81" t="s">
        <v>93</v>
      </c>
      <c r="B6" s="89">
        <v>13328</v>
      </c>
      <c r="C6" s="89">
        <v>1129</v>
      </c>
      <c r="D6" s="89">
        <v>694</v>
      </c>
      <c r="E6" s="89">
        <v>602</v>
      </c>
    </row>
    <row r="7" spans="1:5" ht="12.75">
      <c r="A7" s="81" t="s">
        <v>94</v>
      </c>
      <c r="B7" s="89">
        <v>51964</v>
      </c>
      <c r="C7" s="89">
        <v>27431</v>
      </c>
      <c r="D7" s="89">
        <v>12152</v>
      </c>
      <c r="E7" s="89">
        <v>25961</v>
      </c>
    </row>
    <row r="8" spans="1:5" ht="12.75">
      <c r="A8" s="81" t="s">
        <v>95</v>
      </c>
      <c r="B8" s="89">
        <v>58742</v>
      </c>
      <c r="C8" s="89">
        <v>63176</v>
      </c>
      <c r="D8" s="89">
        <v>16739</v>
      </c>
      <c r="E8" s="89">
        <v>101120</v>
      </c>
    </row>
    <row r="9" spans="1:5" ht="12.75">
      <c r="A9" s="81" t="s">
        <v>96</v>
      </c>
      <c r="B9" s="89">
        <v>1299</v>
      </c>
      <c r="C9" s="89">
        <v>19190</v>
      </c>
      <c r="D9" s="89">
        <v>7385</v>
      </c>
      <c r="E9" s="89">
        <v>7385</v>
      </c>
    </row>
    <row r="10" spans="1:5" ht="12.75">
      <c r="A10" s="83" t="s">
        <v>179</v>
      </c>
      <c r="B10" s="152"/>
      <c r="C10" s="152"/>
      <c r="D10" s="152"/>
      <c r="E10" s="89">
        <v>495</v>
      </c>
    </row>
    <row r="11" spans="1:5" ht="12.75">
      <c r="A11" s="85"/>
      <c r="B11" s="86"/>
      <c r="C11" s="86"/>
      <c r="D11" s="86"/>
      <c r="E11" s="86"/>
    </row>
    <row r="12" spans="1:5" ht="12.75">
      <c r="A12" s="87" t="s">
        <v>97</v>
      </c>
      <c r="B12" s="88">
        <f>SUM(B5:B11)</f>
        <v>126216</v>
      </c>
      <c r="C12" s="88">
        <f>SUM(C5:C11)</f>
        <v>113333</v>
      </c>
      <c r="D12" s="89">
        <f>SUM(D5:D11)</f>
        <v>38070</v>
      </c>
      <c r="E12" s="89">
        <f>SUM(E5:E11)</f>
        <v>139168</v>
      </c>
    </row>
    <row r="13" spans="1:5" ht="12.75">
      <c r="A13" s="90"/>
      <c r="B13" s="86"/>
      <c r="C13" s="86"/>
      <c r="D13" s="86"/>
      <c r="E13" s="86"/>
    </row>
    <row r="14" spans="1:5" ht="12.75">
      <c r="A14" s="91" t="s">
        <v>98</v>
      </c>
      <c r="B14" s="92">
        <v>32248</v>
      </c>
      <c r="C14" s="92">
        <v>44223</v>
      </c>
      <c r="D14" s="92">
        <v>14508</v>
      </c>
      <c r="E14" s="92">
        <v>53916</v>
      </c>
    </row>
    <row r="15" spans="1:5" ht="12.75">
      <c r="A15" s="81" t="s">
        <v>99</v>
      </c>
      <c r="B15" s="82">
        <v>4645</v>
      </c>
      <c r="C15" s="82">
        <v>6465</v>
      </c>
      <c r="D15" s="82">
        <v>2646</v>
      </c>
      <c r="E15" s="82">
        <v>8008</v>
      </c>
    </row>
    <row r="16" spans="1:5" ht="12.75">
      <c r="A16" s="81" t="s">
        <v>100</v>
      </c>
      <c r="B16" s="82">
        <v>19630</v>
      </c>
      <c r="C16" s="82">
        <v>19513</v>
      </c>
      <c r="D16" s="82">
        <v>5270</v>
      </c>
      <c r="E16" s="82">
        <v>61263</v>
      </c>
    </row>
    <row r="17" spans="1:5" ht="12.75">
      <c r="A17" s="81" t="s">
        <v>101</v>
      </c>
      <c r="B17" s="82">
        <v>7832</v>
      </c>
      <c r="C17" s="82">
        <v>8960</v>
      </c>
      <c r="D17" s="82">
        <v>2585</v>
      </c>
      <c r="E17" s="82">
        <v>4521</v>
      </c>
    </row>
    <row r="18" spans="1:5" ht="12.75">
      <c r="A18" s="81" t="s">
        <v>102</v>
      </c>
      <c r="B18" s="82">
        <v>11083</v>
      </c>
      <c r="C18" s="82">
        <v>10532</v>
      </c>
      <c r="D18" s="82">
        <v>13061</v>
      </c>
      <c r="E18" s="82">
        <v>11860</v>
      </c>
    </row>
    <row r="19" spans="1:5" ht="12.75">
      <c r="A19" s="81" t="s">
        <v>163</v>
      </c>
      <c r="B19" s="145">
        <v>14907</v>
      </c>
      <c r="C19" s="145">
        <v>-6943</v>
      </c>
      <c r="D19" s="145"/>
      <c r="E19" s="145"/>
    </row>
    <row r="20" spans="1:5" ht="12.75">
      <c r="A20" s="83" t="s">
        <v>4</v>
      </c>
      <c r="B20" s="84"/>
      <c r="C20" s="84"/>
      <c r="D20" s="84"/>
      <c r="E20" s="84"/>
    </row>
    <row r="21" spans="1:5" ht="12.75">
      <c r="A21" s="85"/>
      <c r="B21" s="86"/>
      <c r="C21" s="86"/>
      <c r="D21" s="86"/>
      <c r="E21" s="86"/>
    </row>
    <row r="22" spans="1:5" ht="12.75">
      <c r="A22" s="87" t="s">
        <v>103</v>
      </c>
      <c r="B22" s="89">
        <f>SUM(B14:B20)</f>
        <v>90345</v>
      </c>
      <c r="C22" s="89">
        <f>SUM(C14:C21)</f>
        <v>82750</v>
      </c>
      <c r="D22" s="93">
        <f>SUM(D14:D21)</f>
        <v>38070</v>
      </c>
      <c r="E22" s="93">
        <f>SUM(E14:E21)</f>
        <v>139568</v>
      </c>
    </row>
    <row r="23" spans="1:5" ht="12.75">
      <c r="A23" s="94"/>
      <c r="B23" s="95"/>
      <c r="C23" s="95"/>
      <c r="D23" s="95"/>
      <c r="E23" s="95"/>
    </row>
    <row r="24" spans="1:5" ht="12.75">
      <c r="A24" s="96"/>
      <c r="B24" s="97"/>
      <c r="C24" s="97"/>
      <c r="D24" s="97"/>
      <c r="E24" s="97"/>
    </row>
    <row r="25" spans="1:5" ht="12.75">
      <c r="A25" s="87" t="s">
        <v>104</v>
      </c>
      <c r="B25" s="89">
        <f>B12-B22</f>
        <v>35871</v>
      </c>
      <c r="C25" s="89">
        <f>C12-C22</f>
        <v>30583</v>
      </c>
      <c r="D25" s="89">
        <f>D12-D22</f>
        <v>0</v>
      </c>
      <c r="E25" s="89">
        <f>E12-E22</f>
        <v>-400</v>
      </c>
    </row>
    <row r="26" spans="1:5" ht="12.75">
      <c r="A26" s="94"/>
      <c r="B26" s="95"/>
      <c r="C26" s="95"/>
      <c r="D26" s="95"/>
      <c r="E26" s="95"/>
    </row>
    <row r="27" spans="1:5" ht="12.75">
      <c r="A27" s="98"/>
      <c r="B27" s="99"/>
      <c r="C27" s="99"/>
      <c r="D27" s="99"/>
      <c r="E27" s="99"/>
    </row>
    <row r="28" spans="1:5" ht="12.75">
      <c r="A28" s="100" t="s">
        <v>105</v>
      </c>
      <c r="B28" s="174"/>
      <c r="C28" s="175"/>
      <c r="D28" s="175"/>
      <c r="E28" s="175"/>
    </row>
    <row r="29" spans="1:5" ht="12.75">
      <c r="A29" s="81" t="s">
        <v>106</v>
      </c>
      <c r="B29" s="101"/>
      <c r="C29" s="101"/>
      <c r="D29" s="101"/>
      <c r="E29" s="101">
        <v>400</v>
      </c>
    </row>
    <row r="30" spans="1:5" ht="12.75">
      <c r="A30" s="102" t="s">
        <v>107</v>
      </c>
      <c r="B30" s="103"/>
      <c r="C30" s="103"/>
      <c r="D30" s="103"/>
      <c r="E30" s="103"/>
    </row>
    <row r="31" spans="1:5" ht="12.75">
      <c r="A31" s="102" t="s">
        <v>108</v>
      </c>
      <c r="B31" s="103"/>
      <c r="C31" s="103"/>
      <c r="D31" s="103"/>
      <c r="E31" s="103"/>
    </row>
    <row r="32" spans="1:5" ht="12.75">
      <c r="A32" s="83" t="s">
        <v>109</v>
      </c>
      <c r="B32" s="104"/>
      <c r="C32" s="104">
        <v>173</v>
      </c>
      <c r="D32" s="104"/>
      <c r="E32" s="104"/>
    </row>
    <row r="33" spans="1:5" ht="12.75">
      <c r="A33" s="85" t="s">
        <v>110</v>
      </c>
      <c r="B33" s="105"/>
      <c r="C33" s="105"/>
      <c r="D33" s="105"/>
      <c r="E33" s="105"/>
    </row>
    <row r="34" spans="1:5" ht="12.75">
      <c r="A34" s="87" t="s">
        <v>111</v>
      </c>
      <c r="B34" s="93">
        <f>SUM(B29:B32)</f>
        <v>0</v>
      </c>
      <c r="C34" s="93">
        <f>SUM(C29:C32)</f>
        <v>173</v>
      </c>
      <c r="D34" s="93">
        <f>SUM(D29:D32)</f>
        <v>0</v>
      </c>
      <c r="E34" s="93">
        <f>SUM(E29:E32)</f>
        <v>400</v>
      </c>
    </row>
    <row r="35" spans="1:5" ht="12.75">
      <c r="A35" s="106"/>
      <c r="B35" s="105"/>
      <c r="C35" s="105"/>
      <c r="D35" s="105"/>
      <c r="E35" s="105"/>
    </row>
    <row r="36" spans="1:5" ht="12.75">
      <c r="A36" s="107" t="s">
        <v>112</v>
      </c>
      <c r="B36" s="108">
        <v>11249</v>
      </c>
      <c r="C36" s="108">
        <v>13473</v>
      </c>
      <c r="D36" s="109"/>
      <c r="E36" s="109"/>
    </row>
    <row r="37" spans="1:5" ht="12.75">
      <c r="A37" s="110" t="s">
        <v>113</v>
      </c>
      <c r="B37" s="101"/>
      <c r="C37" s="101">
        <v>12821</v>
      </c>
      <c r="D37" s="111"/>
      <c r="E37" s="111">
        <v>0</v>
      </c>
    </row>
    <row r="38" spans="1:5" ht="12.75">
      <c r="A38" s="110" t="s">
        <v>114</v>
      </c>
      <c r="B38" s="101"/>
      <c r="C38" s="101"/>
      <c r="D38" s="111"/>
      <c r="E38" s="111"/>
    </row>
    <row r="39" spans="1:5" ht="12.75">
      <c r="A39" s="110" t="s">
        <v>115</v>
      </c>
      <c r="B39" s="101"/>
      <c r="C39" s="101"/>
      <c r="D39" s="111"/>
      <c r="E39" s="111"/>
    </row>
    <row r="40" spans="1:5" ht="12.75">
      <c r="A40" s="112" t="s">
        <v>116</v>
      </c>
      <c r="B40" s="104"/>
      <c r="C40" s="104"/>
      <c r="D40" s="113"/>
      <c r="E40" s="113"/>
    </row>
    <row r="41" spans="1:5" ht="12.75">
      <c r="A41" s="106"/>
      <c r="B41" s="105"/>
      <c r="C41" s="105"/>
      <c r="D41" s="105"/>
      <c r="E41" s="105"/>
    </row>
    <row r="42" spans="1:5" ht="12.75">
      <c r="A42" s="87" t="s">
        <v>117</v>
      </c>
      <c r="B42" s="93">
        <f>SUM(B36:B40)</f>
        <v>11249</v>
      </c>
      <c r="C42" s="93">
        <f>SUM(C36:C40)</f>
        <v>26294</v>
      </c>
      <c r="D42" s="93">
        <f>SUM(D36:D40)</f>
        <v>0</v>
      </c>
      <c r="E42" s="93">
        <f>SUM(E36:E40)</f>
        <v>0</v>
      </c>
    </row>
    <row r="43" spans="1:5" ht="12.75">
      <c r="A43" s="94"/>
      <c r="B43" s="114"/>
      <c r="C43" s="114"/>
      <c r="D43" s="114"/>
      <c r="E43" s="114"/>
    </row>
    <row r="44" spans="1:5" ht="12.75">
      <c r="A44" s="98"/>
      <c r="B44" s="99"/>
      <c r="C44" s="99"/>
      <c r="D44" s="99"/>
      <c r="E44" s="99"/>
    </row>
    <row r="45" spans="1:5" ht="12.75">
      <c r="A45" s="87" t="s">
        <v>118</v>
      </c>
      <c r="B45" s="93">
        <f>B34-B42</f>
        <v>-11249</v>
      </c>
      <c r="C45" s="93">
        <f>C34-C42</f>
        <v>-26121</v>
      </c>
      <c r="D45" s="93">
        <f>D34-D42</f>
        <v>0</v>
      </c>
      <c r="E45" s="93">
        <f>E34-E42</f>
        <v>400</v>
      </c>
    </row>
    <row r="46" spans="1:5" ht="12.75">
      <c r="A46" s="94"/>
      <c r="B46" s="114"/>
      <c r="C46" s="114"/>
      <c r="D46" s="114"/>
      <c r="E46" s="114"/>
    </row>
    <row r="47" spans="1:5" ht="12.75">
      <c r="A47" s="98"/>
      <c r="B47" s="99"/>
      <c r="C47" s="99"/>
      <c r="D47" s="99"/>
      <c r="E47" s="99"/>
    </row>
    <row r="48" spans="1:5" ht="12.75">
      <c r="A48" s="87" t="s">
        <v>119</v>
      </c>
      <c r="B48" s="89">
        <f>SUM(B12,B34,)</f>
        <v>126216</v>
      </c>
      <c r="C48" s="89">
        <f>SUM(C12,C34,)</f>
        <v>113506</v>
      </c>
      <c r="D48" s="89">
        <f>SUM(D12,D34,)</f>
        <v>38070</v>
      </c>
      <c r="E48" s="89">
        <f>SUM(E12,E34,)</f>
        <v>139568</v>
      </c>
    </row>
    <row r="49" spans="1:5" ht="12.75">
      <c r="A49" s="115" t="s">
        <v>120</v>
      </c>
      <c r="B49" s="116">
        <f>B42+B22</f>
        <v>101594</v>
      </c>
      <c r="C49" s="116">
        <f>C42+C22</f>
        <v>109044</v>
      </c>
      <c r="D49" s="116">
        <f>D42+D22</f>
        <v>38070</v>
      </c>
      <c r="E49" s="116">
        <f>E42+E22</f>
        <v>139568</v>
      </c>
    </row>
    <row r="50" spans="1:5" ht="12.75">
      <c r="A50" s="106"/>
      <c r="B50" s="105"/>
      <c r="C50" s="105"/>
      <c r="D50" s="117"/>
      <c r="E50" s="117"/>
    </row>
    <row r="51" spans="1:5" ht="12.75">
      <c r="A51" s="87" t="s">
        <v>121</v>
      </c>
      <c r="B51" s="93">
        <f>SUM(B45,B25,)</f>
        <v>24622</v>
      </c>
      <c r="C51" s="93">
        <f>SUM(C45,C25,)</f>
        <v>4462</v>
      </c>
      <c r="D51" s="93">
        <f>SUM(D45,D25,)</f>
        <v>0</v>
      </c>
      <c r="E51" s="93">
        <f>SUM(E45,E25,)</f>
        <v>0</v>
      </c>
    </row>
    <row r="55" ht="12.75">
      <c r="C55" s="134" t="s">
        <v>162</v>
      </c>
    </row>
  </sheetData>
  <sheetProtection/>
  <mergeCells count="8">
    <mergeCell ref="E2:E3"/>
    <mergeCell ref="B4:E4"/>
    <mergeCell ref="B28:E28"/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36"/>
  <sheetViews>
    <sheetView zoomScalePageLayoutView="0" workbookViewId="0" topLeftCell="A10">
      <selection activeCell="E31" sqref="E31"/>
    </sheetView>
  </sheetViews>
  <sheetFormatPr defaultColWidth="9.140625" defaultRowHeight="12.75"/>
  <cols>
    <col min="1" max="1" width="21.7109375" style="0" bestFit="1" customWidth="1"/>
    <col min="2" max="2" width="8.57421875" style="0" customWidth="1"/>
    <col min="3" max="3" width="6.140625" style="0" customWidth="1"/>
    <col min="4" max="4" width="6.00390625" style="0" customWidth="1"/>
    <col min="5" max="5" width="6.421875" style="0" customWidth="1"/>
    <col min="6" max="6" width="6.00390625" style="0" customWidth="1"/>
    <col min="7" max="7" width="6.140625" style="0" customWidth="1"/>
    <col min="8" max="8" width="5.8515625" style="0" customWidth="1"/>
    <col min="9" max="9" width="7.421875" style="0" customWidth="1"/>
    <col min="10" max="10" width="6.28125" style="0" customWidth="1"/>
    <col min="11" max="11" width="7.57421875" style="0" customWidth="1"/>
    <col min="12" max="12" width="8.00390625" style="0" customWidth="1"/>
    <col min="13" max="13" width="6.421875" style="0" customWidth="1"/>
    <col min="14" max="14" width="8.00390625" style="0" customWidth="1"/>
    <col min="15" max="15" width="7.7109375" style="0" customWidth="1"/>
    <col min="16" max="16" width="7.28125" style="0" customWidth="1"/>
    <col min="17" max="17" width="7.8515625" style="0" customWidth="1"/>
  </cols>
  <sheetData>
    <row r="3" spans="1:17" ht="12.75">
      <c r="A3" s="179" t="s">
        <v>166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</row>
    <row r="4" spans="1:17" ht="12.75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</row>
    <row r="5" spans="1:17" ht="19.5">
      <c r="A5" s="119" t="s">
        <v>122</v>
      </c>
      <c r="B5" s="120" t="s">
        <v>150</v>
      </c>
      <c r="C5" s="119" t="s">
        <v>123</v>
      </c>
      <c r="D5" s="119" t="s">
        <v>124</v>
      </c>
      <c r="E5" s="119" t="s">
        <v>125</v>
      </c>
      <c r="F5" s="119" t="s">
        <v>126</v>
      </c>
      <c r="G5" s="119" t="s">
        <v>127</v>
      </c>
      <c r="H5" s="119" t="s">
        <v>128</v>
      </c>
      <c r="I5" s="119" t="s">
        <v>151</v>
      </c>
      <c r="J5" s="119" t="s">
        <v>129</v>
      </c>
      <c r="K5" s="119" t="s">
        <v>130</v>
      </c>
      <c r="L5" s="119" t="s">
        <v>131</v>
      </c>
      <c r="M5" s="119" t="s">
        <v>132</v>
      </c>
      <c r="N5" s="119" t="s">
        <v>133</v>
      </c>
      <c r="O5" s="119" t="s">
        <v>134</v>
      </c>
      <c r="P5" s="119" t="s">
        <v>152</v>
      </c>
      <c r="Q5" s="119" t="s">
        <v>10</v>
      </c>
    </row>
    <row r="6" spans="1:17" ht="12.75">
      <c r="A6" s="121" t="s">
        <v>135</v>
      </c>
      <c r="B6" s="181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3"/>
    </row>
    <row r="7" spans="1:17" ht="12.75">
      <c r="A7" s="122" t="s">
        <v>136</v>
      </c>
      <c r="B7" s="123">
        <v>3605</v>
      </c>
      <c r="C7" s="124">
        <v>0</v>
      </c>
      <c r="D7" s="124">
        <v>497</v>
      </c>
      <c r="E7" s="124">
        <v>0</v>
      </c>
      <c r="F7" s="124">
        <v>0</v>
      </c>
      <c r="G7" s="124">
        <v>358</v>
      </c>
      <c r="H7" s="124">
        <v>478</v>
      </c>
      <c r="I7" s="135">
        <f aca="true" t="shared" si="0" ref="I7:I13">SUM(C7:H7)</f>
        <v>1333</v>
      </c>
      <c r="J7" s="124">
        <v>324</v>
      </c>
      <c r="K7" s="124">
        <v>563</v>
      </c>
      <c r="L7" s="124">
        <v>438</v>
      </c>
      <c r="M7" s="124">
        <v>0</v>
      </c>
      <c r="N7" s="124">
        <v>248</v>
      </c>
      <c r="O7" s="125">
        <v>699</v>
      </c>
      <c r="P7" s="135">
        <f>SUM(J7:O7)</f>
        <v>2272</v>
      </c>
      <c r="Q7" s="135">
        <f aca="true" t="shared" si="1" ref="Q7:Q12">I7+P7</f>
        <v>3605</v>
      </c>
    </row>
    <row r="8" spans="1:17" ht="12.75">
      <c r="A8" s="122" t="s">
        <v>137</v>
      </c>
      <c r="B8" s="123">
        <v>602</v>
      </c>
      <c r="C8" s="124">
        <v>0</v>
      </c>
      <c r="D8" s="124">
        <v>9</v>
      </c>
      <c r="E8" s="124">
        <v>137</v>
      </c>
      <c r="F8" s="124">
        <v>0</v>
      </c>
      <c r="G8" s="124">
        <v>52</v>
      </c>
      <c r="H8" s="124">
        <v>0</v>
      </c>
      <c r="I8" s="135">
        <f t="shared" si="0"/>
        <v>198</v>
      </c>
      <c r="J8" s="124">
        <v>58</v>
      </c>
      <c r="K8" s="124">
        <v>69</v>
      </c>
      <c r="L8" s="124">
        <v>224</v>
      </c>
      <c r="M8" s="124">
        <v>53</v>
      </c>
      <c r="N8" s="124">
        <v>0</v>
      </c>
      <c r="O8" s="124">
        <v>0</v>
      </c>
      <c r="P8" s="135">
        <f>SUM(J8:O8)</f>
        <v>404</v>
      </c>
      <c r="Q8" s="135">
        <f t="shared" si="1"/>
        <v>602</v>
      </c>
    </row>
    <row r="9" spans="1:17" ht="12.75">
      <c r="A9" s="122" t="s">
        <v>138</v>
      </c>
      <c r="B9" s="123">
        <v>400</v>
      </c>
      <c r="C9" s="124">
        <v>0</v>
      </c>
      <c r="D9" s="124">
        <v>0</v>
      </c>
      <c r="E9" s="124">
        <v>400</v>
      </c>
      <c r="F9" s="124">
        <v>0</v>
      </c>
      <c r="G9" s="124">
        <v>0</v>
      </c>
      <c r="H9" s="124">
        <v>0</v>
      </c>
      <c r="I9" s="135">
        <f t="shared" si="0"/>
        <v>400</v>
      </c>
      <c r="J9" s="124">
        <v>0</v>
      </c>
      <c r="K9" s="124">
        <v>0</v>
      </c>
      <c r="L9" s="124">
        <v>0</v>
      </c>
      <c r="M9" s="124">
        <v>0</v>
      </c>
      <c r="N9" s="124">
        <v>0</v>
      </c>
      <c r="O9" s="125">
        <v>0</v>
      </c>
      <c r="P9" s="135">
        <f>SUM(O9)</f>
        <v>0</v>
      </c>
      <c r="Q9" s="135">
        <f t="shared" si="1"/>
        <v>400</v>
      </c>
    </row>
    <row r="10" spans="1:17" ht="12.75">
      <c r="A10" s="122" t="s">
        <v>139</v>
      </c>
      <c r="B10" s="123">
        <v>25961</v>
      </c>
      <c r="C10" s="124">
        <v>2164</v>
      </c>
      <c r="D10" s="124">
        <v>2162</v>
      </c>
      <c r="E10" s="124">
        <v>2164</v>
      </c>
      <c r="F10" s="124">
        <v>2164</v>
      </c>
      <c r="G10" s="124">
        <v>2162</v>
      </c>
      <c r="H10" s="124">
        <v>2164</v>
      </c>
      <c r="I10" s="135">
        <f t="shared" si="0"/>
        <v>12980</v>
      </c>
      <c r="J10" s="124">
        <v>2167</v>
      </c>
      <c r="K10" s="124">
        <v>2162</v>
      </c>
      <c r="L10" s="124">
        <v>2162</v>
      </c>
      <c r="M10" s="124">
        <v>2164</v>
      </c>
      <c r="N10" s="124">
        <v>2162</v>
      </c>
      <c r="O10" s="124">
        <v>2164</v>
      </c>
      <c r="P10" s="135">
        <f>SUM(J10:O10)</f>
        <v>12981</v>
      </c>
      <c r="Q10" s="135">
        <f>I10+P10</f>
        <v>25961</v>
      </c>
    </row>
    <row r="11" spans="1:17" ht="12.75">
      <c r="A11" s="122" t="s">
        <v>140</v>
      </c>
      <c r="B11" s="123">
        <v>101120</v>
      </c>
      <c r="C11" s="124">
        <v>6599</v>
      </c>
      <c r="D11" s="124">
        <v>6599</v>
      </c>
      <c r="E11" s="124">
        <v>6599</v>
      </c>
      <c r="F11" s="124">
        <v>6599</v>
      </c>
      <c r="G11" s="124">
        <v>28538</v>
      </c>
      <c r="H11" s="124">
        <v>7539</v>
      </c>
      <c r="I11" s="135">
        <f t="shared" si="0"/>
        <v>62473</v>
      </c>
      <c r="J11" s="124">
        <v>6239</v>
      </c>
      <c r="K11" s="124">
        <v>6154</v>
      </c>
      <c r="L11" s="124">
        <v>6427</v>
      </c>
      <c r="M11" s="124">
        <v>6609</v>
      </c>
      <c r="N11" s="124">
        <v>6619</v>
      </c>
      <c r="O11" s="124">
        <v>6599</v>
      </c>
      <c r="P11" s="135">
        <f aca="true" t="shared" si="2" ref="P11:P26">SUM(J11:O11)</f>
        <v>38647</v>
      </c>
      <c r="Q11" s="135">
        <f t="shared" si="1"/>
        <v>101120</v>
      </c>
    </row>
    <row r="12" spans="1:17" ht="12.75">
      <c r="A12" s="122" t="s">
        <v>141</v>
      </c>
      <c r="B12" s="123">
        <v>495</v>
      </c>
      <c r="C12" s="124">
        <v>0</v>
      </c>
      <c r="D12" s="124">
        <v>0</v>
      </c>
      <c r="E12" s="124">
        <v>0</v>
      </c>
      <c r="F12" s="124">
        <v>0</v>
      </c>
      <c r="G12" s="124">
        <v>0</v>
      </c>
      <c r="H12" s="124">
        <v>0</v>
      </c>
      <c r="I12" s="135">
        <f t="shared" si="0"/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495</v>
      </c>
      <c r="P12" s="135">
        <f t="shared" si="2"/>
        <v>495</v>
      </c>
      <c r="Q12" s="135">
        <f t="shared" si="1"/>
        <v>495</v>
      </c>
    </row>
    <row r="13" spans="1:17" ht="12.75">
      <c r="A13" s="122" t="s">
        <v>142</v>
      </c>
      <c r="B13" s="123">
        <v>7385</v>
      </c>
      <c r="C13" s="124">
        <v>7385</v>
      </c>
      <c r="D13" s="124">
        <v>0</v>
      </c>
      <c r="E13" s="124">
        <v>0</v>
      </c>
      <c r="F13" s="124">
        <v>0</v>
      </c>
      <c r="G13" s="124">
        <v>0</v>
      </c>
      <c r="H13" s="124">
        <v>0</v>
      </c>
      <c r="I13" s="135">
        <f t="shared" si="0"/>
        <v>7385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35">
        <f t="shared" si="2"/>
        <v>0</v>
      </c>
      <c r="Q13" s="135">
        <f>I13+P13</f>
        <v>7385</v>
      </c>
    </row>
    <row r="14" spans="1:17" ht="12.75">
      <c r="A14" s="126" t="s">
        <v>10</v>
      </c>
      <c r="B14" s="127">
        <f>SUM(B7:B13)</f>
        <v>139568</v>
      </c>
      <c r="C14" s="128">
        <f aca="true" t="shared" si="3" ref="C14:O14">SUM(C7:C13)</f>
        <v>16148</v>
      </c>
      <c r="D14" s="127">
        <f t="shared" si="3"/>
        <v>9267</v>
      </c>
      <c r="E14" s="127">
        <f t="shared" si="3"/>
        <v>9300</v>
      </c>
      <c r="F14" s="127">
        <f t="shared" si="3"/>
        <v>8763</v>
      </c>
      <c r="G14" s="127">
        <f t="shared" si="3"/>
        <v>31110</v>
      </c>
      <c r="H14" s="127">
        <f t="shared" si="3"/>
        <v>10181</v>
      </c>
      <c r="I14" s="127">
        <f t="shared" si="3"/>
        <v>84769</v>
      </c>
      <c r="J14" s="127">
        <f t="shared" si="3"/>
        <v>8788</v>
      </c>
      <c r="K14" s="127">
        <f t="shared" si="3"/>
        <v>8948</v>
      </c>
      <c r="L14" s="127">
        <f t="shared" si="3"/>
        <v>9251</v>
      </c>
      <c r="M14" s="127">
        <f t="shared" si="3"/>
        <v>8826</v>
      </c>
      <c r="N14" s="127">
        <f t="shared" si="3"/>
        <v>9029</v>
      </c>
      <c r="O14" s="129">
        <f t="shared" si="3"/>
        <v>9957</v>
      </c>
      <c r="P14" s="127">
        <f t="shared" si="2"/>
        <v>54799</v>
      </c>
      <c r="Q14" s="127">
        <f>SUM(Q7:Q13)</f>
        <v>139568</v>
      </c>
    </row>
    <row r="15" spans="1:17" ht="12.75">
      <c r="A15" s="130" t="s">
        <v>143</v>
      </c>
      <c r="B15" s="184"/>
      <c r="C15" s="185"/>
      <c r="D15" s="185"/>
      <c r="E15" s="185"/>
      <c r="F15" s="185"/>
      <c r="G15" s="185"/>
      <c r="H15" s="185"/>
      <c r="I15" s="185">
        <f aca="true" t="shared" si="4" ref="I15:I25">SUM(C15:H15)</f>
        <v>0</v>
      </c>
      <c r="J15" s="185"/>
      <c r="K15" s="185"/>
      <c r="L15" s="185"/>
      <c r="M15" s="185"/>
      <c r="N15" s="185"/>
      <c r="O15" s="185"/>
      <c r="P15" s="185">
        <f t="shared" si="2"/>
        <v>0</v>
      </c>
      <c r="Q15" s="186">
        <f aca="true" t="shared" si="5" ref="Q15:Q25">I15+P15</f>
        <v>0</v>
      </c>
    </row>
    <row r="16" spans="1:17" ht="12.75">
      <c r="A16" s="122" t="s">
        <v>98</v>
      </c>
      <c r="B16" s="123">
        <v>53916</v>
      </c>
      <c r="C16" s="124">
        <v>2697</v>
      </c>
      <c r="D16" s="124">
        <v>2697</v>
      </c>
      <c r="E16" s="124">
        <v>2697</v>
      </c>
      <c r="F16" s="124">
        <v>3759</v>
      </c>
      <c r="G16" s="124">
        <v>3759</v>
      </c>
      <c r="H16" s="124">
        <v>5759</v>
      </c>
      <c r="I16" s="135">
        <f t="shared" si="4"/>
        <v>21368</v>
      </c>
      <c r="J16" s="124">
        <v>7258</v>
      </c>
      <c r="K16" s="124">
        <v>5058</v>
      </c>
      <c r="L16" s="124">
        <v>5058</v>
      </c>
      <c r="M16" s="124">
        <v>5058</v>
      </c>
      <c r="N16" s="124">
        <v>5058</v>
      </c>
      <c r="O16" s="124">
        <v>5058</v>
      </c>
      <c r="P16" s="135">
        <f>SUM(J16:O16)</f>
        <v>32548</v>
      </c>
      <c r="Q16" s="135">
        <f t="shared" si="5"/>
        <v>53916</v>
      </c>
    </row>
    <row r="17" spans="1:17" ht="12.75">
      <c r="A17" s="122" t="s">
        <v>144</v>
      </c>
      <c r="B17" s="123">
        <v>8008</v>
      </c>
      <c r="C17" s="124">
        <v>315</v>
      </c>
      <c r="D17" s="124">
        <v>315</v>
      </c>
      <c r="E17" s="124">
        <v>315</v>
      </c>
      <c r="F17" s="124">
        <v>631</v>
      </c>
      <c r="G17" s="124">
        <v>631</v>
      </c>
      <c r="H17" s="124">
        <v>865</v>
      </c>
      <c r="I17" s="135">
        <f t="shared" si="4"/>
        <v>3072</v>
      </c>
      <c r="J17" s="124">
        <v>947</v>
      </c>
      <c r="K17" s="124">
        <v>798</v>
      </c>
      <c r="L17" s="124">
        <v>798</v>
      </c>
      <c r="M17" s="124">
        <v>798</v>
      </c>
      <c r="N17" s="124">
        <v>798</v>
      </c>
      <c r="O17" s="124">
        <v>797</v>
      </c>
      <c r="P17" s="135">
        <f>SUM(J17:O17)</f>
        <v>4936</v>
      </c>
      <c r="Q17" s="135">
        <f t="shared" si="5"/>
        <v>8008</v>
      </c>
    </row>
    <row r="18" spans="1:17" ht="12.75">
      <c r="A18" s="122" t="s">
        <v>100</v>
      </c>
      <c r="B18" s="123">
        <v>61263</v>
      </c>
      <c r="C18" s="124">
        <v>2572</v>
      </c>
      <c r="D18" s="124">
        <v>2550</v>
      </c>
      <c r="E18" s="124">
        <v>3542</v>
      </c>
      <c r="F18" s="124">
        <v>3777</v>
      </c>
      <c r="G18" s="124">
        <v>4018</v>
      </c>
      <c r="H18" s="124">
        <v>7414</v>
      </c>
      <c r="I18" s="135">
        <f t="shared" si="4"/>
        <v>23873</v>
      </c>
      <c r="J18" s="124">
        <v>6857</v>
      </c>
      <c r="K18" s="124">
        <v>8737</v>
      </c>
      <c r="L18" s="124">
        <v>7551</v>
      </c>
      <c r="M18" s="124">
        <v>6767</v>
      </c>
      <c r="N18" s="124">
        <v>3552</v>
      </c>
      <c r="O18" s="124">
        <v>3926</v>
      </c>
      <c r="P18" s="135">
        <f t="shared" si="2"/>
        <v>37390</v>
      </c>
      <c r="Q18" s="135">
        <f t="shared" si="5"/>
        <v>61263</v>
      </c>
    </row>
    <row r="19" spans="1:17" ht="12.75">
      <c r="A19" s="122" t="s">
        <v>145</v>
      </c>
      <c r="B19" s="123">
        <v>4521</v>
      </c>
      <c r="C19" s="124">
        <v>219</v>
      </c>
      <c r="D19" s="124">
        <v>220</v>
      </c>
      <c r="E19" s="124">
        <v>600</v>
      </c>
      <c r="F19" s="124">
        <v>220</v>
      </c>
      <c r="G19" s="124">
        <v>290</v>
      </c>
      <c r="H19" s="124">
        <v>303</v>
      </c>
      <c r="I19" s="135">
        <f t="shared" si="4"/>
        <v>1852</v>
      </c>
      <c r="J19" s="124">
        <v>219</v>
      </c>
      <c r="K19" s="124">
        <v>521</v>
      </c>
      <c r="L19" s="124">
        <v>319</v>
      </c>
      <c r="M19" s="124">
        <v>270</v>
      </c>
      <c r="N19" s="124">
        <v>219</v>
      </c>
      <c r="O19" s="124">
        <v>1121</v>
      </c>
      <c r="P19" s="135">
        <f t="shared" si="2"/>
        <v>2669</v>
      </c>
      <c r="Q19" s="135">
        <f t="shared" si="5"/>
        <v>4521</v>
      </c>
    </row>
    <row r="20" spans="1:17" ht="18.75" customHeight="1">
      <c r="A20" s="131" t="s">
        <v>146</v>
      </c>
      <c r="B20" s="123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35">
        <f t="shared" si="4"/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35">
        <f t="shared" si="2"/>
        <v>0</v>
      </c>
      <c r="Q20" s="135">
        <f t="shared" si="5"/>
        <v>0</v>
      </c>
    </row>
    <row r="21" spans="1:17" ht="21.75" customHeight="1">
      <c r="A21" s="131" t="s">
        <v>102</v>
      </c>
      <c r="B21" s="123">
        <v>11860</v>
      </c>
      <c r="C21" s="124">
        <v>1697</v>
      </c>
      <c r="D21" s="124">
        <v>1695</v>
      </c>
      <c r="E21" s="124">
        <v>1183</v>
      </c>
      <c r="F21" s="124">
        <v>1143</v>
      </c>
      <c r="G21" s="124">
        <v>744</v>
      </c>
      <c r="H21" s="124">
        <v>744</v>
      </c>
      <c r="I21" s="135">
        <f t="shared" si="4"/>
        <v>7206</v>
      </c>
      <c r="J21" s="124">
        <v>758</v>
      </c>
      <c r="K21" s="124">
        <v>763</v>
      </c>
      <c r="L21" s="124">
        <v>763</v>
      </c>
      <c r="M21" s="124">
        <v>754</v>
      </c>
      <c r="N21" s="124">
        <v>763</v>
      </c>
      <c r="O21" s="124">
        <v>853</v>
      </c>
      <c r="P21" s="135">
        <f t="shared" si="2"/>
        <v>4654</v>
      </c>
      <c r="Q21" s="135">
        <f t="shared" si="5"/>
        <v>11860</v>
      </c>
    </row>
    <row r="22" spans="1:17" ht="12.75">
      <c r="A22" s="122" t="s">
        <v>147</v>
      </c>
      <c r="B22" s="123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35">
        <f t="shared" si="4"/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35">
        <f t="shared" si="2"/>
        <v>0</v>
      </c>
      <c r="Q22" s="135">
        <f t="shared" si="5"/>
        <v>0</v>
      </c>
    </row>
    <row r="23" spans="1:17" ht="12.75">
      <c r="A23" s="122" t="s">
        <v>28</v>
      </c>
      <c r="B23" s="123">
        <v>0</v>
      </c>
      <c r="C23" s="124">
        <v>0</v>
      </c>
      <c r="D23" s="124">
        <v>0</v>
      </c>
      <c r="E23" s="124">
        <v>0</v>
      </c>
      <c r="F23" s="124">
        <v>0</v>
      </c>
      <c r="G23" s="124">
        <v>0</v>
      </c>
      <c r="H23" s="124">
        <v>0</v>
      </c>
      <c r="I23" s="135">
        <f t="shared" si="4"/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35">
        <f t="shared" si="2"/>
        <v>0</v>
      </c>
      <c r="Q23" s="135">
        <f t="shared" si="5"/>
        <v>0</v>
      </c>
    </row>
    <row r="24" spans="1:17" ht="12.75">
      <c r="A24" s="122" t="s">
        <v>148</v>
      </c>
      <c r="B24" s="123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35">
        <f t="shared" si="4"/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35">
        <f t="shared" si="2"/>
        <v>0</v>
      </c>
      <c r="Q24" s="135">
        <f t="shared" si="5"/>
        <v>0</v>
      </c>
    </row>
    <row r="25" spans="1:17" ht="12.75">
      <c r="A25" s="122" t="s">
        <v>4</v>
      </c>
      <c r="B25" s="132">
        <v>0</v>
      </c>
      <c r="C25" s="133">
        <v>0</v>
      </c>
      <c r="D25" s="133">
        <v>0</v>
      </c>
      <c r="E25" s="133">
        <v>0</v>
      </c>
      <c r="F25" s="133">
        <v>0</v>
      </c>
      <c r="G25" s="133">
        <v>0</v>
      </c>
      <c r="H25" s="133">
        <v>0</v>
      </c>
      <c r="I25" s="135">
        <f t="shared" si="4"/>
        <v>0</v>
      </c>
      <c r="J25" s="133">
        <v>0</v>
      </c>
      <c r="K25" s="133">
        <v>0</v>
      </c>
      <c r="L25" s="133">
        <v>0</v>
      </c>
      <c r="M25" s="133">
        <v>0</v>
      </c>
      <c r="N25" s="133">
        <v>0</v>
      </c>
      <c r="O25" s="133">
        <v>0</v>
      </c>
      <c r="P25" s="135">
        <f t="shared" si="2"/>
        <v>0</v>
      </c>
      <c r="Q25" s="135">
        <f t="shared" si="5"/>
        <v>0</v>
      </c>
    </row>
    <row r="26" spans="1:17" ht="12.75">
      <c r="A26" s="126" t="s">
        <v>10</v>
      </c>
      <c r="B26" s="127">
        <f aca="true" t="shared" si="6" ref="B26:O26">SUM(B16:B25)</f>
        <v>139568</v>
      </c>
      <c r="C26" s="127">
        <f t="shared" si="6"/>
        <v>7500</v>
      </c>
      <c r="D26" s="127">
        <f t="shared" si="6"/>
        <v>7477</v>
      </c>
      <c r="E26" s="127">
        <f t="shared" si="6"/>
        <v>8337</v>
      </c>
      <c r="F26" s="127">
        <f t="shared" si="6"/>
        <v>9530</v>
      </c>
      <c r="G26" s="127">
        <f t="shared" si="6"/>
        <v>9442</v>
      </c>
      <c r="H26" s="127">
        <f t="shared" si="6"/>
        <v>15085</v>
      </c>
      <c r="I26" s="127">
        <f t="shared" si="6"/>
        <v>57371</v>
      </c>
      <c r="J26" s="127">
        <f t="shared" si="6"/>
        <v>16039</v>
      </c>
      <c r="K26" s="127">
        <f>SUM(K16:K25)</f>
        <v>15877</v>
      </c>
      <c r="L26" s="127">
        <f t="shared" si="6"/>
        <v>14489</v>
      </c>
      <c r="M26" s="127">
        <f t="shared" si="6"/>
        <v>13647</v>
      </c>
      <c r="N26" s="127">
        <f t="shared" si="6"/>
        <v>10390</v>
      </c>
      <c r="O26" s="127">
        <f t="shared" si="6"/>
        <v>11755</v>
      </c>
      <c r="P26" s="127">
        <f t="shared" si="2"/>
        <v>82197</v>
      </c>
      <c r="Q26" s="127">
        <f>SUM(Q16:Q25)</f>
        <v>139568</v>
      </c>
    </row>
    <row r="27" spans="1:17" ht="12.75">
      <c r="A27" s="136" t="s">
        <v>153</v>
      </c>
      <c r="B27" s="135">
        <f aca="true" t="shared" si="7" ref="B27:P27">B14-B26</f>
        <v>0</v>
      </c>
      <c r="C27" s="135">
        <f t="shared" si="7"/>
        <v>8648</v>
      </c>
      <c r="D27" s="135">
        <f t="shared" si="7"/>
        <v>1790</v>
      </c>
      <c r="E27" s="135">
        <f t="shared" si="7"/>
        <v>963</v>
      </c>
      <c r="F27" s="135">
        <f t="shared" si="7"/>
        <v>-767</v>
      </c>
      <c r="G27" s="135">
        <f t="shared" si="7"/>
        <v>21668</v>
      </c>
      <c r="H27" s="135">
        <f t="shared" si="7"/>
        <v>-4904</v>
      </c>
      <c r="I27" s="135">
        <f t="shared" si="7"/>
        <v>27398</v>
      </c>
      <c r="J27" s="135">
        <f t="shared" si="7"/>
        <v>-7251</v>
      </c>
      <c r="K27" s="135">
        <f t="shared" si="7"/>
        <v>-6929</v>
      </c>
      <c r="L27" s="135">
        <f t="shared" si="7"/>
        <v>-5238</v>
      </c>
      <c r="M27" s="135">
        <f t="shared" si="7"/>
        <v>-4821</v>
      </c>
      <c r="N27" s="135">
        <f t="shared" si="7"/>
        <v>-1361</v>
      </c>
      <c r="O27" s="135">
        <f t="shared" si="7"/>
        <v>-1798</v>
      </c>
      <c r="P27" s="135">
        <f t="shared" si="7"/>
        <v>-27398</v>
      </c>
      <c r="Q27" s="135">
        <f>I27+P27</f>
        <v>0</v>
      </c>
    </row>
    <row r="28" spans="1:17" ht="12.75">
      <c r="A28" s="118"/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</row>
    <row r="29" spans="1:17" ht="12.75">
      <c r="A29" s="136" t="s">
        <v>154</v>
      </c>
      <c r="B29" s="150">
        <f>B14</f>
        <v>139568</v>
      </c>
      <c r="C29" s="150">
        <f>C14</f>
        <v>16148</v>
      </c>
      <c r="D29" s="150">
        <f>D14</f>
        <v>9267</v>
      </c>
      <c r="E29" s="150">
        <f aca="true" t="shared" si="8" ref="E29:P29">E14</f>
        <v>9300</v>
      </c>
      <c r="F29" s="150">
        <f t="shared" si="8"/>
        <v>8763</v>
      </c>
      <c r="G29" s="150">
        <f t="shared" si="8"/>
        <v>31110</v>
      </c>
      <c r="H29" s="150">
        <f t="shared" si="8"/>
        <v>10181</v>
      </c>
      <c r="I29" s="150">
        <f>SUM(C29:H29)</f>
        <v>84769</v>
      </c>
      <c r="J29" s="150">
        <f t="shared" si="8"/>
        <v>8788</v>
      </c>
      <c r="K29" s="150">
        <f t="shared" si="8"/>
        <v>8948</v>
      </c>
      <c r="L29" s="150">
        <f t="shared" si="8"/>
        <v>9251</v>
      </c>
      <c r="M29" s="150">
        <f t="shared" si="8"/>
        <v>8826</v>
      </c>
      <c r="N29" s="150">
        <f t="shared" si="8"/>
        <v>9029</v>
      </c>
      <c r="O29" s="150">
        <f t="shared" si="8"/>
        <v>9957</v>
      </c>
      <c r="P29" s="150">
        <f t="shared" si="8"/>
        <v>54799</v>
      </c>
      <c r="Q29" s="127">
        <f>I29+P29</f>
        <v>139568</v>
      </c>
    </row>
    <row r="30" spans="1:17" ht="12.75">
      <c r="A30" s="136" t="s">
        <v>155</v>
      </c>
      <c r="B30" s="151">
        <f>B26</f>
        <v>139568</v>
      </c>
      <c r="C30" s="151">
        <f>C26</f>
        <v>7500</v>
      </c>
      <c r="D30" s="151">
        <f>D26</f>
        <v>7477</v>
      </c>
      <c r="E30" s="151">
        <f aca="true" t="shared" si="9" ref="E30:P30">E26</f>
        <v>8337</v>
      </c>
      <c r="F30" s="151">
        <f t="shared" si="9"/>
        <v>9530</v>
      </c>
      <c r="G30" s="151">
        <f t="shared" si="9"/>
        <v>9442</v>
      </c>
      <c r="H30" s="151">
        <f t="shared" si="9"/>
        <v>15085</v>
      </c>
      <c r="I30" s="151">
        <f t="shared" si="9"/>
        <v>57371</v>
      </c>
      <c r="J30" s="151">
        <f t="shared" si="9"/>
        <v>16039</v>
      </c>
      <c r="K30" s="151">
        <f t="shared" si="9"/>
        <v>15877</v>
      </c>
      <c r="L30" s="151">
        <f t="shared" si="9"/>
        <v>14489</v>
      </c>
      <c r="M30" s="151">
        <f t="shared" si="9"/>
        <v>13647</v>
      </c>
      <c r="N30" s="151">
        <f t="shared" si="9"/>
        <v>10390</v>
      </c>
      <c r="O30" s="151">
        <f t="shared" si="9"/>
        <v>11755</v>
      </c>
      <c r="P30" s="151">
        <f t="shared" si="9"/>
        <v>82197</v>
      </c>
      <c r="Q30" s="127">
        <f>Q26</f>
        <v>139568</v>
      </c>
    </row>
    <row r="31" spans="1:17" ht="12.75">
      <c r="A31" s="136" t="s">
        <v>153</v>
      </c>
      <c r="B31" s="127">
        <f>B29-B30</f>
        <v>0</v>
      </c>
      <c r="C31" s="135">
        <f>C29-C30</f>
        <v>8648</v>
      </c>
      <c r="D31" s="135">
        <f>D29-D30</f>
        <v>1790</v>
      </c>
      <c r="E31" s="135">
        <f aca="true" t="shared" si="10" ref="E31:J31">E29-E30</f>
        <v>963</v>
      </c>
      <c r="F31" s="135">
        <f t="shared" si="10"/>
        <v>-767</v>
      </c>
      <c r="G31" s="135">
        <f t="shared" si="10"/>
        <v>21668</v>
      </c>
      <c r="H31" s="135">
        <f t="shared" si="10"/>
        <v>-4904</v>
      </c>
      <c r="I31" s="135">
        <f t="shared" si="10"/>
        <v>27398</v>
      </c>
      <c r="J31" s="135">
        <f t="shared" si="10"/>
        <v>-7251</v>
      </c>
      <c r="K31" s="135">
        <f aca="true" t="shared" si="11" ref="K31:P31">K29-K30</f>
        <v>-6929</v>
      </c>
      <c r="L31" s="135">
        <f t="shared" si="11"/>
        <v>-5238</v>
      </c>
      <c r="M31" s="135">
        <f t="shared" si="11"/>
        <v>-4821</v>
      </c>
      <c r="N31" s="135">
        <f t="shared" si="11"/>
        <v>-1361</v>
      </c>
      <c r="O31" s="135">
        <f t="shared" si="11"/>
        <v>-1798</v>
      </c>
      <c r="P31" s="135">
        <f t="shared" si="11"/>
        <v>-27398</v>
      </c>
      <c r="Q31" s="135">
        <f>Q27</f>
        <v>0</v>
      </c>
    </row>
    <row r="32" spans="1:17" ht="12.75">
      <c r="A32" s="136" t="s">
        <v>156</v>
      </c>
      <c r="B32" s="135">
        <v>0</v>
      </c>
      <c r="C32" s="138"/>
      <c r="D32" s="139"/>
      <c r="E32" s="139">
        <v>0</v>
      </c>
      <c r="F32" s="139"/>
      <c r="G32" s="139"/>
      <c r="H32" s="140"/>
      <c r="I32" s="135">
        <f>SUM(C32:H32)</f>
        <v>0</v>
      </c>
      <c r="J32" s="138"/>
      <c r="K32" s="139"/>
      <c r="L32" s="139"/>
      <c r="M32" s="139"/>
      <c r="N32" s="139"/>
      <c r="O32" s="140"/>
      <c r="P32" s="135">
        <f>SUM(J32:O32)</f>
        <v>0</v>
      </c>
      <c r="Q32" s="135">
        <f>SUM(I32,P32)</f>
        <v>0</v>
      </c>
    </row>
    <row r="33" spans="1:17" ht="12.75">
      <c r="A33" s="136" t="s">
        <v>157</v>
      </c>
      <c r="B33" s="135">
        <v>0</v>
      </c>
      <c r="C33" s="138"/>
      <c r="D33" s="139"/>
      <c r="E33" s="139"/>
      <c r="F33" s="139"/>
      <c r="G33" s="139"/>
      <c r="H33" s="140"/>
      <c r="I33" s="135">
        <f>SUM(C33:H33)</f>
        <v>0</v>
      </c>
      <c r="J33" s="138"/>
      <c r="K33" s="139"/>
      <c r="L33" s="139"/>
      <c r="M33" s="139"/>
      <c r="N33" s="139"/>
      <c r="O33" s="140"/>
      <c r="P33" s="135">
        <f>SUM(J33:O33)</f>
        <v>0</v>
      </c>
      <c r="Q33" s="135">
        <f>SUM(I33,P33)</f>
        <v>0</v>
      </c>
    </row>
    <row r="34" spans="1:17" ht="12.75">
      <c r="A34" s="136" t="s">
        <v>153</v>
      </c>
      <c r="B34" s="135">
        <f>B32-B33</f>
        <v>0</v>
      </c>
      <c r="C34" s="141">
        <f>C32-C33</f>
        <v>0</v>
      </c>
      <c r="D34" s="142">
        <f aca="true" t="shared" si="12" ref="D34:J34">D32-D33</f>
        <v>0</v>
      </c>
      <c r="E34" s="142">
        <f t="shared" si="12"/>
        <v>0</v>
      </c>
      <c r="F34" s="142">
        <f t="shared" si="12"/>
        <v>0</v>
      </c>
      <c r="G34" s="142">
        <f t="shared" si="12"/>
        <v>0</v>
      </c>
      <c r="H34" s="143">
        <f t="shared" si="12"/>
        <v>0</v>
      </c>
      <c r="I34" s="135">
        <f>SUM(C34:H34)</f>
        <v>0</v>
      </c>
      <c r="J34" s="141">
        <f t="shared" si="12"/>
        <v>0</v>
      </c>
      <c r="K34" s="142">
        <f>K32-K33</f>
        <v>0</v>
      </c>
      <c r="L34" s="142">
        <f>L32-L33</f>
        <v>0</v>
      </c>
      <c r="M34" s="142">
        <f>M32-M33</f>
        <v>0</v>
      </c>
      <c r="N34" s="142">
        <f>N32-N33</f>
        <v>0</v>
      </c>
      <c r="O34" s="143">
        <f>O32-O33</f>
        <v>0</v>
      </c>
      <c r="P34" s="135">
        <f>SUM(J34:O34)</f>
        <v>0</v>
      </c>
      <c r="Q34" s="135">
        <f>SUM(I34,P34)</f>
        <v>0</v>
      </c>
    </row>
    <row r="36" ht="12.75">
      <c r="O36" s="134" t="s">
        <v>149</v>
      </c>
    </row>
  </sheetData>
  <sheetProtection/>
  <mergeCells count="3">
    <mergeCell ref="A3:Q3"/>
    <mergeCell ref="B6:Q6"/>
    <mergeCell ref="B15:Q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5FALU</cp:lastModifiedBy>
  <cp:lastPrinted>2014-12-18T19:33:00Z</cp:lastPrinted>
  <dcterms:created xsi:type="dcterms:W3CDTF">2003-11-29T22:04:51Z</dcterms:created>
  <dcterms:modified xsi:type="dcterms:W3CDTF">2016-03-23T12:24:05Z</dcterms:modified>
  <cp:category/>
  <cp:version/>
  <cp:contentType/>
  <cp:contentStatus/>
</cp:coreProperties>
</file>