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filterPrivacy="1"/>
  <xr:revisionPtr revIDLastSave="0" documentId="13_ncr:1_{193CD731-1066-4CED-96AC-9BC9930A985F}" xr6:coauthVersionLast="31" xr6:coauthVersionMax="31" xr10:uidLastSave="{00000000-0000-0000-0000-000000000000}"/>
  <bookViews>
    <workbookView xWindow="0" yWindow="0" windowWidth="22260" windowHeight="12645" xr2:uid="{00000000-000D-0000-FFFF-FFFF00000000}"/>
  </bookViews>
  <sheets>
    <sheet name="Bevételek" sheetId="2" r:id="rId1"/>
    <sheet name="Munka1" sheetId="1" r:id="rId2"/>
  </sheets>
  <definedNames>
    <definedName name="_xlnm.Print_Titles" localSheetId="0">Bevételek!$A:$D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2" l="1"/>
  <c r="L11" i="2"/>
  <c r="P11" i="2"/>
  <c r="T11" i="2"/>
  <c r="X11" i="2"/>
  <c r="AB11" i="2"/>
  <c r="AC11" i="2"/>
  <c r="AD11" i="2"/>
  <c r="AE11" i="2"/>
  <c r="AF11" i="2" s="1"/>
  <c r="H12" i="2"/>
  <c r="AC12" i="2"/>
  <c r="AD12" i="2"/>
  <c r="AE12" i="2"/>
  <c r="AF12" i="2" s="1"/>
  <c r="H13" i="2"/>
  <c r="AC13" i="2"/>
  <c r="AD13" i="2"/>
  <c r="AE13" i="2"/>
  <c r="AF13" i="2"/>
  <c r="AB14" i="2"/>
  <c r="AC14" i="2"/>
  <c r="AD14" i="2"/>
  <c r="AE14" i="2"/>
  <c r="AF14" i="2" s="1"/>
  <c r="E15" i="2"/>
  <c r="F15" i="2"/>
  <c r="H15" i="2"/>
  <c r="L15" i="2"/>
  <c r="AC15" i="2"/>
  <c r="AD15" i="2"/>
  <c r="AE15" i="2"/>
  <c r="AF15" i="2" s="1"/>
  <c r="H16" i="2"/>
  <c r="AC16" i="2"/>
  <c r="AD16" i="2"/>
  <c r="AF16" i="2" s="1"/>
  <c r="AE16" i="2"/>
  <c r="H17" i="2"/>
  <c r="AC17" i="2"/>
  <c r="AD17" i="2"/>
  <c r="AE17" i="2"/>
  <c r="AF17" i="2" s="1"/>
  <c r="H18" i="2"/>
  <c r="AC18" i="2"/>
  <c r="AD18" i="2"/>
  <c r="AE18" i="2"/>
  <c r="AF18" i="2"/>
  <c r="H19" i="2"/>
  <c r="AC19" i="2"/>
  <c r="AD19" i="2"/>
  <c r="AE19" i="2"/>
  <c r="AF19" i="2" s="1"/>
  <c r="H20" i="2"/>
  <c r="AC20" i="2"/>
  <c r="AD20" i="2"/>
  <c r="AF20" i="2" s="1"/>
  <c r="AE20" i="2"/>
  <c r="H21" i="2"/>
  <c r="AC21" i="2"/>
  <c r="AD21" i="2"/>
  <c r="AE21" i="2"/>
  <c r="AF21" i="2" s="1"/>
  <c r="H22" i="2"/>
  <c r="AC22" i="2"/>
  <c r="AD22" i="2"/>
  <c r="AE22" i="2"/>
  <c r="AF22" i="2"/>
  <c r="H23" i="2"/>
  <c r="AC23" i="2"/>
  <c r="AD23" i="2"/>
  <c r="AE23" i="2"/>
  <c r="AF23" i="2" s="1"/>
  <c r="H24" i="2"/>
  <c r="AC24" i="2"/>
  <c r="AD24" i="2"/>
  <c r="AF24" i="2" s="1"/>
  <c r="AE24" i="2"/>
  <c r="H25" i="2"/>
  <c r="AC25" i="2"/>
  <c r="AD25" i="2"/>
  <c r="AE25" i="2"/>
  <c r="AF25" i="2" s="1"/>
  <c r="H26" i="2"/>
  <c r="L26" i="2"/>
  <c r="P26" i="2"/>
  <c r="T26" i="2"/>
  <c r="X26" i="2"/>
  <c r="AB26" i="2"/>
  <c r="AC26" i="2"/>
  <c r="AD26" i="2"/>
  <c r="AE26" i="2"/>
  <c r="AF26" i="2" s="1"/>
  <c r="H27" i="2"/>
  <c r="AC27" i="2"/>
  <c r="AD27" i="2"/>
  <c r="AF27" i="2" s="1"/>
  <c r="AE27" i="2"/>
  <c r="E28" i="2"/>
  <c r="F28" i="2"/>
  <c r="H28" i="2" s="1"/>
  <c r="G28" i="2"/>
  <c r="I28" i="2"/>
  <c r="J28" i="2"/>
  <c r="K28" i="2"/>
  <c r="L28" i="2" s="1"/>
  <c r="M28" i="2"/>
  <c r="N28" i="2"/>
  <c r="O28" i="2"/>
  <c r="P28" i="2" s="1"/>
  <c r="Q28" i="2"/>
  <c r="R28" i="2"/>
  <c r="R34" i="2" s="1"/>
  <c r="S28" i="2"/>
  <c r="T28" i="2" s="1"/>
  <c r="U28" i="2"/>
  <c r="V28" i="2"/>
  <c r="V34" i="2" s="1"/>
  <c r="V59" i="2" s="1"/>
  <c r="W28" i="2"/>
  <c r="X28" i="2" s="1"/>
  <c r="Y28" i="2"/>
  <c r="Z28" i="2"/>
  <c r="Z34" i="2" s="1"/>
  <c r="Z59" i="2" s="1"/>
  <c r="AA28" i="2"/>
  <c r="AB28" i="2" s="1"/>
  <c r="AC28" i="2"/>
  <c r="AD28" i="2"/>
  <c r="H30" i="2"/>
  <c r="AC30" i="2"/>
  <c r="AD30" i="2"/>
  <c r="AE30" i="2"/>
  <c r="AF30" i="2"/>
  <c r="H31" i="2"/>
  <c r="L31" i="2"/>
  <c r="AC31" i="2"/>
  <c r="AD31" i="2"/>
  <c r="AE31" i="2"/>
  <c r="AF31" i="2" s="1"/>
  <c r="H32" i="2"/>
  <c r="AC32" i="2"/>
  <c r="AD32" i="2"/>
  <c r="AD33" i="2" s="1"/>
  <c r="AD34" i="2" s="1"/>
  <c r="AE32" i="2"/>
  <c r="AF32" i="2" s="1"/>
  <c r="E33" i="2"/>
  <c r="F33" i="2"/>
  <c r="F34" i="2" s="1"/>
  <c r="G33" i="2"/>
  <c r="H33" i="2" s="1"/>
  <c r="I33" i="2"/>
  <c r="J33" i="2"/>
  <c r="J34" i="2" s="1"/>
  <c r="K33" i="2"/>
  <c r="L33" i="2"/>
  <c r="M33" i="2"/>
  <c r="N33" i="2"/>
  <c r="N34" i="2" s="1"/>
  <c r="P33" i="2"/>
  <c r="Q33" i="2"/>
  <c r="R33" i="2"/>
  <c r="T33" i="2"/>
  <c r="U33" i="2"/>
  <c r="V33" i="2"/>
  <c r="W33" i="2"/>
  <c r="X33" i="2"/>
  <c r="Y33" i="2"/>
  <c r="Z33" i="2"/>
  <c r="AB33" i="2"/>
  <c r="AC33" i="2"/>
  <c r="E34" i="2"/>
  <c r="E59" i="2" s="1"/>
  <c r="G34" i="2"/>
  <c r="I34" i="2"/>
  <c r="I59" i="2" s="1"/>
  <c r="K34" i="2"/>
  <c r="M34" i="2"/>
  <c r="M59" i="2" s="1"/>
  <c r="O34" i="2"/>
  <c r="Q34" i="2"/>
  <c r="Q59" i="2" s="1"/>
  <c r="S34" i="2"/>
  <c r="U34" i="2"/>
  <c r="W34" i="2"/>
  <c r="X34" i="2" s="1"/>
  <c r="Y34" i="2"/>
  <c r="Y59" i="2" s="1"/>
  <c r="AA34" i="2"/>
  <c r="AB34" i="2" s="1"/>
  <c r="AC34" i="2"/>
  <c r="AC59" i="2" s="1"/>
  <c r="E36" i="2"/>
  <c r="F36" i="2"/>
  <c r="H36" i="2"/>
  <c r="I36" i="2"/>
  <c r="J36" i="2"/>
  <c r="L36" i="2"/>
  <c r="M36" i="2"/>
  <c r="N36" i="2"/>
  <c r="P36" i="2"/>
  <c r="Q36" i="2"/>
  <c r="R36" i="2"/>
  <c r="T36" i="2"/>
  <c r="U36" i="2"/>
  <c r="AC36" i="2" s="1"/>
  <c r="V36" i="2"/>
  <c r="X36" i="2"/>
  <c r="Y36" i="2"/>
  <c r="Z36" i="2"/>
  <c r="AB36" i="2"/>
  <c r="AE36" i="2"/>
  <c r="H37" i="2"/>
  <c r="AC37" i="2"/>
  <c r="AD37" i="2"/>
  <c r="AF37" i="2" s="1"/>
  <c r="AE37" i="2"/>
  <c r="H38" i="2"/>
  <c r="AC38" i="2"/>
  <c r="AD38" i="2"/>
  <c r="AE38" i="2"/>
  <c r="AF38" i="2" s="1"/>
  <c r="H39" i="2"/>
  <c r="AC39" i="2"/>
  <c r="AD39" i="2"/>
  <c r="AE39" i="2"/>
  <c r="AF39" i="2"/>
  <c r="H40" i="2"/>
  <c r="AC40" i="2"/>
  <c r="AD40" i="2"/>
  <c r="AE40" i="2"/>
  <c r="AF40" i="2" s="1"/>
  <c r="AC41" i="2"/>
  <c r="AD41" i="2"/>
  <c r="AE41" i="2"/>
  <c r="H42" i="2"/>
  <c r="AC42" i="2"/>
  <c r="AD42" i="2"/>
  <c r="AE42" i="2"/>
  <c r="AF42" i="2" s="1"/>
  <c r="F43" i="2"/>
  <c r="AD43" i="2" s="1"/>
  <c r="AC43" i="2"/>
  <c r="AE43" i="2"/>
  <c r="H44" i="2"/>
  <c r="AC44" i="2"/>
  <c r="AD44" i="2"/>
  <c r="AE44" i="2"/>
  <c r="AF44" i="2"/>
  <c r="AC45" i="2"/>
  <c r="AD45" i="2"/>
  <c r="AE45" i="2"/>
  <c r="E46" i="2"/>
  <c r="E58" i="2" s="1"/>
  <c r="H46" i="2"/>
  <c r="I46" i="2"/>
  <c r="K46" i="2"/>
  <c r="L46" i="2"/>
  <c r="M46" i="2"/>
  <c r="P46" i="2"/>
  <c r="T46" i="2"/>
  <c r="U46" i="2"/>
  <c r="AC46" i="2" s="1"/>
  <c r="AC58" i="2" s="1"/>
  <c r="V46" i="2"/>
  <c r="X46" i="2"/>
  <c r="Y46" i="2"/>
  <c r="Z46" i="2"/>
  <c r="AB46" i="2" s="1"/>
  <c r="AE46" i="2"/>
  <c r="H48" i="2"/>
  <c r="AC48" i="2"/>
  <c r="AD48" i="2"/>
  <c r="AF48" i="2" s="1"/>
  <c r="AE48" i="2"/>
  <c r="AC49" i="2"/>
  <c r="AD49" i="2"/>
  <c r="AF49" i="2" s="1"/>
  <c r="AE49" i="2"/>
  <c r="AC50" i="2"/>
  <c r="AD50" i="2"/>
  <c r="AE50" i="2"/>
  <c r="AC51" i="2"/>
  <c r="AD51" i="2"/>
  <c r="AE51" i="2"/>
  <c r="L52" i="2"/>
  <c r="P52" i="2"/>
  <c r="T52" i="2"/>
  <c r="X52" i="2"/>
  <c r="AB52" i="2"/>
  <c r="AC52" i="2"/>
  <c r="AD52" i="2"/>
  <c r="AE52" i="2"/>
  <c r="AF52" i="2" s="1"/>
  <c r="AE53" i="2"/>
  <c r="H54" i="2"/>
  <c r="AC54" i="2"/>
  <c r="AD54" i="2"/>
  <c r="AE54" i="2"/>
  <c r="AF54" i="2" s="1"/>
  <c r="H55" i="2"/>
  <c r="AC55" i="2"/>
  <c r="AD55" i="2"/>
  <c r="AE55" i="2"/>
  <c r="AF55" i="2"/>
  <c r="H56" i="2"/>
  <c r="AC56" i="2"/>
  <c r="AD56" i="2"/>
  <c r="AE56" i="2"/>
  <c r="AF56" i="2" s="1"/>
  <c r="L57" i="2"/>
  <c r="P57" i="2"/>
  <c r="T57" i="2"/>
  <c r="X57" i="2"/>
  <c r="AB57" i="2"/>
  <c r="AC57" i="2"/>
  <c r="AD57" i="2"/>
  <c r="AF57" i="2" s="1"/>
  <c r="AE57" i="2"/>
  <c r="F58" i="2"/>
  <c r="H58" i="2" s="1"/>
  <c r="G58" i="2"/>
  <c r="I58" i="2"/>
  <c r="J58" i="2"/>
  <c r="L58" i="2" s="1"/>
  <c r="K58" i="2"/>
  <c r="M58" i="2"/>
  <c r="N58" i="2"/>
  <c r="P58" i="2" s="1"/>
  <c r="O58" i="2"/>
  <c r="Q58" i="2"/>
  <c r="R58" i="2"/>
  <c r="T58" i="2" s="1"/>
  <c r="S58" i="2"/>
  <c r="V58" i="2"/>
  <c r="W58" i="2"/>
  <c r="X58" i="2" s="1"/>
  <c r="Y58" i="2"/>
  <c r="Z58" i="2"/>
  <c r="AA58" i="2"/>
  <c r="AB58" i="2" s="1"/>
  <c r="G59" i="2"/>
  <c r="K59" i="2"/>
  <c r="O59" i="2"/>
  <c r="S59" i="2"/>
  <c r="W59" i="2"/>
  <c r="X59" i="2" s="1"/>
  <c r="AA59" i="2"/>
  <c r="AB59" i="2" s="1"/>
  <c r="F59" i="2" l="1"/>
  <c r="H59" i="2" s="1"/>
  <c r="H34" i="2"/>
  <c r="P34" i="2"/>
  <c r="N59" i="2"/>
  <c r="P59" i="2" s="1"/>
  <c r="J59" i="2"/>
  <c r="L34" i="2"/>
  <c r="R59" i="2"/>
  <c r="T59" i="2" s="1"/>
  <c r="T34" i="2"/>
  <c r="AF43" i="2"/>
  <c r="L59" i="2"/>
  <c r="U58" i="2"/>
  <c r="U59" i="2" s="1"/>
  <c r="AD46" i="2"/>
  <c r="AD58" i="2" s="1"/>
  <c r="AD59" i="2" s="1"/>
  <c r="H43" i="2"/>
  <c r="AD36" i="2"/>
  <c r="AF36" i="2" s="1"/>
  <c r="AE33" i="2"/>
  <c r="AE58" i="2"/>
  <c r="AE28" i="2"/>
  <c r="AF28" i="2" s="1"/>
  <c r="AF58" i="2" l="1"/>
  <c r="AE34" i="2"/>
  <c r="AF33" i="2"/>
  <c r="AF46" i="2"/>
  <c r="AE59" i="2" l="1"/>
  <c r="AF59" i="2" s="1"/>
  <c r="AF34" i="2"/>
</calcChain>
</file>

<file path=xl/sharedStrings.xml><?xml version="1.0" encoding="utf-8"?>
<sst xmlns="http://schemas.openxmlformats.org/spreadsheetml/2006/main" count="171" uniqueCount="145">
  <si>
    <t>BEVÉTELEK ÖSSZESEN</t>
  </si>
  <si>
    <t>50</t>
  </si>
  <si>
    <t>Finanszírozási bevételek összesen</t>
  </si>
  <si>
    <t>49</t>
  </si>
  <si>
    <t>Központi, irányító szervi támogatás</t>
  </si>
  <si>
    <t>48</t>
  </si>
  <si>
    <t xml:space="preserve"> - Víziközmű használati díj</t>
  </si>
  <si>
    <t>47</t>
  </si>
  <si>
    <t xml:space="preserve"> - Dolgozói lakásalap maradványa</t>
  </si>
  <si>
    <t>46</t>
  </si>
  <si>
    <t xml:space="preserve"> - Elkülönített lakásalap maradványa</t>
  </si>
  <si>
    <t>45</t>
  </si>
  <si>
    <t xml:space="preserve"> Felhalmozási célra:</t>
  </si>
  <si>
    <t>44</t>
  </si>
  <si>
    <t xml:space="preserve"> - Intézményi pénzmaradvány</t>
  </si>
  <si>
    <t>43</t>
  </si>
  <si>
    <t>42</t>
  </si>
  <si>
    <t>41</t>
  </si>
  <si>
    <t xml:space="preserve"> - Egyéb szabadon felhasználható</t>
  </si>
  <si>
    <t>40</t>
  </si>
  <si>
    <t xml:space="preserve"> - Idegen bevételek</t>
  </si>
  <si>
    <t>39</t>
  </si>
  <si>
    <t xml:space="preserve"> Működési célra:</t>
  </si>
  <si>
    <t>38</t>
  </si>
  <si>
    <t>Előző év költségvetési maradványának igénybevétele</t>
  </si>
  <si>
    <t>37</t>
  </si>
  <si>
    <t xml:space="preserve"> - Támogatásmegelőlegező hitel</t>
  </si>
  <si>
    <t>36</t>
  </si>
  <si>
    <t xml:space="preserve"> - Folyószámlahitel</t>
  </si>
  <si>
    <t>35</t>
  </si>
  <si>
    <t>Likvid hitelek felvétele</t>
  </si>
  <si>
    <t>34</t>
  </si>
  <si>
    <t>Államháztartáson belüli megelőlegezés</t>
  </si>
  <si>
    <t>33</t>
  </si>
  <si>
    <t xml:space="preserve"> </t>
  </si>
  <si>
    <t>32</t>
  </si>
  <si>
    <t xml:space="preserve"> - Ingatlanvásárlás (Bartók B. krt. 27.)</t>
  </si>
  <si>
    <t>31</t>
  </si>
  <si>
    <t xml:space="preserve"> - Bocskai u. 79. alatti társasház felújításához</t>
  </si>
  <si>
    <t>30</t>
  </si>
  <si>
    <t xml:space="preserve"> - Vágópont kialakításához (közfoglalkoztatási program önereje)</t>
  </si>
  <si>
    <t>29</t>
  </si>
  <si>
    <t xml:space="preserve"> - Sportcsarnoképítés önerejéhez</t>
  </si>
  <si>
    <t>28</t>
  </si>
  <si>
    <t>Felhalmozási célú hitelek felvétele</t>
  </si>
  <si>
    <t xml:space="preserve">   ebből:</t>
  </si>
  <si>
    <t>27</t>
  </si>
  <si>
    <t>B8 Finanszírozási bevételek</t>
  </si>
  <si>
    <t>3.</t>
  </si>
  <si>
    <t>26</t>
  </si>
  <si>
    <t>Költségvetési bevételek összesen</t>
  </si>
  <si>
    <t>25</t>
  </si>
  <si>
    <t>Felhalmozási bevételek összesen</t>
  </si>
  <si>
    <t>24</t>
  </si>
  <si>
    <t>B7 Felhalmozási célú átvett pénzeszközök</t>
  </si>
  <si>
    <t>23</t>
  </si>
  <si>
    <t>B5 Felhalmozási bevételek</t>
  </si>
  <si>
    <t>22</t>
  </si>
  <si>
    <t>B2 Felhalmozási célú támogatások államháztartáson belülről</t>
  </si>
  <si>
    <t>21</t>
  </si>
  <si>
    <t>Felhalmozási bevételek</t>
  </si>
  <si>
    <t>2.</t>
  </si>
  <si>
    <t>20</t>
  </si>
  <si>
    <t>Működési bevételek összesen</t>
  </si>
  <si>
    <t>19</t>
  </si>
  <si>
    <t>B6 Működési célú átvett pénzeszközök</t>
  </si>
  <si>
    <t>18</t>
  </si>
  <si>
    <t>B4 Működési bevételek</t>
  </si>
  <si>
    <t>17</t>
  </si>
  <si>
    <t xml:space="preserve"> - mezőőri járulék</t>
  </si>
  <si>
    <t>16</t>
  </si>
  <si>
    <t xml:space="preserve"> - gépjárműadó</t>
  </si>
  <si>
    <t>15</t>
  </si>
  <si>
    <t xml:space="preserve"> - települési adó</t>
  </si>
  <si>
    <t>14</t>
  </si>
  <si>
    <t xml:space="preserve"> - bírság és egyéb bevétel</t>
  </si>
  <si>
    <t>13</t>
  </si>
  <si>
    <t xml:space="preserve"> - késedelmi pótlék</t>
  </si>
  <si>
    <t>12</t>
  </si>
  <si>
    <t xml:space="preserve"> - talajterhelési díj</t>
  </si>
  <si>
    <t>11</t>
  </si>
  <si>
    <t xml:space="preserve"> - helyi iparűzési adó</t>
  </si>
  <si>
    <t>10</t>
  </si>
  <si>
    <t xml:space="preserve"> - idegenforgalmi adó</t>
  </si>
  <si>
    <t>9</t>
  </si>
  <si>
    <t xml:space="preserve"> - magánszemélyek kommunális adója</t>
  </si>
  <si>
    <t>8</t>
  </si>
  <si>
    <t xml:space="preserve"> - építményadó</t>
  </si>
  <si>
    <t>7</t>
  </si>
  <si>
    <t>B3 Közhatalmi bevételek</t>
  </si>
  <si>
    <t>6</t>
  </si>
  <si>
    <t xml:space="preserve"> - OEP támogatás</t>
  </si>
  <si>
    <t>5</t>
  </si>
  <si>
    <t xml:space="preserve"> - működőképesség meg. szolg. kieg. tám. Kvtv.. 3.III. mell.</t>
  </si>
  <si>
    <t>4</t>
  </si>
  <si>
    <t xml:space="preserve"> - költségvetési támogatás Kvtv.. 2-3. mell.</t>
  </si>
  <si>
    <t>3</t>
  </si>
  <si>
    <t>B1 Működési célú támogatások államháztartáson belülről</t>
  </si>
  <si>
    <t>2</t>
  </si>
  <si>
    <t>Működési bevételek</t>
  </si>
  <si>
    <t>1.</t>
  </si>
  <si>
    <t>1</t>
  </si>
  <si>
    <t>%</t>
  </si>
  <si>
    <t>teljesítés</t>
  </si>
  <si>
    <t>módosított előirányzat</t>
  </si>
  <si>
    <t>2017. eredeti előirányzat</t>
  </si>
  <si>
    <t xml:space="preserve"> módosított előirányzat</t>
  </si>
  <si>
    <t>BEVÉTELEK</t>
  </si>
  <si>
    <t>Önkormányzat összesen</t>
  </si>
  <si>
    <t>Szalay János Rendelőintézet</t>
  </si>
  <si>
    <t>Móricz Pál Városi Könyvtár és Helytörténeti Gyűjtemény</t>
  </si>
  <si>
    <t>Hajdúnánási Óvoda</t>
  </si>
  <si>
    <t>Hajdúnánási Gazdasági Ellátó Intézmény</t>
  </si>
  <si>
    <t>Hajdúnánási Közös Önkormányzati Hivatal</t>
  </si>
  <si>
    <t>Hajdúnánás Városi Önkormányzat</t>
  </si>
  <si>
    <t>Megnevezés</t>
  </si>
  <si>
    <t>AC</t>
  </si>
  <si>
    <t>AB</t>
  </si>
  <si>
    <t>AA</t>
  </si>
  <si>
    <t>Z</t>
  </si>
  <si>
    <t>Y</t>
  </si>
  <si>
    <t>X</t>
  </si>
  <si>
    <t>W</t>
  </si>
  <si>
    <t>V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</si>
  <si>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</si>
  <si>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</si>
  <si>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</si>
  <si>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</si>
  <si>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</si>
  <si>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</si>
  <si>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</si>
  <si>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</si>
  <si>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</si>
  <si>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</si>
  <si>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</si>
  <si>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</si>
  <si>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H</t>
  </si>
  <si>
    <t>I</t>
  </si>
  <si>
    <t>G</t>
  </si>
  <si>
    <t>F</t>
  </si>
  <si>
    <t>E</t>
  </si>
  <si>
    <t>D</t>
  </si>
  <si>
    <t>C</t>
  </si>
  <si>
    <t>B</t>
  </si>
  <si>
    <t>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</si>
</sst>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name val="MS Sans Serif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i/>
      <sz val="9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51">
    <xf numFmtId="0" fontId="0" fillId="0" borderId="0" xfId="0"/>
    <xf numFmtId="0" fontId="2" fillId="0" borderId="0" xfId="1" applyFont="1"/>
    <xf numFmtId="3" fontId="2" fillId="0" borderId="0" xfId="1" applyNumberFormat="1" applyFont="1"/>
    <xf numFmtId="0" fontId="3" fillId="0" borderId="0" xfId="1" applyFont="1"/>
    <xf numFmtId="164" fontId="3" fillId="2" borderId="1" xfId="1" applyNumberFormat="1" applyFont="1" applyFill="1" applyBorder="1"/>
    <xf numFmtId="3" fontId="3" fillId="2" borderId="1" xfId="1" applyNumberFormat="1" applyFont="1" applyFill="1" applyBorder="1"/>
    <xf numFmtId="0" fontId="3" fillId="2" borderId="1" xfId="1" applyFont="1" applyFill="1" applyBorder="1"/>
    <xf numFmtId="0" fontId="3" fillId="2" borderId="2" xfId="1" applyFont="1" applyFill="1" applyBorder="1"/>
    <xf numFmtId="49" fontId="2" fillId="0" borderId="1" xfId="1" applyNumberFormat="1" applyFont="1" applyBorder="1" applyAlignment="1">
      <alignment horizontal="center" vertical="center"/>
    </xf>
    <xf numFmtId="0" fontId="3" fillId="0" borderId="2" xfId="1" applyFont="1" applyBorder="1"/>
    <xf numFmtId="164" fontId="2" fillId="0" borderId="1" xfId="1" applyNumberFormat="1" applyFont="1" applyBorder="1"/>
    <xf numFmtId="3" fontId="2" fillId="0" borderId="3" xfId="1" applyNumberFormat="1" applyFont="1" applyBorder="1"/>
    <xf numFmtId="164" fontId="4" fillId="0" borderId="1" xfId="1" applyNumberFormat="1" applyFont="1" applyBorder="1"/>
    <xf numFmtId="3" fontId="4" fillId="0" borderId="1" xfId="1" applyNumberFormat="1" applyFont="1" applyBorder="1"/>
    <xf numFmtId="0" fontId="4" fillId="0" borderId="2" xfId="1" applyFont="1" applyBorder="1"/>
    <xf numFmtId="0" fontId="2" fillId="0" borderId="4" xfId="1" applyFont="1" applyBorder="1"/>
    <xf numFmtId="0" fontId="2" fillId="0" borderId="2" xfId="1" applyFont="1" applyBorder="1"/>
    <xf numFmtId="3" fontId="2" fillId="0" borderId="1" xfId="1" applyNumberFormat="1" applyFont="1" applyBorder="1"/>
    <xf numFmtId="0" fontId="2" fillId="0" borderId="4" xfId="1" applyFont="1" applyBorder="1" applyAlignment="1">
      <alignment horizontal="right"/>
    </xf>
    <xf numFmtId="0" fontId="2" fillId="0" borderId="1" xfId="1" applyFont="1" applyBorder="1"/>
    <xf numFmtId="0" fontId="5" fillId="0" borderId="0" xfId="1" applyFont="1"/>
    <xf numFmtId="0" fontId="5" fillId="2" borderId="1" xfId="1" applyFont="1" applyFill="1" applyBorder="1"/>
    <xf numFmtId="0" fontId="5" fillId="0" borderId="2" xfId="1" applyFont="1" applyBorder="1"/>
    <xf numFmtId="3" fontId="6" fillId="0" borderId="1" xfId="1" applyNumberFormat="1" applyFont="1" applyBorder="1"/>
    <xf numFmtId="0" fontId="2" fillId="0" borderId="3" xfId="1" applyFont="1" applyBorder="1"/>
    <xf numFmtId="0" fontId="2" fillId="0" borderId="5" xfId="1" applyFont="1" applyBorder="1"/>
    <xf numFmtId="3" fontId="2" fillId="2" borderId="1" xfId="1" applyNumberFormat="1" applyFont="1" applyFill="1" applyBorder="1" applyAlignment="1">
      <alignment horizontal="center" vertical="center" wrapText="1"/>
    </xf>
    <xf numFmtId="3" fontId="2" fillId="2" borderId="2" xfId="1" applyNumberFormat="1" applyFont="1" applyFill="1" applyBorder="1" applyAlignment="1">
      <alignment horizontal="center" vertical="center" wrapText="1"/>
    </xf>
    <xf numFmtId="3" fontId="2" fillId="2" borderId="1" xfId="1" applyNumberFormat="1" applyFont="1" applyFill="1" applyBorder="1" applyAlignment="1">
      <alignment horizontal="center" vertical="center"/>
    </xf>
    <xf numFmtId="3" fontId="2" fillId="2" borderId="4" xfId="1" applyNumberFormat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2" fillId="0" borderId="6" xfId="1" applyFont="1" applyBorder="1"/>
    <xf numFmtId="0" fontId="4" fillId="0" borderId="0" xfId="1" applyFont="1"/>
    <xf numFmtId="3" fontId="4" fillId="2" borderId="2" xfId="1" applyNumberFormat="1" applyFont="1" applyFill="1" applyBorder="1" applyAlignment="1">
      <alignment horizontal="center" vertical="center" wrapText="1"/>
    </xf>
    <xf numFmtId="3" fontId="4" fillId="2" borderId="7" xfId="1" applyNumberFormat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/>
    </xf>
    <xf numFmtId="3" fontId="4" fillId="2" borderId="8" xfId="1" applyNumberFormat="1" applyFont="1" applyFill="1" applyBorder="1" applyAlignment="1">
      <alignment horizontal="center" vertical="center"/>
    </xf>
    <xf numFmtId="49" fontId="2" fillId="0" borderId="6" xfId="1" applyNumberFormat="1" applyFont="1" applyBorder="1" applyAlignment="1">
      <alignment horizontal="center" vertical="center"/>
    </xf>
    <xf numFmtId="0" fontId="2" fillId="0" borderId="0" xfId="1" applyFont="1" applyAlignment="1">
      <alignment horizontal="center"/>
    </xf>
    <xf numFmtId="3" fontId="2" fillId="0" borderId="1" xfId="1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4" xfId="1" applyFont="1" applyBorder="1" applyAlignment="1">
      <alignment horizontal="center"/>
    </xf>
    <xf numFmtId="0" fontId="2" fillId="0" borderId="1" xfId="1" applyFont="1" applyBorder="1" applyAlignment="1">
      <alignment horizontal="center"/>
    </xf>
    <xf numFmtId="3" fontId="2" fillId="0" borderId="0" xfId="1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8" fillId="0" borderId="0" xfId="1" applyFont="1" applyAlignment="1">
      <alignment horizontal="right" vertical="center"/>
    </xf>
    <xf numFmtId="0" fontId="8" fillId="0" borderId="0" xfId="1" applyFont="1" applyAlignment="1">
      <alignment horizontal="left" vertical="center"/>
    </xf>
    <xf numFmtId="0" fontId="9" fillId="0" borderId="0" xfId="1" applyFont="1" applyAlignment="1">
      <alignment horizontal="right" vertical="center"/>
    </xf>
  </cellXfs>
  <cellStyles count="2">
    <cellStyle name="Normál" xfId="0" builtinId="0"/>
    <cellStyle name="Normál 2" xfId="1" xr:uid="{809608A6-8063-43F0-9982-E8A4767466E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622E45-019C-4153-B769-E3C6C908990D}">
  <dimension ref="A1:AF65"/>
  <sheetViews>
    <sheetView tabSelected="1" topLeftCell="C1" zoomScale="40" zoomScaleNormal="40" workbookViewId="0">
      <selection activeCell="B4" sqref="B4:AF4"/>
    </sheetView>
  </sheetViews>
  <sheetFormatPr defaultRowHeight="12.75" x14ac:dyDescent="0.2"/>
  <cols>
    <col min="1" max="1" width="5.140625" style="1" customWidth="1"/>
    <col min="2" max="2" width="5.5703125" style="1" customWidth="1"/>
    <col min="3" max="3" width="8.5703125" style="1" customWidth="1"/>
    <col min="4" max="4" width="64.28515625" style="1" customWidth="1"/>
    <col min="5" max="5" width="12.5703125" style="2" customWidth="1"/>
    <col min="6" max="6" width="12.85546875" style="2" customWidth="1"/>
    <col min="7" max="7" width="11.42578125" style="2" customWidth="1"/>
    <col min="8" max="8" width="6.5703125" style="2" customWidth="1"/>
    <col min="9" max="9" width="11.5703125" style="2" customWidth="1"/>
    <col min="10" max="11" width="11.85546875" style="2" customWidth="1"/>
    <col min="12" max="12" width="7.28515625" style="2" customWidth="1"/>
    <col min="13" max="13" width="12" style="2" customWidth="1"/>
    <col min="14" max="15" width="11.85546875" style="2" customWidth="1"/>
    <col min="16" max="16" width="7.42578125" style="2" customWidth="1"/>
    <col min="17" max="17" width="12.5703125" style="2" customWidth="1"/>
    <col min="18" max="18" width="11.7109375" style="2" customWidth="1"/>
    <col min="19" max="19" width="11.5703125" style="2" customWidth="1"/>
    <col min="20" max="20" width="8.85546875" style="2" customWidth="1"/>
    <col min="21" max="21" width="13.140625" style="2" customWidth="1"/>
    <col min="22" max="22" width="12.28515625" style="2" customWidth="1"/>
    <col min="23" max="23" width="11.7109375" style="2" customWidth="1"/>
    <col min="24" max="24" width="8.5703125" style="2" customWidth="1"/>
    <col min="25" max="25" width="13.140625" style="2" customWidth="1"/>
    <col min="26" max="26" width="12" style="2" customWidth="1"/>
    <col min="27" max="27" width="11.85546875" style="2" customWidth="1"/>
    <col min="28" max="28" width="7.85546875" style="2" customWidth="1"/>
    <col min="29" max="29" width="13" style="2" customWidth="1"/>
    <col min="30" max="30" width="12.28515625" style="2" customWidth="1"/>
    <col min="31" max="31" width="12.85546875" style="2" customWidth="1"/>
    <col min="32" max="32" width="8" style="2" customWidth="1"/>
    <col min="33" max="16384" width="9.140625" style="1"/>
  </cols>
  <sheetData>
    <row r="1" spans="1:32" ht="12.75" customHeight="1" x14ac:dyDescent="0.2">
      <c r="AF1" s="50"/>
    </row>
    <row r="2" spans="1:32" ht="12.75" customHeight="1" x14ac:dyDescent="0.2">
      <c r="C2" s="49"/>
      <c r="AF2" s="48"/>
    </row>
    <row r="3" spans="1:32" ht="12.75" customHeight="1" x14ac:dyDescent="0.25"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  <c r="AD3" s="47"/>
      <c r="AE3" s="47"/>
      <c r="AF3" s="47"/>
    </row>
    <row r="4" spans="1:32" ht="12.75" customHeight="1" x14ac:dyDescent="0.2">
      <c r="B4" s="46"/>
      <c r="C4" s="46"/>
      <c r="D4" s="46"/>
      <c r="E4" s="46"/>
      <c r="F4" s="46"/>
      <c r="G4" s="46"/>
      <c r="H4" s="46"/>
      <c r="I4" s="46"/>
      <c r="J4" s="46"/>
      <c r="K4" s="46"/>
      <c r="L4" s="46"/>
      <c r="M4" s="46"/>
      <c r="N4" s="46"/>
      <c r="O4" s="46"/>
      <c r="P4" s="46"/>
      <c r="Q4" s="46"/>
      <c r="R4" s="46"/>
      <c r="S4" s="46"/>
      <c r="T4" s="46"/>
      <c r="U4" s="46"/>
      <c r="V4" s="46"/>
      <c r="W4" s="46"/>
      <c r="X4" s="46"/>
      <c r="Y4" s="46"/>
      <c r="Z4" s="46"/>
      <c r="AA4" s="46"/>
      <c r="AB4" s="46"/>
      <c r="AC4" s="46"/>
      <c r="AD4" s="46"/>
      <c r="AE4" s="46"/>
      <c r="AF4" s="46"/>
    </row>
    <row r="5" spans="1:32" ht="12.75" customHeight="1" x14ac:dyDescent="0.2">
      <c r="B5" s="40"/>
      <c r="C5" s="40"/>
      <c r="D5" s="40"/>
      <c r="E5" s="45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0"/>
      <c r="Z5" s="40"/>
      <c r="AA5" s="40"/>
      <c r="AB5" s="40"/>
      <c r="AC5" s="40"/>
      <c r="AD5" s="40"/>
      <c r="AE5" s="40"/>
      <c r="AF5" s="40"/>
    </row>
    <row r="6" spans="1:32" ht="12.75" customHeight="1" x14ac:dyDescent="0.2"/>
    <row r="7" spans="1:32" s="40" customFormat="1" ht="12.75" customHeight="1" x14ac:dyDescent="0.2">
      <c r="B7" s="44" t="s">
        <v>144</v>
      </c>
      <c r="C7" s="43" t="s">
        <v>143</v>
      </c>
      <c r="D7" s="42"/>
      <c r="E7" s="41" t="s">
        <v>142</v>
      </c>
      <c r="F7" s="41" t="s">
        <v>141</v>
      </c>
      <c r="G7" s="41" t="s">
        <v>140</v>
      </c>
      <c r="H7" s="41" t="s">
        <v>139</v>
      </c>
      <c r="I7" s="41" t="s">
        <v>138</v>
      </c>
      <c r="J7" s="41" t="s">
        <v>136</v>
      </c>
      <c r="K7" s="41" t="s">
        <v>137</v>
      </c>
      <c r="L7" s="41" t="s">
        <v>136</v>
      </c>
      <c r="M7" s="41" t="s">
        <v>135</v>
      </c>
      <c r="N7" s="41" t="s">
        <v>134</v>
      </c>
      <c r="O7" s="41" t="s">
        <v>133</v>
      </c>
      <c r="P7" s="41" t="s">
        <v>132</v>
      </c>
      <c r="Q7" s="41" t="s">
        <v>131</v>
      </c>
      <c r="R7" s="41" t="s">
        <v>130</v>
      </c>
      <c r="S7" s="41" t="s">
        <v>129</v>
      </c>
      <c r="T7" s="41" t="s">
        <v>128</v>
      </c>
      <c r="U7" s="41" t="s">
        <v>127</v>
      </c>
      <c r="V7" s="41" t="s">
        <v>126</v>
      </c>
      <c r="W7" s="41" t="s">
        <v>125</v>
      </c>
      <c r="X7" s="41" t="s">
        <v>124</v>
      </c>
      <c r="Y7" s="41" t="s">
        <v>123</v>
      </c>
      <c r="Z7" s="41" t="s">
        <v>122</v>
      </c>
      <c r="AA7" s="41" t="s">
        <v>121</v>
      </c>
      <c r="AB7" s="41" t="s">
        <v>120</v>
      </c>
      <c r="AC7" s="41" t="s">
        <v>119</v>
      </c>
      <c r="AD7" s="41" t="s">
        <v>118</v>
      </c>
      <c r="AE7" s="41" t="s">
        <v>117</v>
      </c>
      <c r="AF7" s="41" t="s">
        <v>116</v>
      </c>
    </row>
    <row r="8" spans="1:32" s="33" customFormat="1" ht="12.75" customHeight="1" x14ac:dyDescent="0.2">
      <c r="A8" s="39"/>
      <c r="B8" s="31" t="s">
        <v>115</v>
      </c>
      <c r="C8" s="30"/>
      <c r="D8" s="30"/>
      <c r="E8" s="37" t="s">
        <v>114</v>
      </c>
      <c r="F8" s="37"/>
      <c r="G8" s="38"/>
      <c r="H8" s="38"/>
      <c r="I8" s="37" t="s">
        <v>113</v>
      </c>
      <c r="J8" s="37"/>
      <c r="K8" s="37"/>
      <c r="L8" s="37"/>
      <c r="M8" s="37" t="s">
        <v>112</v>
      </c>
      <c r="N8" s="37"/>
      <c r="O8" s="37"/>
      <c r="P8" s="37"/>
      <c r="Q8" s="37" t="s">
        <v>111</v>
      </c>
      <c r="R8" s="37"/>
      <c r="S8" s="37"/>
      <c r="T8" s="37"/>
      <c r="U8" s="36" t="s">
        <v>110</v>
      </c>
      <c r="V8" s="35"/>
      <c r="W8" s="35"/>
      <c r="X8" s="34"/>
      <c r="Y8" s="36" t="s">
        <v>109</v>
      </c>
      <c r="Z8" s="35"/>
      <c r="AA8" s="35"/>
      <c r="AB8" s="34"/>
      <c r="AC8" s="36" t="s">
        <v>108</v>
      </c>
      <c r="AD8" s="35"/>
      <c r="AE8" s="35"/>
      <c r="AF8" s="34"/>
    </row>
    <row r="9" spans="1:32" ht="12.75" customHeight="1" x14ac:dyDescent="0.2">
      <c r="A9" s="32"/>
      <c r="B9" s="31" t="s">
        <v>107</v>
      </c>
      <c r="C9" s="30"/>
      <c r="D9" s="30"/>
      <c r="E9" s="26" t="s">
        <v>105</v>
      </c>
      <c r="F9" s="29" t="s">
        <v>106</v>
      </c>
      <c r="G9" s="26" t="s">
        <v>103</v>
      </c>
      <c r="H9" s="28" t="s">
        <v>102</v>
      </c>
      <c r="I9" s="27" t="s">
        <v>105</v>
      </c>
      <c r="J9" s="26" t="s">
        <v>106</v>
      </c>
      <c r="K9" s="26" t="s">
        <v>103</v>
      </c>
      <c r="L9" s="26" t="s">
        <v>102</v>
      </c>
      <c r="M9" s="26" t="s">
        <v>105</v>
      </c>
      <c r="N9" s="26" t="s">
        <v>104</v>
      </c>
      <c r="O9" s="26" t="s">
        <v>103</v>
      </c>
      <c r="P9" s="26" t="s">
        <v>102</v>
      </c>
      <c r="Q9" s="26" t="s">
        <v>105</v>
      </c>
      <c r="R9" s="26" t="s">
        <v>104</v>
      </c>
      <c r="S9" s="26" t="s">
        <v>103</v>
      </c>
      <c r="T9" s="26" t="s">
        <v>102</v>
      </c>
      <c r="U9" s="26" t="s">
        <v>105</v>
      </c>
      <c r="V9" s="26" t="s">
        <v>104</v>
      </c>
      <c r="W9" s="26" t="s">
        <v>103</v>
      </c>
      <c r="X9" s="26" t="s">
        <v>102</v>
      </c>
      <c r="Y9" s="26" t="s">
        <v>105</v>
      </c>
      <c r="Z9" s="26" t="s">
        <v>104</v>
      </c>
      <c r="AA9" s="26" t="s">
        <v>103</v>
      </c>
      <c r="AB9" s="26" t="s">
        <v>102</v>
      </c>
      <c r="AC9" s="26" t="s">
        <v>105</v>
      </c>
      <c r="AD9" s="26" t="s">
        <v>104</v>
      </c>
      <c r="AE9" s="26" t="s">
        <v>103</v>
      </c>
      <c r="AF9" s="26" t="s">
        <v>102</v>
      </c>
    </row>
    <row r="10" spans="1:32" ht="12.75" customHeight="1" x14ac:dyDescent="0.2">
      <c r="A10" s="8" t="s">
        <v>101</v>
      </c>
      <c r="B10" s="25" t="s">
        <v>100</v>
      </c>
      <c r="C10" s="24" t="s">
        <v>99</v>
      </c>
      <c r="D10" s="24"/>
      <c r="E10" s="11"/>
      <c r="F10" s="17"/>
      <c r="G10" s="11"/>
      <c r="H10" s="11"/>
      <c r="I10" s="11"/>
      <c r="J10" s="17"/>
      <c r="K10" s="17"/>
      <c r="L10" s="17"/>
      <c r="M10" s="11"/>
      <c r="N10" s="17"/>
      <c r="O10" s="17"/>
      <c r="P10" s="17"/>
      <c r="Q10" s="11"/>
      <c r="R10" s="17"/>
      <c r="S10" s="17"/>
      <c r="T10" s="17"/>
      <c r="U10" s="11"/>
      <c r="V10" s="17"/>
      <c r="W10" s="17"/>
      <c r="X10" s="17"/>
      <c r="Y10" s="11"/>
      <c r="Z10" s="17"/>
      <c r="AA10" s="17"/>
      <c r="AB10" s="17"/>
      <c r="AC10" s="11"/>
      <c r="AD10" s="17"/>
      <c r="AE10" s="17"/>
      <c r="AF10" s="17"/>
    </row>
    <row r="11" spans="1:32" ht="12.75" customHeight="1" x14ac:dyDescent="0.2">
      <c r="A11" s="8" t="s">
        <v>98</v>
      </c>
      <c r="B11" s="16"/>
      <c r="C11" s="19" t="s">
        <v>97</v>
      </c>
      <c r="D11" s="19"/>
      <c r="E11" s="17">
        <v>2140512</v>
      </c>
      <c r="F11" s="17">
        <v>2254260</v>
      </c>
      <c r="G11" s="17">
        <v>1948730</v>
      </c>
      <c r="H11" s="10">
        <f>(G11/F11)*100</f>
        <v>86.446550087390094</v>
      </c>
      <c r="I11" s="17">
        <v>12100</v>
      </c>
      <c r="J11" s="17">
        <v>15046</v>
      </c>
      <c r="K11" s="17">
        <v>15178</v>
      </c>
      <c r="L11" s="10">
        <f>(K11/J11)*100</f>
        <v>100.87730958394259</v>
      </c>
      <c r="M11" s="17"/>
      <c r="N11" s="17">
        <v>2114</v>
      </c>
      <c r="O11" s="17">
        <v>2114</v>
      </c>
      <c r="P11" s="10">
        <f>(O11/N11)*100</f>
        <v>100</v>
      </c>
      <c r="Q11" s="17"/>
      <c r="R11" s="17">
        <v>13502</v>
      </c>
      <c r="S11" s="17">
        <v>13438</v>
      </c>
      <c r="T11" s="10">
        <f>(S11/R11)*100</f>
        <v>99.525996148718704</v>
      </c>
      <c r="U11" s="17"/>
      <c r="V11" s="17">
        <v>1210</v>
      </c>
      <c r="W11" s="17">
        <v>1300</v>
      </c>
      <c r="X11" s="10">
        <f>(W11/V11)*100</f>
        <v>107.43801652892562</v>
      </c>
      <c r="Y11" s="17">
        <v>185818</v>
      </c>
      <c r="Z11" s="17">
        <v>191442</v>
      </c>
      <c r="AA11" s="17">
        <v>197382</v>
      </c>
      <c r="AB11" s="10">
        <f>(AA11/Z11)*100</f>
        <v>103.102767417808</v>
      </c>
      <c r="AC11" s="11">
        <f>Y11+U11+Q11+M11+I11+E11</f>
        <v>2338430</v>
      </c>
      <c r="AD11" s="11">
        <f>SUM(F11,J11,N11,R11,V11,Z11)</f>
        <v>2477574</v>
      </c>
      <c r="AE11" s="11">
        <f>SUM(G11,K11,O11,S11,W11,AA11)</f>
        <v>2178142</v>
      </c>
      <c r="AF11" s="10">
        <f>(AE11/AD11)*100</f>
        <v>87.914306494982597</v>
      </c>
    </row>
    <row r="12" spans="1:32" ht="12.75" customHeight="1" x14ac:dyDescent="0.2">
      <c r="A12" s="8" t="s">
        <v>96</v>
      </c>
      <c r="B12" s="16"/>
      <c r="C12" s="18" t="s">
        <v>45</v>
      </c>
      <c r="D12" s="16" t="s">
        <v>95</v>
      </c>
      <c r="E12" s="17">
        <v>992089</v>
      </c>
      <c r="F12" s="17">
        <v>1139454</v>
      </c>
      <c r="G12" s="17"/>
      <c r="H12" s="10">
        <f>(G12/F12)*100</f>
        <v>0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1">
        <f>Y12+U12+Q12+M12+I12+E12</f>
        <v>992089</v>
      </c>
      <c r="AD12" s="11">
        <f>SUM(F12,J12,N12,R12,V12,Z12)</f>
        <v>1139454</v>
      </c>
      <c r="AE12" s="11">
        <f>SUM(G12,K12,O12,S12,W12,AA12)</f>
        <v>0</v>
      </c>
      <c r="AF12" s="10">
        <f>(AE12/AD12)*100</f>
        <v>0</v>
      </c>
    </row>
    <row r="13" spans="1:32" ht="12.75" customHeight="1" x14ac:dyDescent="0.2">
      <c r="A13" s="8" t="s">
        <v>94</v>
      </c>
      <c r="B13" s="16"/>
      <c r="C13" s="15"/>
      <c r="D13" s="16" t="s">
        <v>93</v>
      </c>
      <c r="E13" s="17">
        <v>110814</v>
      </c>
      <c r="F13" s="17">
        <v>24924</v>
      </c>
      <c r="G13" s="23"/>
      <c r="H13" s="10">
        <f>(G13/F13)*100</f>
        <v>0</v>
      </c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1">
        <f>Y13+U13+Q13+M13+I13+E13</f>
        <v>110814</v>
      </c>
      <c r="AD13" s="11">
        <f>SUM(F13,J13,N13,R13,V13,Z13)</f>
        <v>24924</v>
      </c>
      <c r="AE13" s="11">
        <f>SUM(G13,K13,O13,S13,W13,AA13)</f>
        <v>0</v>
      </c>
      <c r="AF13" s="10">
        <f>(AE13/AD13)*100</f>
        <v>0</v>
      </c>
    </row>
    <row r="14" spans="1:32" ht="12.75" customHeight="1" x14ac:dyDescent="0.2">
      <c r="A14" s="8" t="s">
        <v>92</v>
      </c>
      <c r="B14" s="16"/>
      <c r="C14" s="15"/>
      <c r="D14" s="16" t="s">
        <v>91</v>
      </c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17"/>
      <c r="X14" s="17"/>
      <c r="Y14" s="17">
        <v>185818</v>
      </c>
      <c r="Z14" s="17">
        <v>188661</v>
      </c>
      <c r="AA14" s="17">
        <v>194602</v>
      </c>
      <c r="AB14" s="10">
        <f>(AA14/Z14)*100</f>
        <v>103.14903451163728</v>
      </c>
      <c r="AC14" s="11">
        <f>Y14+U14+Q14+M14+I14+E14</f>
        <v>185818</v>
      </c>
      <c r="AD14" s="11">
        <f>SUM(F14,J14,N14,R14,V14,Z14)</f>
        <v>188661</v>
      </c>
      <c r="AE14" s="11">
        <f>SUM(G14,K14,O14,S14,W14,AA14)</f>
        <v>194602</v>
      </c>
      <c r="AF14" s="10">
        <f>(AE14/AD14)*100</f>
        <v>103.14903451163728</v>
      </c>
    </row>
    <row r="15" spans="1:32" ht="12.75" customHeight="1" x14ac:dyDescent="0.2">
      <c r="A15" s="8" t="s">
        <v>90</v>
      </c>
      <c r="B15" s="16"/>
      <c r="C15" s="19" t="s">
        <v>89</v>
      </c>
      <c r="D15" s="19"/>
      <c r="E15" s="17">
        <f>SUM(E16:E25)</f>
        <v>754900</v>
      </c>
      <c r="F15" s="17">
        <f>SUM(F16:F25)</f>
        <v>754900</v>
      </c>
      <c r="G15" s="17">
        <v>729037</v>
      </c>
      <c r="H15" s="10">
        <f>(G15/F15)*100</f>
        <v>96.573983309047549</v>
      </c>
      <c r="I15" s="17">
        <v>100</v>
      </c>
      <c r="J15" s="17">
        <v>100</v>
      </c>
      <c r="K15" s="17">
        <v>15</v>
      </c>
      <c r="L15" s="10">
        <f>(K15/J15)*100</f>
        <v>15</v>
      </c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1">
        <f>Y15+U15+Q15+M15+I15+E15</f>
        <v>755000</v>
      </c>
      <c r="AD15" s="11">
        <f>SUM(F15,J15,N15,R15,V15,Z15)</f>
        <v>755000</v>
      </c>
      <c r="AE15" s="11">
        <f>SUM(G15,K15,O15,S15,W15,AA15)</f>
        <v>729052</v>
      </c>
      <c r="AF15" s="10">
        <f>(AE15/AD15)*100</f>
        <v>96.563178807947011</v>
      </c>
    </row>
    <row r="16" spans="1:32" ht="12.75" customHeight="1" x14ac:dyDescent="0.2">
      <c r="A16" s="8" t="s">
        <v>88</v>
      </c>
      <c r="B16" s="16"/>
      <c r="C16" s="18" t="s">
        <v>45</v>
      </c>
      <c r="D16" s="16" t="s">
        <v>87</v>
      </c>
      <c r="E16" s="17">
        <v>90000</v>
      </c>
      <c r="F16" s="17">
        <v>90000</v>
      </c>
      <c r="G16" s="17">
        <v>92259</v>
      </c>
      <c r="H16" s="10">
        <f>(G16/F16)*100</f>
        <v>102.50999999999999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1">
        <f>Y16+U16+Q16+M16+I16+E16</f>
        <v>90000</v>
      </c>
      <c r="AD16" s="11">
        <f>SUM(F16,J16,N16,R16,V16,Z16)</f>
        <v>90000</v>
      </c>
      <c r="AE16" s="11">
        <f>SUM(G16,K16,O16,S16,W16,AA16)</f>
        <v>92259</v>
      </c>
      <c r="AF16" s="10">
        <f>(AE16/AD16)*100</f>
        <v>102.50999999999999</v>
      </c>
    </row>
    <row r="17" spans="1:32" ht="12.75" customHeight="1" x14ac:dyDescent="0.2">
      <c r="A17" s="8" t="s">
        <v>86</v>
      </c>
      <c r="B17" s="16"/>
      <c r="C17" s="15"/>
      <c r="D17" s="16" t="s">
        <v>85</v>
      </c>
      <c r="E17" s="17">
        <v>54000</v>
      </c>
      <c r="F17" s="17">
        <v>54000</v>
      </c>
      <c r="G17" s="17">
        <v>53232</v>
      </c>
      <c r="H17" s="10">
        <f>(G17/F17)*100</f>
        <v>98.577777777777769</v>
      </c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17"/>
      <c r="W17" s="17"/>
      <c r="X17" s="17"/>
      <c r="Y17" s="17"/>
      <c r="Z17" s="17"/>
      <c r="AA17" s="17"/>
      <c r="AB17" s="17"/>
      <c r="AC17" s="11">
        <f>Y17+U17+Q17+M17+I17+E17</f>
        <v>54000</v>
      </c>
      <c r="AD17" s="11">
        <f>SUM(F17,J17,N17,R17,V17,Z17)</f>
        <v>54000</v>
      </c>
      <c r="AE17" s="11">
        <f>SUM(G17,K17,O17,S17,W17,AA17)</f>
        <v>53232</v>
      </c>
      <c r="AF17" s="10">
        <f>(AE17/AD17)*100</f>
        <v>98.577777777777769</v>
      </c>
    </row>
    <row r="18" spans="1:32" ht="12.75" customHeight="1" x14ac:dyDescent="0.2">
      <c r="A18" s="8" t="s">
        <v>84</v>
      </c>
      <c r="B18" s="16"/>
      <c r="C18" s="15"/>
      <c r="D18" s="16" t="s">
        <v>83</v>
      </c>
      <c r="E18" s="17">
        <v>5500</v>
      </c>
      <c r="F18" s="17">
        <v>5500</v>
      </c>
      <c r="G18" s="17">
        <v>7066</v>
      </c>
      <c r="H18" s="10">
        <f>(G18/F18)*100</f>
        <v>128.47272727272727</v>
      </c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1">
        <f>Y18+U18+Q18+M18+I18+E18</f>
        <v>5500</v>
      </c>
      <c r="AD18" s="11">
        <f>SUM(F18,J18,N18,R18,V18,Z18)</f>
        <v>5500</v>
      </c>
      <c r="AE18" s="11">
        <f>SUM(G18,K18,O18,S18,W18,AA18)</f>
        <v>7066</v>
      </c>
      <c r="AF18" s="10">
        <f>(AE18/AD18)*100</f>
        <v>128.47272727272727</v>
      </c>
    </row>
    <row r="19" spans="1:32" ht="12.75" customHeight="1" x14ac:dyDescent="0.2">
      <c r="A19" s="8" t="s">
        <v>82</v>
      </c>
      <c r="B19" s="16"/>
      <c r="C19" s="15"/>
      <c r="D19" s="16" t="s">
        <v>81</v>
      </c>
      <c r="E19" s="17">
        <v>500000</v>
      </c>
      <c r="F19" s="17">
        <v>500000</v>
      </c>
      <c r="G19" s="17">
        <v>468847</v>
      </c>
      <c r="H19" s="10">
        <f>(G19/F19)*100</f>
        <v>93.769400000000005</v>
      </c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1">
        <f>Y19+U19+Q19+M19+I19+E19</f>
        <v>500000</v>
      </c>
      <c r="AD19" s="11">
        <f>SUM(F19,J19,N19,R19,V19,Z19)</f>
        <v>500000</v>
      </c>
      <c r="AE19" s="11">
        <f>SUM(G19,K19,O19,S19,W19,AA19)</f>
        <v>468847</v>
      </c>
      <c r="AF19" s="10">
        <f>(AE19/AD19)*100</f>
        <v>93.769400000000005</v>
      </c>
    </row>
    <row r="20" spans="1:32" ht="12.75" customHeight="1" x14ac:dyDescent="0.2">
      <c r="A20" s="8" t="s">
        <v>80</v>
      </c>
      <c r="B20" s="16"/>
      <c r="C20" s="15"/>
      <c r="D20" s="16" t="s">
        <v>79</v>
      </c>
      <c r="E20" s="17">
        <v>4500</v>
      </c>
      <c r="F20" s="17">
        <v>4500</v>
      </c>
      <c r="G20" s="17">
        <v>5422</v>
      </c>
      <c r="H20" s="10">
        <f>(G20/F20)*100</f>
        <v>120.48888888888889</v>
      </c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17"/>
      <c r="AA20" s="17"/>
      <c r="AB20" s="17"/>
      <c r="AC20" s="11">
        <f>Y20+U20+Q20+M20+I20+E20</f>
        <v>4500</v>
      </c>
      <c r="AD20" s="11">
        <f>SUM(F20,J20,N20,R20,V20,Z20)</f>
        <v>4500</v>
      </c>
      <c r="AE20" s="11">
        <f>SUM(G20,K20,O20,S20,W20,AA20)</f>
        <v>5422</v>
      </c>
      <c r="AF20" s="10">
        <f>(AE20/AD20)*100</f>
        <v>120.48888888888889</v>
      </c>
    </row>
    <row r="21" spans="1:32" ht="12.75" customHeight="1" x14ac:dyDescent="0.2">
      <c r="A21" s="8" t="s">
        <v>78</v>
      </c>
      <c r="B21" s="16"/>
      <c r="C21" s="15"/>
      <c r="D21" s="16" t="s">
        <v>77</v>
      </c>
      <c r="E21" s="17">
        <v>1500</v>
      </c>
      <c r="F21" s="17">
        <v>1500</v>
      </c>
      <c r="G21" s="17">
        <v>1330</v>
      </c>
      <c r="H21" s="10">
        <f>(G21/F21)*100</f>
        <v>88.666666666666671</v>
      </c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17"/>
      <c r="AA21" s="17"/>
      <c r="AB21" s="17"/>
      <c r="AC21" s="11">
        <f>Y21+U21+Q21+M21+I21+E21</f>
        <v>1500</v>
      </c>
      <c r="AD21" s="11">
        <f>SUM(F21,J21,N21,R21,V21,Z21)</f>
        <v>1500</v>
      </c>
      <c r="AE21" s="11">
        <f>SUM(G21,K21,O21,S21,W21,AA21)</f>
        <v>1330</v>
      </c>
      <c r="AF21" s="10">
        <f>(AE21/AD21)*100</f>
        <v>88.666666666666671</v>
      </c>
    </row>
    <row r="22" spans="1:32" ht="12.75" customHeight="1" x14ac:dyDescent="0.2">
      <c r="A22" s="8" t="s">
        <v>76</v>
      </c>
      <c r="B22" s="16"/>
      <c r="C22" s="15"/>
      <c r="D22" s="16" t="s">
        <v>75</v>
      </c>
      <c r="E22" s="17">
        <v>1500</v>
      </c>
      <c r="F22" s="17">
        <v>1500</v>
      </c>
      <c r="G22" s="17">
        <v>2215</v>
      </c>
      <c r="H22" s="10">
        <f>(G22/F22)*100</f>
        <v>147.66666666666666</v>
      </c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17"/>
      <c r="AA22" s="17"/>
      <c r="AB22" s="17"/>
      <c r="AC22" s="11">
        <f>Y22+U22+Q22+M22+I22+E22</f>
        <v>1500</v>
      </c>
      <c r="AD22" s="11">
        <f>SUM(F22,J22,N22,R22,V22,Z22)</f>
        <v>1500</v>
      </c>
      <c r="AE22" s="11">
        <f>SUM(G22,K22,O22,S22,W22,AA22)</f>
        <v>2215</v>
      </c>
      <c r="AF22" s="10">
        <f>(AE22/AD22)*100</f>
        <v>147.66666666666666</v>
      </c>
    </row>
    <row r="23" spans="1:32" ht="12.75" customHeight="1" x14ac:dyDescent="0.2">
      <c r="A23" s="8" t="s">
        <v>74</v>
      </c>
      <c r="B23" s="16"/>
      <c r="C23" s="15"/>
      <c r="D23" s="16" t="s">
        <v>73</v>
      </c>
      <c r="E23" s="17">
        <v>30000</v>
      </c>
      <c r="F23" s="17">
        <v>30000</v>
      </c>
      <c r="G23" s="17">
        <v>29364</v>
      </c>
      <c r="H23" s="10">
        <f>(G23/F23)*100</f>
        <v>97.88</v>
      </c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17"/>
      <c r="AA23" s="17"/>
      <c r="AB23" s="17"/>
      <c r="AC23" s="11">
        <f>Y23+U23+Q23+M23+I23+E23</f>
        <v>30000</v>
      </c>
      <c r="AD23" s="11">
        <f>SUM(F23,J23,N23,R23,V23,Z23)</f>
        <v>30000</v>
      </c>
      <c r="AE23" s="11">
        <f>SUM(G23,K23,O23,S23,W23,AA23)</f>
        <v>29364</v>
      </c>
      <c r="AF23" s="10">
        <f>(AE23/AD23)*100</f>
        <v>97.88</v>
      </c>
    </row>
    <row r="24" spans="1:32" ht="12.75" customHeight="1" x14ac:dyDescent="0.2">
      <c r="A24" s="8" t="s">
        <v>72</v>
      </c>
      <c r="B24" s="16"/>
      <c r="C24" s="15"/>
      <c r="D24" s="16" t="s">
        <v>71</v>
      </c>
      <c r="E24" s="17">
        <v>47500</v>
      </c>
      <c r="F24" s="17">
        <v>47500</v>
      </c>
      <c r="G24" s="17">
        <v>49589</v>
      </c>
      <c r="H24" s="10">
        <f>(G24/F24)*100</f>
        <v>104.39789473684212</v>
      </c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17"/>
      <c r="AA24" s="17"/>
      <c r="AB24" s="17"/>
      <c r="AC24" s="11">
        <f>Y24+U24+Q24+M24+I24+E24</f>
        <v>47500</v>
      </c>
      <c r="AD24" s="11">
        <f>SUM(F24,J24,N24,R24,V24,Z24)</f>
        <v>47500</v>
      </c>
      <c r="AE24" s="11">
        <f>SUM(G24,K24,O24,S24,W24,AA24)</f>
        <v>49589</v>
      </c>
      <c r="AF24" s="10">
        <f>(AE24/AD24)*100</f>
        <v>104.39789473684212</v>
      </c>
    </row>
    <row r="25" spans="1:32" ht="12.75" customHeight="1" x14ac:dyDescent="0.2">
      <c r="A25" s="8" t="s">
        <v>70</v>
      </c>
      <c r="B25" s="16"/>
      <c r="C25" s="15"/>
      <c r="D25" s="16" t="s">
        <v>69</v>
      </c>
      <c r="E25" s="17">
        <v>20400</v>
      </c>
      <c r="F25" s="17">
        <v>20400</v>
      </c>
      <c r="G25" s="17">
        <v>19713</v>
      </c>
      <c r="H25" s="10">
        <f>(G25/F25)*100</f>
        <v>96.632352941176464</v>
      </c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17"/>
      <c r="AA25" s="17"/>
      <c r="AB25" s="17"/>
      <c r="AC25" s="11">
        <f>Y25+U25+Q25+M25+I25+E25</f>
        <v>20400</v>
      </c>
      <c r="AD25" s="11">
        <f>SUM(F25,J25,N25,R25,V25,Z25)</f>
        <v>20400</v>
      </c>
      <c r="AE25" s="11">
        <f>SUM(G25,K25,O25,S25,W25,AA25)</f>
        <v>19713</v>
      </c>
      <c r="AF25" s="10">
        <f>(AE25/AD25)*100</f>
        <v>96.632352941176464</v>
      </c>
    </row>
    <row r="26" spans="1:32" ht="12.75" customHeight="1" x14ac:dyDescent="0.2">
      <c r="A26" s="8" t="s">
        <v>68</v>
      </c>
      <c r="B26" s="16"/>
      <c r="C26" s="19" t="s">
        <v>67</v>
      </c>
      <c r="D26" s="19"/>
      <c r="E26" s="17">
        <v>263324</v>
      </c>
      <c r="F26" s="17">
        <v>295379</v>
      </c>
      <c r="G26" s="17">
        <v>272656</v>
      </c>
      <c r="H26" s="10">
        <f>(G26/F26)*100</f>
        <v>92.307171464457525</v>
      </c>
      <c r="I26" s="17">
        <v>3700</v>
      </c>
      <c r="J26" s="17">
        <v>6130</v>
      </c>
      <c r="K26" s="17">
        <v>4690</v>
      </c>
      <c r="L26" s="10">
        <f>(K26/J26)*100</f>
        <v>76.508972267536706</v>
      </c>
      <c r="M26" s="17">
        <v>1300</v>
      </c>
      <c r="N26" s="17">
        <v>22722</v>
      </c>
      <c r="O26" s="17">
        <v>20888</v>
      </c>
      <c r="P26" s="10">
        <f>(O26/N26)*100</f>
        <v>91.928527418361057</v>
      </c>
      <c r="Q26" s="17"/>
      <c r="R26" s="17">
        <v>63</v>
      </c>
      <c r="S26" s="17">
        <v>64</v>
      </c>
      <c r="T26" s="10">
        <f>(S26/R26)*100</f>
        <v>101.58730158730158</v>
      </c>
      <c r="U26" s="17">
        <v>400</v>
      </c>
      <c r="V26" s="17">
        <v>1278</v>
      </c>
      <c r="W26" s="17">
        <v>1280</v>
      </c>
      <c r="X26" s="10">
        <f>(W26/V26)*100</f>
        <v>100.1564945226917</v>
      </c>
      <c r="Y26" s="17">
        <v>52199</v>
      </c>
      <c r="Z26" s="17">
        <v>46575</v>
      </c>
      <c r="AA26" s="17">
        <v>46575</v>
      </c>
      <c r="AB26" s="10">
        <f>(AA26/Z26)*100</f>
        <v>100</v>
      </c>
      <c r="AC26" s="11">
        <f>Y26+U26+Q26+M26+I26+E26</f>
        <v>320923</v>
      </c>
      <c r="AD26" s="11">
        <f>SUM(F26,J26,N26,R26,V26,Z26)</f>
        <v>372147</v>
      </c>
      <c r="AE26" s="11">
        <f>SUM(G26,K26,O26,S26,W26,AA26)</f>
        <v>346153</v>
      </c>
      <c r="AF26" s="10">
        <f>(AE26/AD26)*100</f>
        <v>93.01512574332186</v>
      </c>
    </row>
    <row r="27" spans="1:32" ht="12.75" customHeight="1" x14ac:dyDescent="0.2">
      <c r="A27" s="8" t="s">
        <v>66</v>
      </c>
      <c r="B27" s="16"/>
      <c r="C27" s="19" t="s">
        <v>65</v>
      </c>
      <c r="D27" s="19"/>
      <c r="E27" s="17">
        <v>0</v>
      </c>
      <c r="F27" s="17">
        <v>8447</v>
      </c>
      <c r="G27" s="17">
        <v>8828</v>
      </c>
      <c r="H27" s="10">
        <f>(G27/F27)*100</f>
        <v>104.51047709245887</v>
      </c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7"/>
      <c r="AA27" s="17"/>
      <c r="AB27" s="17"/>
      <c r="AC27" s="11">
        <f>Y27+U27+Q27+M27+I27+E27</f>
        <v>0</v>
      </c>
      <c r="AD27" s="11">
        <f>SUM(F27,J27,N27,R27,V27,Z27)</f>
        <v>8447</v>
      </c>
      <c r="AE27" s="11">
        <f>SUM(G27,K27,O27,S27,W27,AA27)</f>
        <v>8828</v>
      </c>
      <c r="AF27" s="10">
        <f>(AE27/AD27)*100</f>
        <v>104.51047709245887</v>
      </c>
    </row>
    <row r="28" spans="1:32" s="20" customFormat="1" ht="12.75" customHeight="1" x14ac:dyDescent="0.25">
      <c r="A28" s="8" t="s">
        <v>64</v>
      </c>
      <c r="B28" s="22"/>
      <c r="C28" s="6" t="s">
        <v>63</v>
      </c>
      <c r="D28" s="21"/>
      <c r="E28" s="5">
        <f>E27+E26+E15+E11</f>
        <v>3158736</v>
      </c>
      <c r="F28" s="5">
        <f>F27+F26+F15+F11</f>
        <v>3312986</v>
      </c>
      <c r="G28" s="5">
        <f>G27+G26+G15+G11</f>
        <v>2959251</v>
      </c>
      <c r="H28" s="4">
        <f>(G28/F28)*100</f>
        <v>89.322774077524031</v>
      </c>
      <c r="I28" s="5">
        <f>I27+I26+I15+I11</f>
        <v>15900</v>
      </c>
      <c r="J28" s="5">
        <f>J27+J26+J15+J11</f>
        <v>21276</v>
      </c>
      <c r="K28" s="5">
        <f>K27+K26+K15+K11</f>
        <v>19883</v>
      </c>
      <c r="L28" s="4">
        <f>(K28/J28)*100</f>
        <v>93.452716676066927</v>
      </c>
      <c r="M28" s="5">
        <f>M27+M26+M15+M11</f>
        <v>1300</v>
      </c>
      <c r="N28" s="5">
        <f>N27+N26+N15+N11</f>
        <v>24836</v>
      </c>
      <c r="O28" s="5">
        <f>O27+O26+O15+O11</f>
        <v>23002</v>
      </c>
      <c r="P28" s="5">
        <f>(O28/N28)*100</f>
        <v>92.615558060879366</v>
      </c>
      <c r="Q28" s="5">
        <f>Q27+Q26+Q15+Q11</f>
        <v>0</v>
      </c>
      <c r="R28" s="5">
        <f>R27+R26+R15+R11</f>
        <v>13565</v>
      </c>
      <c r="S28" s="5">
        <f>S27+S26+S15+S11</f>
        <v>13502</v>
      </c>
      <c r="T28" s="4">
        <f>(S28/R28)*100</f>
        <v>99.535569480280131</v>
      </c>
      <c r="U28" s="5">
        <f>U27+U26+U15+U11</f>
        <v>400</v>
      </c>
      <c r="V28" s="5">
        <f>V27+V26+V15+V11</f>
        <v>2488</v>
      </c>
      <c r="W28" s="5">
        <f>W27+W26+W15+W11</f>
        <v>2580</v>
      </c>
      <c r="X28" s="4">
        <f>(W28/V28)*100</f>
        <v>103.69774919614147</v>
      </c>
      <c r="Y28" s="5">
        <f>Y27+Y26+Y15+Y11</f>
        <v>238017</v>
      </c>
      <c r="Z28" s="5">
        <f>Z27+Z26+Z15+Z11</f>
        <v>238017</v>
      </c>
      <c r="AA28" s="5">
        <f>AA27+AA26+AA15+AA11</f>
        <v>243957</v>
      </c>
      <c r="AB28" s="4">
        <f>(AA28/Z28)*100</f>
        <v>102.49562006075197</v>
      </c>
      <c r="AC28" s="5">
        <f>AC27+AC26+AC15+AC11</f>
        <v>3414353</v>
      </c>
      <c r="AD28" s="5">
        <f>AD27+AD26+AD15+AD11</f>
        <v>3613168</v>
      </c>
      <c r="AE28" s="5">
        <f>AE27+AE26+AE15+AE11</f>
        <v>3262175</v>
      </c>
      <c r="AF28" s="4">
        <f>(AE28/AD28)*100</f>
        <v>90.285727095999974</v>
      </c>
    </row>
    <row r="29" spans="1:32" ht="12.75" customHeight="1" x14ac:dyDescent="0.2">
      <c r="A29" s="8" t="s">
        <v>62</v>
      </c>
      <c r="B29" s="16" t="s">
        <v>61</v>
      </c>
      <c r="C29" s="19" t="s">
        <v>60</v>
      </c>
      <c r="D29" s="19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</row>
    <row r="30" spans="1:32" ht="12.75" customHeight="1" x14ac:dyDescent="0.2">
      <c r="A30" s="8" t="s">
        <v>59</v>
      </c>
      <c r="B30" s="16"/>
      <c r="C30" s="19" t="s">
        <v>58</v>
      </c>
      <c r="D30" s="19"/>
      <c r="E30" s="17">
        <v>324291</v>
      </c>
      <c r="F30" s="17">
        <v>1364004</v>
      </c>
      <c r="G30" s="17">
        <v>1374332</v>
      </c>
      <c r="H30" s="10">
        <f>(G30/F30)*100</f>
        <v>100.75718253025651</v>
      </c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1">
        <f>Y30+U30+Q30+M30+I30+E30</f>
        <v>324291</v>
      </c>
      <c r="AD30" s="11">
        <f>SUM(F30,J30,N30,R30,V30,Z30)</f>
        <v>1364004</v>
      </c>
      <c r="AE30" s="11">
        <f>SUM(G30,K30,O30,S30,W30,AA30)</f>
        <v>1374332</v>
      </c>
      <c r="AF30" s="10">
        <f>(AE30/AD30)*100</f>
        <v>100.75718253025651</v>
      </c>
    </row>
    <row r="31" spans="1:32" ht="12.75" customHeight="1" x14ac:dyDescent="0.2">
      <c r="A31" s="8" t="s">
        <v>57</v>
      </c>
      <c r="B31" s="16"/>
      <c r="C31" s="19" t="s">
        <v>56</v>
      </c>
      <c r="D31" s="19"/>
      <c r="E31" s="17">
        <v>80000</v>
      </c>
      <c r="F31" s="17">
        <v>80000</v>
      </c>
      <c r="G31" s="17">
        <v>61543</v>
      </c>
      <c r="H31" s="10">
        <f>(G31/F31)*100</f>
        <v>76.928750000000008</v>
      </c>
      <c r="I31" s="17"/>
      <c r="J31" s="17">
        <v>1790</v>
      </c>
      <c r="K31" s="17">
        <v>1874</v>
      </c>
      <c r="L31" s="10">
        <f>(K31/J31)*100</f>
        <v>104.6927374301676</v>
      </c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1">
        <f>Y31+U31+Q31+M31+I31+E31</f>
        <v>80000</v>
      </c>
      <c r="AD31" s="11">
        <f>SUM(F31,J31,N31,R31,V31,Z31)</f>
        <v>81790</v>
      </c>
      <c r="AE31" s="11">
        <f>SUM(G31,K31,O31,S31,W31,AA31)</f>
        <v>63417</v>
      </c>
      <c r="AF31" s="10">
        <f>(AE31/AD31)*100</f>
        <v>77.53637363980927</v>
      </c>
    </row>
    <row r="32" spans="1:32" ht="12.75" customHeight="1" x14ac:dyDescent="0.2">
      <c r="A32" s="8" t="s">
        <v>55</v>
      </c>
      <c r="B32" s="16"/>
      <c r="C32" s="19" t="s">
        <v>54</v>
      </c>
      <c r="D32" s="19"/>
      <c r="E32" s="17">
        <v>4000</v>
      </c>
      <c r="F32" s="17">
        <v>42961</v>
      </c>
      <c r="G32" s="17">
        <v>43237</v>
      </c>
      <c r="H32" s="10">
        <f>(G32/F32)*100</f>
        <v>100.64244314610926</v>
      </c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17"/>
      <c r="W32" s="17"/>
      <c r="X32" s="17"/>
      <c r="Y32" s="17"/>
      <c r="Z32" s="17"/>
      <c r="AA32" s="17"/>
      <c r="AB32" s="17"/>
      <c r="AC32" s="11">
        <f>Y32+U32+Q32+M32+I32+E32</f>
        <v>4000</v>
      </c>
      <c r="AD32" s="11">
        <f>SUM(F32,J32,N32,R32,V32,Z32)</f>
        <v>42961</v>
      </c>
      <c r="AE32" s="11">
        <f>SUM(G32,K32,O32,S32,W32,AA32)</f>
        <v>43237</v>
      </c>
      <c r="AF32" s="10">
        <f>(AE32/AD32)*100</f>
        <v>100.64244314610926</v>
      </c>
    </row>
    <row r="33" spans="1:32" s="20" customFormat="1" ht="12.75" customHeight="1" x14ac:dyDescent="0.25">
      <c r="A33" s="8" t="s">
        <v>53</v>
      </c>
      <c r="B33" s="22"/>
      <c r="C33" s="6" t="s">
        <v>52</v>
      </c>
      <c r="D33" s="21"/>
      <c r="E33" s="5">
        <f>SUM(E30:E32)</f>
        <v>408291</v>
      </c>
      <c r="F33" s="5">
        <f>SUM(F30:F32)</f>
        <v>1486965</v>
      </c>
      <c r="G33" s="5">
        <f>SUM(G30:G32)</f>
        <v>1479112</v>
      </c>
      <c r="H33" s="4">
        <f>(G33/F33)*100</f>
        <v>99.47187728023188</v>
      </c>
      <c r="I33" s="5">
        <f>SUM(I30:I32)</f>
        <v>0</v>
      </c>
      <c r="J33" s="5">
        <f>SUM(J30:J32)</f>
        <v>1790</v>
      </c>
      <c r="K33" s="5">
        <f>SUM(K30:K32)</f>
        <v>1874</v>
      </c>
      <c r="L33" s="5">
        <f>SUM(L30:L32)</f>
        <v>104.6927374301676</v>
      </c>
      <c r="M33" s="5">
        <f>SUM(M30:M32)</f>
        <v>0</v>
      </c>
      <c r="N33" s="5">
        <f>SUM(N30:N32)</f>
        <v>0</v>
      </c>
      <c r="O33" s="5"/>
      <c r="P33" s="5">
        <f>SUM(P30:P32)</f>
        <v>0</v>
      </c>
      <c r="Q33" s="5">
        <f>SUM(Q30:Q32)</f>
        <v>0</v>
      </c>
      <c r="R33" s="5">
        <f>SUM(R30:R32)</f>
        <v>0</v>
      </c>
      <c r="S33" s="5"/>
      <c r="T33" s="5">
        <f>SUM(T30:T32)</f>
        <v>0</v>
      </c>
      <c r="U33" s="5">
        <f>SUM(U30:U32)</f>
        <v>0</v>
      </c>
      <c r="V33" s="5">
        <f>SUM(V30:V32)</f>
        <v>0</v>
      </c>
      <c r="W33" s="5">
        <f>SUM(W30:W32)</f>
        <v>0</v>
      </c>
      <c r="X33" s="5">
        <f>SUM(X30:X32)</f>
        <v>0</v>
      </c>
      <c r="Y33" s="5">
        <f>SUM(Y30:Y32)</f>
        <v>0</v>
      </c>
      <c r="Z33" s="5">
        <f>SUM(Z30:Z32)</f>
        <v>0</v>
      </c>
      <c r="AA33" s="5">
        <v>0</v>
      </c>
      <c r="AB33" s="5">
        <f>SUM(AB30:AB32)</f>
        <v>0</v>
      </c>
      <c r="AC33" s="5">
        <f>SUM(AC30:AC32)</f>
        <v>408291</v>
      </c>
      <c r="AD33" s="5">
        <f>SUM(AD30:AD32)</f>
        <v>1488755</v>
      </c>
      <c r="AE33" s="5">
        <f>SUM(AE30:AE32)</f>
        <v>1480986</v>
      </c>
      <c r="AF33" s="4">
        <f>(AE33/AD33)*100</f>
        <v>99.47815456539189</v>
      </c>
    </row>
    <row r="34" spans="1:32" s="20" customFormat="1" ht="12.75" customHeight="1" x14ac:dyDescent="0.25">
      <c r="A34" s="8" t="s">
        <v>51</v>
      </c>
      <c r="B34" s="22"/>
      <c r="C34" s="6" t="s">
        <v>50</v>
      </c>
      <c r="D34" s="21"/>
      <c r="E34" s="5">
        <f>E33+E28</f>
        <v>3567027</v>
      </c>
      <c r="F34" s="5">
        <f>F33+F28</f>
        <v>4799951</v>
      </c>
      <c r="G34" s="5">
        <f>G33+G28</f>
        <v>4438363</v>
      </c>
      <c r="H34" s="4">
        <f>(G34/F34)*100</f>
        <v>92.466839765655934</v>
      </c>
      <c r="I34" s="5">
        <f>I33+I28</f>
        <v>15900</v>
      </c>
      <c r="J34" s="5">
        <f>J33+J28</f>
        <v>23066</v>
      </c>
      <c r="K34" s="5">
        <f>K33+K28</f>
        <v>21757</v>
      </c>
      <c r="L34" s="4">
        <f>(K34/J34)*100</f>
        <v>94.324980490765626</v>
      </c>
      <c r="M34" s="5">
        <f>M33+M28</f>
        <v>1300</v>
      </c>
      <c r="N34" s="5">
        <f>N33+N28</f>
        <v>24836</v>
      </c>
      <c r="O34" s="5">
        <f>O33+O28</f>
        <v>23002</v>
      </c>
      <c r="P34" s="4">
        <f>(O34/N34)*100</f>
        <v>92.615558060879366</v>
      </c>
      <c r="Q34" s="5">
        <f>Q33+Q28</f>
        <v>0</v>
      </c>
      <c r="R34" s="5">
        <f>R33+R28</f>
        <v>13565</v>
      </c>
      <c r="S34" s="5">
        <f>S33+S28</f>
        <v>13502</v>
      </c>
      <c r="T34" s="4">
        <f>(S34/R34)*100</f>
        <v>99.535569480280131</v>
      </c>
      <c r="U34" s="5">
        <f>U33+U28</f>
        <v>400</v>
      </c>
      <c r="V34" s="5">
        <f>V33+V28</f>
        <v>2488</v>
      </c>
      <c r="W34" s="5">
        <f>W33+W28</f>
        <v>2580</v>
      </c>
      <c r="X34" s="4">
        <f>(W34/V34)*100</f>
        <v>103.69774919614147</v>
      </c>
      <c r="Y34" s="5">
        <f>Y33+Y28</f>
        <v>238017</v>
      </c>
      <c r="Z34" s="5">
        <f>Z33+Z28</f>
        <v>238017</v>
      </c>
      <c r="AA34" s="5">
        <f>AA33+AA28</f>
        <v>243957</v>
      </c>
      <c r="AB34" s="4">
        <f>(AA34/Z34)*100</f>
        <v>102.49562006075197</v>
      </c>
      <c r="AC34" s="5">
        <f>AC33+AC28</f>
        <v>3822644</v>
      </c>
      <c r="AD34" s="5">
        <f>AD33+AD28</f>
        <v>5101923</v>
      </c>
      <c r="AE34" s="5">
        <f>AE33+AE28</f>
        <v>4743161</v>
      </c>
      <c r="AF34" s="4">
        <f>(AE34/AD34)*100</f>
        <v>92.968102419421072</v>
      </c>
    </row>
    <row r="35" spans="1:32" ht="12.75" customHeight="1" x14ac:dyDescent="0.2">
      <c r="A35" s="8" t="s">
        <v>49</v>
      </c>
      <c r="B35" s="16" t="s">
        <v>48</v>
      </c>
      <c r="C35" s="19" t="s">
        <v>47</v>
      </c>
      <c r="D35" s="19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</row>
    <row r="36" spans="1:32" ht="12.75" customHeight="1" x14ac:dyDescent="0.2">
      <c r="A36" s="8" t="s">
        <v>46</v>
      </c>
      <c r="B36" s="16"/>
      <c r="C36" s="18" t="s">
        <v>45</v>
      </c>
      <c r="D36" s="14" t="s">
        <v>44</v>
      </c>
      <c r="E36" s="13">
        <f>SUM(E37:E42)</f>
        <v>102276</v>
      </c>
      <c r="F36" s="13">
        <f>SUM(F37:F41)</f>
        <v>99026</v>
      </c>
      <c r="G36" s="13">
        <v>47576</v>
      </c>
      <c r="H36" s="10">
        <f>(G36/F36)*100</f>
        <v>48.043948054046417</v>
      </c>
      <c r="I36" s="13">
        <f>SUM(I37:I40)</f>
        <v>0</v>
      </c>
      <c r="J36" s="13">
        <f>SUM(J37:J40)</f>
        <v>0</v>
      </c>
      <c r="K36" s="13"/>
      <c r="L36" s="13">
        <f>SUM(L37:L40)</f>
        <v>0</v>
      </c>
      <c r="M36" s="13">
        <f>SUM(M37:M40)</f>
        <v>0</v>
      </c>
      <c r="N36" s="13">
        <f>SUM(N37:N40)</f>
        <v>0</v>
      </c>
      <c r="O36" s="13"/>
      <c r="P36" s="13">
        <f>SUM(P37:P40)</f>
        <v>0</v>
      </c>
      <c r="Q36" s="13">
        <f>SUM(Q37:Q40)</f>
        <v>0</v>
      </c>
      <c r="R36" s="13">
        <f>SUM(R37:R40)</f>
        <v>0</v>
      </c>
      <c r="S36" s="13"/>
      <c r="T36" s="13">
        <f>SUM(T37:T40)</f>
        <v>0</v>
      </c>
      <c r="U36" s="13">
        <f>SUM(U37:U40)</f>
        <v>0</v>
      </c>
      <c r="V36" s="13">
        <f>SUM(V37:V40)</f>
        <v>0</v>
      </c>
      <c r="W36" s="13"/>
      <c r="X36" s="13">
        <f>SUM(X37:X40)</f>
        <v>0</v>
      </c>
      <c r="Y36" s="13">
        <f>SUM(Y37:Y40)</f>
        <v>0</v>
      </c>
      <c r="Z36" s="13">
        <f>SUM(Z37:Z40)</f>
        <v>0</v>
      </c>
      <c r="AA36" s="13">
        <v>0</v>
      </c>
      <c r="AB36" s="13">
        <f>SUM(AB37:AB40)</f>
        <v>0</v>
      </c>
      <c r="AC36" s="11">
        <f>Y36+U36+Q36+M36+I36+E36</f>
        <v>102276</v>
      </c>
      <c r="AD36" s="13">
        <f>SUM(AD37:AD41)</f>
        <v>99026</v>
      </c>
      <c r="AE36" s="11">
        <f>SUM(G36,K36,O36,S36,W36,AA36)</f>
        <v>47576</v>
      </c>
      <c r="AF36" s="10">
        <f>(AE36/AD36)*100</f>
        <v>48.043948054046417</v>
      </c>
    </row>
    <row r="37" spans="1:32" ht="12.75" customHeight="1" x14ac:dyDescent="0.2">
      <c r="A37" s="8" t="s">
        <v>43</v>
      </c>
      <c r="B37" s="16"/>
      <c r="C37" s="15"/>
      <c r="D37" s="16" t="s">
        <v>42</v>
      </c>
      <c r="E37" s="17">
        <v>50000</v>
      </c>
      <c r="F37" s="17">
        <v>50000</v>
      </c>
      <c r="G37" s="17"/>
      <c r="H37" s="10">
        <f>(G37/F37)*100</f>
        <v>0</v>
      </c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1">
        <f>Y37+U37+Q37+M37+I37+E37</f>
        <v>50000</v>
      </c>
      <c r="AD37" s="11">
        <f>SUM(F37,J37,N37,R37,V37,Z37)</f>
        <v>50000</v>
      </c>
      <c r="AE37" s="11">
        <f>SUM(G37,K37,O37,S37,W37,AA37)</f>
        <v>0</v>
      </c>
      <c r="AF37" s="10">
        <f>(AE37/AD37)*100</f>
        <v>0</v>
      </c>
    </row>
    <row r="38" spans="1:32" ht="12.75" customHeight="1" x14ac:dyDescent="0.2">
      <c r="A38" s="8" t="s">
        <v>41</v>
      </c>
      <c r="B38" s="16"/>
      <c r="C38" s="15"/>
      <c r="D38" s="16" t="s">
        <v>40</v>
      </c>
      <c r="E38" s="17">
        <v>10000</v>
      </c>
      <c r="F38" s="17">
        <v>10000</v>
      </c>
      <c r="G38" s="17"/>
      <c r="H38" s="10">
        <f>(G38/F38)*100</f>
        <v>0</v>
      </c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  <c r="U38" s="17"/>
      <c r="V38" s="17"/>
      <c r="W38" s="17"/>
      <c r="X38" s="17"/>
      <c r="Y38" s="17"/>
      <c r="Z38" s="17"/>
      <c r="AA38" s="17"/>
      <c r="AB38" s="17"/>
      <c r="AC38" s="11">
        <f>Y38+U38+Q38+M38+I38+E38</f>
        <v>10000</v>
      </c>
      <c r="AD38" s="11">
        <f>SUM(F38,J38,N38,R38,V38,Z38)</f>
        <v>10000</v>
      </c>
      <c r="AE38" s="11">
        <f>SUM(G38,K38,O38,S38,W38,AA38)</f>
        <v>0</v>
      </c>
      <c r="AF38" s="10">
        <f>(AE38/AD38)*100</f>
        <v>0</v>
      </c>
    </row>
    <row r="39" spans="1:32" ht="12.75" customHeight="1" x14ac:dyDescent="0.2">
      <c r="A39" s="8" t="s">
        <v>39</v>
      </c>
      <c r="B39" s="16"/>
      <c r="C39" s="15"/>
      <c r="D39" s="16" t="s">
        <v>38</v>
      </c>
      <c r="E39" s="17">
        <v>23276</v>
      </c>
      <c r="F39" s="17">
        <v>23276</v>
      </c>
      <c r="G39" s="17"/>
      <c r="H39" s="10">
        <f>(G39/F39)*100</f>
        <v>0</v>
      </c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  <c r="Z39" s="17"/>
      <c r="AA39" s="17"/>
      <c r="AB39" s="17"/>
      <c r="AC39" s="11">
        <f>Y39+U39+Q39+M39+I39+E39</f>
        <v>23276</v>
      </c>
      <c r="AD39" s="11">
        <f>SUM(F39,J39,N39,R39,V39,Z39)</f>
        <v>23276</v>
      </c>
      <c r="AE39" s="11">
        <f>SUM(G39,K39,O39,S39,W39,AA39)</f>
        <v>0</v>
      </c>
      <c r="AF39" s="10">
        <f>(AE39/AD39)*100</f>
        <v>0</v>
      </c>
    </row>
    <row r="40" spans="1:32" ht="12.75" customHeight="1" x14ac:dyDescent="0.2">
      <c r="A40" s="8" t="s">
        <v>37</v>
      </c>
      <c r="B40" s="16"/>
      <c r="C40" s="15"/>
      <c r="D40" s="16" t="s">
        <v>36</v>
      </c>
      <c r="E40" s="17">
        <v>19000</v>
      </c>
      <c r="F40" s="17">
        <v>15750</v>
      </c>
      <c r="G40" s="17"/>
      <c r="H40" s="17">
        <f>(G40/F40)*100</f>
        <v>0</v>
      </c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1">
        <f>Y40+U40+Q40+M40+I40+E40</f>
        <v>19000</v>
      </c>
      <c r="AD40" s="11">
        <f>SUM(F40,J40,N40,R40,V40,Z40)</f>
        <v>15750</v>
      </c>
      <c r="AE40" s="11">
        <f>SUM(G40,K40,O40,S40,W40,AA40)</f>
        <v>0</v>
      </c>
      <c r="AF40" s="10">
        <f>(AE40/AD40)*100</f>
        <v>0</v>
      </c>
    </row>
    <row r="41" spans="1:32" ht="12.75" customHeight="1" x14ac:dyDescent="0.2">
      <c r="A41" s="8" t="s">
        <v>35</v>
      </c>
      <c r="B41" s="16"/>
      <c r="C41" s="15"/>
      <c r="D41" s="16" t="s">
        <v>34</v>
      </c>
      <c r="E41" s="17"/>
      <c r="F41" s="17"/>
      <c r="G41" s="17"/>
      <c r="H41" s="10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  <c r="U41" s="17"/>
      <c r="V41" s="17"/>
      <c r="W41" s="17"/>
      <c r="X41" s="17"/>
      <c r="Y41" s="17"/>
      <c r="Z41" s="17"/>
      <c r="AA41" s="17"/>
      <c r="AB41" s="17"/>
      <c r="AC41" s="11">
        <f>Y41+U41+Q41+M41+I41+E41</f>
        <v>0</v>
      </c>
      <c r="AD41" s="11">
        <f>SUM(F41,J41,N41,R41,V41,Z41)</f>
        <v>0</v>
      </c>
      <c r="AE41" s="11">
        <f>SUM(G41,K41,O41,S41,W41,AA41)</f>
        <v>0</v>
      </c>
      <c r="AF41" s="10"/>
    </row>
    <row r="42" spans="1:32" ht="12.75" customHeight="1" x14ac:dyDescent="0.2">
      <c r="A42" s="8" t="s">
        <v>33</v>
      </c>
      <c r="B42" s="16"/>
      <c r="C42" s="15"/>
      <c r="D42" s="14" t="s">
        <v>32</v>
      </c>
      <c r="E42" s="17"/>
      <c r="F42" s="13">
        <v>37796</v>
      </c>
      <c r="G42" s="17">
        <v>37795</v>
      </c>
      <c r="H42" s="10">
        <f>(G42/F42)*100</f>
        <v>99.997354217377506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1">
        <f>Y42+U42+Q42+M42+I42+E42</f>
        <v>0</v>
      </c>
      <c r="AD42" s="11">
        <f>SUM(F42,J42,N42,R42,V42,Z42)</f>
        <v>37796</v>
      </c>
      <c r="AE42" s="11">
        <f>SUM(G42,K42,O42,S42,W42,AA42)</f>
        <v>37795</v>
      </c>
      <c r="AF42" s="10">
        <f>(AE42/AD42)*100</f>
        <v>99.997354217377506</v>
      </c>
    </row>
    <row r="43" spans="1:32" ht="12.75" customHeight="1" x14ac:dyDescent="0.2">
      <c r="A43" s="8" t="s">
        <v>31</v>
      </c>
      <c r="B43" s="16"/>
      <c r="C43" s="15"/>
      <c r="D43" s="14" t="s">
        <v>30</v>
      </c>
      <c r="E43" s="13"/>
      <c r="F43" s="13">
        <f>SUM(F44:F45)</f>
        <v>1200000</v>
      </c>
      <c r="G43" s="13">
        <v>1141852</v>
      </c>
      <c r="H43" s="10">
        <f>(G43/F43)*100</f>
        <v>95.154333333333327</v>
      </c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  <c r="U43" s="17"/>
      <c r="V43" s="17"/>
      <c r="W43" s="17"/>
      <c r="X43" s="17"/>
      <c r="Y43" s="17"/>
      <c r="Z43" s="17"/>
      <c r="AA43" s="17"/>
      <c r="AB43" s="17"/>
      <c r="AC43" s="11">
        <f>Y43+U43+Q43+M43+I43+E43</f>
        <v>0</v>
      </c>
      <c r="AD43" s="11">
        <f>SUM(F43,J43,N43,R43,V43,Z43)</f>
        <v>1200000</v>
      </c>
      <c r="AE43" s="11">
        <f>SUM(G43,K43,O43,S43,W43,AA43)</f>
        <v>1141852</v>
      </c>
      <c r="AF43" s="10">
        <f>(AE43/AD43)*100</f>
        <v>95.154333333333327</v>
      </c>
    </row>
    <row r="44" spans="1:32" ht="12.75" customHeight="1" x14ac:dyDescent="0.2">
      <c r="A44" s="8" t="s">
        <v>29</v>
      </c>
      <c r="B44" s="16"/>
      <c r="C44" s="15"/>
      <c r="D44" s="16" t="s">
        <v>28</v>
      </c>
      <c r="E44" s="17"/>
      <c r="F44" s="17">
        <v>1200000</v>
      </c>
      <c r="G44" s="17">
        <v>1141852</v>
      </c>
      <c r="H44" s="10">
        <f>(G44/F44)*100</f>
        <v>95.154333333333327</v>
      </c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1">
        <f>Y44+U44+Q44+M44+I44+E44</f>
        <v>0</v>
      </c>
      <c r="AD44" s="11">
        <f>SUM(F44,J44,N44,R44,V44,Z44)</f>
        <v>1200000</v>
      </c>
      <c r="AE44" s="11">
        <f>SUM(G44,K44,O44,S44,W44,AA44)</f>
        <v>1141852</v>
      </c>
      <c r="AF44" s="10">
        <f>(AE44/AD44)*100</f>
        <v>95.154333333333327</v>
      </c>
    </row>
    <row r="45" spans="1:32" ht="12.75" customHeight="1" x14ac:dyDescent="0.2">
      <c r="A45" s="8" t="s">
        <v>27</v>
      </c>
      <c r="B45" s="16"/>
      <c r="C45" s="15"/>
      <c r="D45" s="16" t="s">
        <v>26</v>
      </c>
      <c r="E45" s="17"/>
      <c r="F45" s="17"/>
      <c r="G45" s="17"/>
      <c r="H45" s="10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1">
        <f>Y45+U45+Q45+M45+I45+E45</f>
        <v>0</v>
      </c>
      <c r="AD45" s="11">
        <f>SUM(F45,J45,N45,R45,V45,Z45)</f>
        <v>0</v>
      </c>
      <c r="AE45" s="11">
        <f>SUM(G45,K45,O45,S45,W45,AA45)</f>
        <v>0</v>
      </c>
      <c r="AF45" s="10"/>
    </row>
    <row r="46" spans="1:32" ht="12.75" customHeight="1" x14ac:dyDescent="0.2">
      <c r="A46" s="8" t="s">
        <v>25</v>
      </c>
      <c r="B46" s="16"/>
      <c r="C46" s="15"/>
      <c r="D46" s="14" t="s">
        <v>24</v>
      </c>
      <c r="E46" s="13">
        <f>SUM(E48:E56)</f>
        <v>70283</v>
      </c>
      <c r="F46" s="13">
        <v>99224</v>
      </c>
      <c r="G46" s="13">
        <v>99224</v>
      </c>
      <c r="H46" s="10">
        <f>(G46/F46)*100</f>
        <v>100</v>
      </c>
      <c r="I46" s="13">
        <f>SUM(I48:I56)</f>
        <v>0</v>
      </c>
      <c r="J46" s="13">
        <v>3146</v>
      </c>
      <c r="K46" s="13">
        <f>SUM(K48:K56)</f>
        <v>3146</v>
      </c>
      <c r="L46" s="10">
        <f>(K46/J46)*100</f>
        <v>100</v>
      </c>
      <c r="M46" s="13">
        <f>SUM(M48:M56)</f>
        <v>0</v>
      </c>
      <c r="N46" s="13">
        <v>9276</v>
      </c>
      <c r="O46" s="13">
        <v>9276</v>
      </c>
      <c r="P46" s="12">
        <f>(O46/N46)*100</f>
        <v>100</v>
      </c>
      <c r="Q46" s="13"/>
      <c r="R46" s="13">
        <v>2390</v>
      </c>
      <c r="S46" s="13">
        <v>2390</v>
      </c>
      <c r="T46" s="12">
        <f>(S46/R46)*100</f>
        <v>100</v>
      </c>
      <c r="U46" s="13">
        <f>SUM(U48:U56)</f>
        <v>0</v>
      </c>
      <c r="V46" s="13">
        <f>SUM(V48:V56)</f>
        <v>2020</v>
      </c>
      <c r="W46" s="13">
        <v>2020</v>
      </c>
      <c r="X46" s="10">
        <f>(W46/V46)*100</f>
        <v>100</v>
      </c>
      <c r="Y46" s="13">
        <f>SUM(Y48:Y56)</f>
        <v>0</v>
      </c>
      <c r="Z46" s="13">
        <f>SUM(Z48:Z56)</f>
        <v>7934</v>
      </c>
      <c r="AA46" s="13">
        <v>7934</v>
      </c>
      <c r="AB46" s="10">
        <f>(AA46/Z46)*100</f>
        <v>100</v>
      </c>
      <c r="AC46" s="11">
        <f>Y46+U46+Q46+M46+I46+E46</f>
        <v>70283</v>
      </c>
      <c r="AD46" s="11">
        <f>SUM(F46,J46,N46,R46,V46,Z46)</f>
        <v>123990</v>
      </c>
      <c r="AE46" s="11">
        <f>SUM(G46,K46,O46,S46,W46,AA46)</f>
        <v>123990</v>
      </c>
      <c r="AF46" s="10">
        <f>(AE46/AD46)*100</f>
        <v>100</v>
      </c>
    </row>
    <row r="47" spans="1:32" ht="12.75" customHeight="1" x14ac:dyDescent="0.2">
      <c r="A47" s="8" t="s">
        <v>23</v>
      </c>
      <c r="B47" s="16"/>
      <c r="C47" s="15"/>
      <c r="D47" s="16" t="s">
        <v>22</v>
      </c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</row>
    <row r="48" spans="1:32" ht="12.75" customHeight="1" x14ac:dyDescent="0.2">
      <c r="A48" s="8" t="s">
        <v>21</v>
      </c>
      <c r="B48" s="16"/>
      <c r="C48" s="15"/>
      <c r="D48" s="16" t="s">
        <v>20</v>
      </c>
      <c r="E48" s="17">
        <v>683</v>
      </c>
      <c r="F48" s="17">
        <v>683</v>
      </c>
      <c r="G48" s="17">
        <v>683</v>
      </c>
      <c r="H48" s="10">
        <f>(G48/F48)*100</f>
        <v>100</v>
      </c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1">
        <f>Y48+U48+Q48+M48+I48+E48</f>
        <v>683</v>
      </c>
      <c r="AD48" s="11">
        <f>SUM(F48,J48,N48,R48,V48,Z48)</f>
        <v>683</v>
      </c>
      <c r="AE48" s="11">
        <f>SUM(G48,K48,O48,S48,W48,AA48)</f>
        <v>683</v>
      </c>
      <c r="AF48" s="10">
        <f>(AE48/AD48)*100</f>
        <v>100</v>
      </c>
    </row>
    <row r="49" spans="1:32" ht="12.75" customHeight="1" x14ac:dyDescent="0.2">
      <c r="A49" s="8" t="s">
        <v>19</v>
      </c>
      <c r="B49" s="16"/>
      <c r="C49" s="15"/>
      <c r="D49" s="16" t="s">
        <v>18</v>
      </c>
      <c r="E49" s="17">
        <v>10451</v>
      </c>
      <c r="F49" s="17">
        <v>10451</v>
      </c>
      <c r="G49" s="17">
        <v>10451</v>
      </c>
      <c r="H49" s="10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1">
        <f>Y49+U49+Q49+M49+I49+E49</f>
        <v>10451</v>
      </c>
      <c r="AD49" s="11">
        <f>SUM(F49,J49,N49,R49,V49,Z49)</f>
        <v>10451</v>
      </c>
      <c r="AE49" s="11">
        <f>SUM(G49,K49,O49,S49,W49,AA49)</f>
        <v>10451</v>
      </c>
      <c r="AF49" s="10">
        <f>(AE49/AD49)*100</f>
        <v>100</v>
      </c>
    </row>
    <row r="50" spans="1:32" ht="12.75" customHeight="1" x14ac:dyDescent="0.2">
      <c r="A50" s="8" t="s">
        <v>17</v>
      </c>
      <c r="B50" s="16"/>
      <c r="C50" s="15"/>
      <c r="D50" s="16"/>
      <c r="E50" s="17"/>
      <c r="F50" s="17"/>
      <c r="G50" s="17"/>
      <c r="H50" s="10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  <c r="U50" s="17"/>
      <c r="V50" s="17"/>
      <c r="W50" s="17"/>
      <c r="X50" s="17"/>
      <c r="Y50" s="17"/>
      <c r="Z50" s="17"/>
      <c r="AA50" s="17"/>
      <c r="AB50" s="17"/>
      <c r="AC50" s="11">
        <f>Y50+U50+Q50+M50+I50+E50</f>
        <v>0</v>
      </c>
      <c r="AD50" s="11">
        <f>SUM(F50,J50,N50,R50,V50,Z50)</f>
        <v>0</v>
      </c>
      <c r="AE50" s="11">
        <f>SUM(G50,K50,O50,S50,W50,AA50)</f>
        <v>0</v>
      </c>
      <c r="AF50" s="10"/>
    </row>
    <row r="51" spans="1:32" ht="12.75" customHeight="1" x14ac:dyDescent="0.2">
      <c r="A51" s="8" t="s">
        <v>16</v>
      </c>
      <c r="B51" s="16"/>
      <c r="C51" s="15"/>
      <c r="D51" s="16"/>
      <c r="E51" s="17"/>
      <c r="F51" s="17"/>
      <c r="G51" s="17"/>
      <c r="H51" s="10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  <c r="U51" s="17"/>
      <c r="V51" s="17"/>
      <c r="W51" s="17"/>
      <c r="X51" s="17"/>
      <c r="Y51" s="17"/>
      <c r="Z51" s="17"/>
      <c r="AA51" s="17"/>
      <c r="AB51" s="17"/>
      <c r="AC51" s="11">
        <f>Y51+U51+Q51+M51+I51+E51</f>
        <v>0</v>
      </c>
      <c r="AD51" s="11">
        <f>SUM(F51,J51,N51,R51,V51,Z51)</f>
        <v>0</v>
      </c>
      <c r="AE51" s="11">
        <f>SUM(G51,K51,O51,S51,W51,AA51)</f>
        <v>0</v>
      </c>
      <c r="AF51" s="10"/>
    </row>
    <row r="52" spans="1:32" ht="12.75" customHeight="1" x14ac:dyDescent="0.2">
      <c r="A52" s="8" t="s">
        <v>15</v>
      </c>
      <c r="B52" s="16"/>
      <c r="C52" s="15"/>
      <c r="D52" s="16" t="s">
        <v>14</v>
      </c>
      <c r="E52" s="17"/>
      <c r="F52" s="17"/>
      <c r="G52" s="17"/>
      <c r="H52" s="10"/>
      <c r="I52" s="17"/>
      <c r="J52" s="17">
        <v>3146</v>
      </c>
      <c r="K52" s="17">
        <v>3146</v>
      </c>
      <c r="L52" s="10">
        <f>(K52/J52)*100</f>
        <v>100</v>
      </c>
      <c r="M52" s="17"/>
      <c r="N52" s="17">
        <v>9276</v>
      </c>
      <c r="O52" s="17">
        <v>9276</v>
      </c>
      <c r="P52" s="10">
        <f>(O52/N52)*100</f>
        <v>100</v>
      </c>
      <c r="Q52" s="17"/>
      <c r="R52" s="17">
        <v>2390</v>
      </c>
      <c r="S52" s="17">
        <v>2390</v>
      </c>
      <c r="T52" s="10">
        <f>(S52/R52)*100</f>
        <v>100</v>
      </c>
      <c r="U52" s="17"/>
      <c r="V52" s="17">
        <v>2020</v>
      </c>
      <c r="W52" s="17">
        <v>2020</v>
      </c>
      <c r="X52" s="10">
        <f>(W52/V52)*100</f>
        <v>100</v>
      </c>
      <c r="Y52" s="17"/>
      <c r="Z52" s="17">
        <v>7934</v>
      </c>
      <c r="AA52" s="17">
        <v>7934</v>
      </c>
      <c r="AB52" s="10">
        <f>(AA52/Z52)*100</f>
        <v>100</v>
      </c>
      <c r="AC52" s="11">
        <f>Y52+U52+Q52+M52+I52+E52</f>
        <v>0</v>
      </c>
      <c r="AD52" s="11">
        <f>SUM(F52,J52,N52,R52,V52,Z52)</f>
        <v>24766</v>
      </c>
      <c r="AE52" s="11">
        <f>SUM(G52,K52,O52,S52,W52,AA52)</f>
        <v>24766</v>
      </c>
      <c r="AF52" s="10">
        <f>(AE52/AD52)*100</f>
        <v>100</v>
      </c>
    </row>
    <row r="53" spans="1:32" ht="12.75" customHeight="1" x14ac:dyDescent="0.2">
      <c r="A53" s="8" t="s">
        <v>13</v>
      </c>
      <c r="B53" s="16"/>
      <c r="C53" s="15"/>
      <c r="D53" s="16" t="s">
        <v>12</v>
      </c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  <c r="U53" s="17"/>
      <c r="V53" s="17"/>
      <c r="W53" s="17"/>
      <c r="X53" s="17"/>
      <c r="Y53" s="17"/>
      <c r="Z53" s="17"/>
      <c r="AA53" s="17"/>
      <c r="AB53" s="17"/>
      <c r="AC53" s="11"/>
      <c r="AD53" s="11"/>
      <c r="AE53" s="11">
        <f>SUM(G53,K53,O53,S53,W53,AA53)</f>
        <v>0</v>
      </c>
      <c r="AF53" s="11"/>
    </row>
    <row r="54" spans="1:32" ht="12.75" customHeight="1" x14ac:dyDescent="0.2">
      <c r="A54" s="8" t="s">
        <v>11</v>
      </c>
      <c r="B54" s="16"/>
      <c r="C54" s="15"/>
      <c r="D54" s="16" t="s">
        <v>10</v>
      </c>
      <c r="E54" s="17">
        <v>36567</v>
      </c>
      <c r="F54" s="17">
        <v>36567</v>
      </c>
      <c r="G54" s="17">
        <v>36567</v>
      </c>
      <c r="H54" s="10">
        <f>(G54/F54)*100</f>
        <v>100</v>
      </c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17"/>
      <c r="AA54" s="17"/>
      <c r="AB54" s="17"/>
      <c r="AC54" s="11">
        <f>Y54+U54+Q54+M54+I54+E54</f>
        <v>36567</v>
      </c>
      <c r="AD54" s="11">
        <f>SUM(F54,J54,N54,R54,V54,Z54)</f>
        <v>36567</v>
      </c>
      <c r="AE54" s="11">
        <f>SUM(G54,K54,O54,S54,W54,AA54)</f>
        <v>36567</v>
      </c>
      <c r="AF54" s="10">
        <f>(AE54/AD54)*100</f>
        <v>100</v>
      </c>
    </row>
    <row r="55" spans="1:32" ht="12.75" customHeight="1" x14ac:dyDescent="0.2">
      <c r="A55" s="8" t="s">
        <v>9</v>
      </c>
      <c r="B55" s="16"/>
      <c r="C55" s="15"/>
      <c r="D55" s="16" t="s">
        <v>8</v>
      </c>
      <c r="E55" s="17">
        <v>3379</v>
      </c>
      <c r="F55" s="17">
        <v>3379</v>
      </c>
      <c r="G55" s="17">
        <v>3379</v>
      </c>
      <c r="H55" s="10">
        <f>(G55/F55)*100</f>
        <v>100</v>
      </c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17"/>
      <c r="AA55" s="17"/>
      <c r="AB55" s="17"/>
      <c r="AC55" s="11">
        <f>Y55+U55+Q55+M55+I55+E55</f>
        <v>3379</v>
      </c>
      <c r="AD55" s="11">
        <f>SUM(F55,J55,N55,R55,V55,Z55)</f>
        <v>3379</v>
      </c>
      <c r="AE55" s="11">
        <f>SUM(G55,K55,O55,S55,W55,AA55)</f>
        <v>3379</v>
      </c>
      <c r="AF55" s="10">
        <f>(AE55/AD55)*100</f>
        <v>100</v>
      </c>
    </row>
    <row r="56" spans="1:32" ht="12.75" customHeight="1" x14ac:dyDescent="0.2">
      <c r="A56" s="8" t="s">
        <v>7</v>
      </c>
      <c r="B56" s="16"/>
      <c r="C56" s="15"/>
      <c r="D56" s="16" t="s">
        <v>6</v>
      </c>
      <c r="E56" s="17">
        <v>19203</v>
      </c>
      <c r="F56" s="17">
        <v>19203</v>
      </c>
      <c r="G56" s="17">
        <v>19203</v>
      </c>
      <c r="H56" s="10">
        <f>(G56/F56)*100</f>
        <v>100</v>
      </c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17"/>
      <c r="AA56" s="17"/>
      <c r="AB56" s="17"/>
      <c r="AC56" s="11">
        <f>Y56+U56+Q56+M56+I56+E56</f>
        <v>19203</v>
      </c>
      <c r="AD56" s="11">
        <f>SUM(F56,J56,N56,R56,V56,Z56)</f>
        <v>19203</v>
      </c>
      <c r="AE56" s="11">
        <f>SUM(G56,K56,O56,S56,W56,AA56)</f>
        <v>19203</v>
      </c>
      <c r="AF56" s="10">
        <f>(AE56/AD56)*100</f>
        <v>100</v>
      </c>
    </row>
    <row r="57" spans="1:32" ht="12.75" customHeight="1" x14ac:dyDescent="0.2">
      <c r="A57" s="8" t="s">
        <v>5</v>
      </c>
      <c r="B57" s="16"/>
      <c r="C57" s="15"/>
      <c r="D57" s="14" t="s">
        <v>4</v>
      </c>
      <c r="E57" s="13"/>
      <c r="F57" s="13"/>
      <c r="G57" s="13"/>
      <c r="H57" s="13"/>
      <c r="I57" s="13">
        <v>367422</v>
      </c>
      <c r="J57" s="13">
        <v>342240</v>
      </c>
      <c r="K57" s="13">
        <v>333597</v>
      </c>
      <c r="L57" s="10">
        <f>(K57/J57)*100</f>
        <v>97.47457924263675</v>
      </c>
      <c r="M57" s="13">
        <v>89500</v>
      </c>
      <c r="N57" s="13">
        <v>91147</v>
      </c>
      <c r="O57" s="13">
        <v>91147</v>
      </c>
      <c r="P57" s="10">
        <f>(O57/N57)*100</f>
        <v>100</v>
      </c>
      <c r="Q57" s="13">
        <v>272008</v>
      </c>
      <c r="R57" s="13">
        <v>279592</v>
      </c>
      <c r="S57" s="13">
        <v>279592</v>
      </c>
      <c r="T57" s="10">
        <f>(S57/R57)*100</f>
        <v>100</v>
      </c>
      <c r="U57" s="13">
        <v>35743</v>
      </c>
      <c r="V57" s="13">
        <v>38891</v>
      </c>
      <c r="W57" s="13">
        <v>38890</v>
      </c>
      <c r="X57" s="12">
        <f>(W57/V57)*100</f>
        <v>99.99742871101283</v>
      </c>
      <c r="Y57" s="13">
        <v>256</v>
      </c>
      <c r="Z57" s="13">
        <v>2950</v>
      </c>
      <c r="AA57" s="13">
        <v>2949</v>
      </c>
      <c r="AB57" s="12">
        <f>(AA57/Z57)*100</f>
        <v>99.966101694915253</v>
      </c>
      <c r="AC57" s="11">
        <f>Y57+U57+Q57+M57+I57+E57</f>
        <v>764929</v>
      </c>
      <c r="AD57" s="11">
        <f>SUM(F57,J57,N57,R57,V57,Z57)</f>
        <v>754820</v>
      </c>
      <c r="AE57" s="11">
        <f>SUM(G57,K57,O57,S57,W57,AA57)</f>
        <v>746175</v>
      </c>
      <c r="AF57" s="10">
        <f>(AE57/AD57)*100</f>
        <v>98.854693834291623</v>
      </c>
    </row>
    <row r="58" spans="1:32" s="3" customFormat="1" ht="12.75" customHeight="1" x14ac:dyDescent="0.25">
      <c r="A58" s="8" t="s">
        <v>3</v>
      </c>
      <c r="B58" s="9"/>
      <c r="C58" s="6" t="s">
        <v>2</v>
      </c>
      <c r="D58" s="6"/>
      <c r="E58" s="5">
        <f>E57+E46+E43+E36</f>
        <v>172559</v>
      </c>
      <c r="F58" s="5">
        <f>F57+F46+F43+F42+F36</f>
        <v>1436046</v>
      </c>
      <c r="G58" s="5">
        <f>G57+G46+G43+G42+G36</f>
        <v>1326447</v>
      </c>
      <c r="H58" s="4">
        <f>(G58/F58)*100</f>
        <v>92.368002139207235</v>
      </c>
      <c r="I58" s="5">
        <f>I57+I46+I36</f>
        <v>367422</v>
      </c>
      <c r="J58" s="5">
        <f>J57+J46+J36</f>
        <v>345386</v>
      </c>
      <c r="K58" s="5">
        <f>K57+K46+K36</f>
        <v>336743</v>
      </c>
      <c r="L58" s="4">
        <f>(K58/J58)*100</f>
        <v>97.497582415037087</v>
      </c>
      <c r="M58" s="5">
        <f>M57+M46+M36</f>
        <v>89500</v>
      </c>
      <c r="N58" s="5">
        <f>N57+N46+N36</f>
        <v>100423</v>
      </c>
      <c r="O58" s="5">
        <f>O57+O46+O36</f>
        <v>100423</v>
      </c>
      <c r="P58" s="4">
        <f>(O58/N58)*100</f>
        <v>100</v>
      </c>
      <c r="Q58" s="5">
        <f>Q57+Q46+Q36</f>
        <v>272008</v>
      </c>
      <c r="R58" s="5">
        <f>R57+R46+R36</f>
        <v>281982</v>
      </c>
      <c r="S58" s="5">
        <f>S57+S46+S36</f>
        <v>281982</v>
      </c>
      <c r="T58" s="4">
        <f>(S58/R58)*100</f>
        <v>100</v>
      </c>
      <c r="U58" s="5">
        <f>U57+U46+U36</f>
        <v>35743</v>
      </c>
      <c r="V58" s="5">
        <f>V57+V46+V36</f>
        <v>40911</v>
      </c>
      <c r="W58" s="5">
        <f>W57+W46+W36</f>
        <v>40910</v>
      </c>
      <c r="X58" s="4">
        <f>(W58/V58)*100</f>
        <v>99.997555669624305</v>
      </c>
      <c r="Y58" s="5">
        <f>Y57+Y46+Y36</f>
        <v>256</v>
      </c>
      <c r="Z58" s="5">
        <f>Z57+Z46+Z36</f>
        <v>10884</v>
      </c>
      <c r="AA58" s="5">
        <f>AA57+AA46+AA36</f>
        <v>10883</v>
      </c>
      <c r="AB58" s="4">
        <f>(AA58/Z58)*100</f>
        <v>99.990812201396551</v>
      </c>
      <c r="AC58" s="5">
        <f>AC57+AC46+AC43+AC36</f>
        <v>937488</v>
      </c>
      <c r="AD58" s="5">
        <f>AD57+AD46+AD43+AD42+AD36</f>
        <v>2215632</v>
      </c>
      <c r="AE58" s="5">
        <f>AE57+AE46+AE43+AE42+AE36</f>
        <v>2097388</v>
      </c>
      <c r="AF58" s="4">
        <f>(AE58/AD58)*100</f>
        <v>94.663193165652061</v>
      </c>
    </row>
    <row r="59" spans="1:32" s="3" customFormat="1" ht="12.75" customHeight="1" x14ac:dyDescent="0.25">
      <c r="A59" s="8" t="s">
        <v>1</v>
      </c>
      <c r="B59" s="7" t="s">
        <v>0</v>
      </c>
      <c r="C59" s="6"/>
      <c r="D59" s="6"/>
      <c r="E59" s="5">
        <f>E34+E58</f>
        <v>3739586</v>
      </c>
      <c r="F59" s="5">
        <f>F34+F58</f>
        <v>6235997</v>
      </c>
      <c r="G59" s="5">
        <f>G34+G58</f>
        <v>5764810</v>
      </c>
      <c r="H59" s="4">
        <f>(G59/F59)*100</f>
        <v>92.444079110365195</v>
      </c>
      <c r="I59" s="5">
        <f>I34+I58</f>
        <v>383322</v>
      </c>
      <c r="J59" s="5">
        <f>J34+J58</f>
        <v>368452</v>
      </c>
      <c r="K59" s="5">
        <f>K34+K58</f>
        <v>358500</v>
      </c>
      <c r="L59" s="4">
        <f>(K59/J59)*100</f>
        <v>97.298969743684381</v>
      </c>
      <c r="M59" s="5">
        <f>M34+M58</f>
        <v>90800</v>
      </c>
      <c r="N59" s="5">
        <f>N34+N58</f>
        <v>125259</v>
      </c>
      <c r="O59" s="5">
        <f>O34+O58</f>
        <v>123425</v>
      </c>
      <c r="P59" s="4">
        <f>(O59/N59)*100</f>
        <v>98.535833752464896</v>
      </c>
      <c r="Q59" s="5">
        <f>Q34+Q58</f>
        <v>272008</v>
      </c>
      <c r="R59" s="5">
        <f>R34+R58</f>
        <v>295547</v>
      </c>
      <c r="S59" s="5">
        <f>S34+S58</f>
        <v>295484</v>
      </c>
      <c r="T59" s="4">
        <f>(S59/R59)*100</f>
        <v>99.978683593472439</v>
      </c>
      <c r="U59" s="5">
        <f>U34+U58</f>
        <v>36143</v>
      </c>
      <c r="V59" s="5">
        <f>V34+V58</f>
        <v>43399</v>
      </c>
      <c r="W59" s="5">
        <f>W34+W58</f>
        <v>43490</v>
      </c>
      <c r="X59" s="4">
        <f>(W59/V59)*100</f>
        <v>100.20968225074311</v>
      </c>
      <c r="Y59" s="5">
        <f>Y34+Y58</f>
        <v>238273</v>
      </c>
      <c r="Z59" s="5">
        <f>Z34+Z58</f>
        <v>248901</v>
      </c>
      <c r="AA59" s="5">
        <f>AA34+AA58</f>
        <v>254840</v>
      </c>
      <c r="AB59" s="4">
        <f>(AA59/Z59)*100</f>
        <v>102.38608924833568</v>
      </c>
      <c r="AC59" s="5">
        <f>AC34+AC58</f>
        <v>4760132</v>
      </c>
      <c r="AD59" s="5">
        <f>AD34+AD58</f>
        <v>7317555</v>
      </c>
      <c r="AE59" s="5">
        <f>AE34+AE58</f>
        <v>6840549</v>
      </c>
      <c r="AF59" s="4">
        <f>(AE59/AD59)*100</f>
        <v>93.481347253283374</v>
      </c>
    </row>
    <row r="60" spans="1:32" ht="12.75" customHeight="1" x14ac:dyDescent="0.2"/>
    <row r="61" spans="1:32" ht="12.75" customHeight="1" x14ac:dyDescent="0.2"/>
    <row r="62" spans="1:32" ht="12.75" customHeight="1" x14ac:dyDescent="0.2"/>
    <row r="63" spans="1:32" ht="12.75" customHeight="1" x14ac:dyDescent="0.2"/>
    <row r="64" spans="1:32" ht="12.75" customHeight="1" x14ac:dyDescent="0.2"/>
    <row r="65" ht="12.75" customHeight="1" x14ac:dyDescent="0.2"/>
  </sheetData>
  <mergeCells count="12">
    <mergeCell ref="AC8:AF8"/>
    <mergeCell ref="B3:AF3"/>
    <mergeCell ref="B4:AF4"/>
    <mergeCell ref="C7:D7"/>
    <mergeCell ref="E8:H8"/>
    <mergeCell ref="B8:D8"/>
    <mergeCell ref="B9:D9"/>
    <mergeCell ref="I8:L8"/>
    <mergeCell ref="M8:P8"/>
    <mergeCell ref="Q8:T8"/>
    <mergeCell ref="U8:X8"/>
    <mergeCell ref="Y8:AB8"/>
  </mergeCells>
  <printOptions verticalCentered="1"/>
  <pageMargins left="0.11811023622047245" right="0.11811023622047245" top="0.15748031496062992" bottom="0.15748031496062992" header="0.31496062992125984" footer="0.31496062992125984"/>
  <pageSetup paperSize="9" scale="68" orientation="landscape" r:id="rId1"/>
  <headerFooter>
    <oddHeader>&amp;CHajdúnánás Városi Önk&amp;"Arial,Normál"ormányzat és intézményei 2017. évi működési, felhalmozási és finanszírozási bevételek kiemelt előirányzatai
teljesítése (eFt)&amp;R&amp;"Arial,Normál"2. melléklet
a 7/2018. (IV. 27.)  Önkormányzati Rendelethez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Bevételek</vt:lpstr>
      <vt:lpstr>Munka1</vt:lpstr>
      <vt:lpstr>Bevételek!Nyomtatási_cím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2018-04-26T07:15:06Z</dcterms:modified>
</cp:coreProperties>
</file>