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21" i="1"/>
  <c r="E21"/>
  <c r="D21"/>
  <c r="C21"/>
  <c r="F13"/>
  <c r="F29" s="1"/>
  <c r="E13"/>
  <c r="E29" s="1"/>
  <c r="D13"/>
  <c r="D29" s="1"/>
  <c r="C13"/>
  <c r="C29" s="1"/>
  <c r="C11"/>
  <c r="C12" s="1"/>
  <c r="D7"/>
  <c r="E6"/>
  <c r="F6" s="1"/>
  <c r="D6"/>
  <c r="D4"/>
  <c r="E4" s="1"/>
  <c r="E11" l="1"/>
  <c r="E12" s="1"/>
  <c r="E30" s="1"/>
  <c r="F4"/>
  <c r="F11" s="1"/>
  <c r="F12" s="1"/>
  <c r="F30" s="1"/>
  <c r="C30"/>
  <c r="D11"/>
  <c r="D12" s="1"/>
  <c r="D30" s="1"/>
</calcChain>
</file>

<file path=xl/sharedStrings.xml><?xml version="1.0" encoding="utf-8"?>
<sst xmlns="http://schemas.openxmlformats.org/spreadsheetml/2006/main" count="59" uniqueCount="53">
  <si>
    <t>A Stabilitási tv. 3. § (1) bekezdése szerinti adósságot keletkeztető ügyletek és a kezességvállalásokból fennálló kötelezettségek a 2018-2020. közötti időszakban</t>
  </si>
  <si>
    <t>Adatok forintban</t>
  </si>
  <si>
    <t>Sorszám</t>
  </si>
  <si>
    <t>Megnevezés</t>
  </si>
  <si>
    <t>2014.</t>
  </si>
  <si>
    <t>01</t>
  </si>
  <si>
    <t>Helyi adók (építményadó, telekadó, ipa,ifa)</t>
  </si>
  <si>
    <t>02</t>
  </si>
  <si>
    <t>Tulajdonosi bevételek</t>
  </si>
  <si>
    <t>03</t>
  </si>
  <si>
    <t>Díjak, pótlékok, bírságok</t>
  </si>
  <si>
    <t>04</t>
  </si>
  <si>
    <t>Immateriális javak,ingtlanok, egyéb tárgyi eszközök értékesítése</t>
  </si>
  <si>
    <t>05</t>
  </si>
  <si>
    <t>Részesedések értékesítése és részvények megszüntetéséhez kapcsolódó bevételek</t>
  </si>
  <si>
    <t>06</t>
  </si>
  <si>
    <t>Privatizációból származó bevételek</t>
  </si>
  <si>
    <t>07</t>
  </si>
  <si>
    <t>Garancia és kezességvállalással kapcsolatos megtérülés</t>
  </si>
  <si>
    <t>08</t>
  </si>
  <si>
    <t>Saját bevételek összesen (01+…+07)</t>
  </si>
  <si>
    <t>09</t>
  </si>
  <si>
    <t>Saját bevételek 50%-a</t>
  </si>
  <si>
    <t>10</t>
  </si>
  <si>
    <t>Előző év(ek)ben keletkezett, tárgyévet terhelő fizetési kötelezettség (11+…+17)</t>
  </si>
  <si>
    <t>11</t>
  </si>
  <si>
    <t>Felvett, átvállalt hitel és annak tőketartozása</t>
  </si>
  <si>
    <t>12</t>
  </si>
  <si>
    <t>Felvett, átvállalt kölcsön és annak tőketartozása</t>
  </si>
  <si>
    <t>13</t>
  </si>
  <si>
    <t>Hitelviszonyt megtestesítő értékpapír</t>
  </si>
  <si>
    <t>14</t>
  </si>
  <si>
    <t>Adott váltó</t>
  </si>
  <si>
    <t>15</t>
  </si>
  <si>
    <t>Pénzügyi lízing</t>
  </si>
  <si>
    <t>16</t>
  </si>
  <si>
    <t>Halasztott fizetés</t>
  </si>
  <si>
    <t>17</t>
  </si>
  <si>
    <t>Kezességvállalás:</t>
  </si>
  <si>
    <t>18</t>
  </si>
  <si>
    <t>Tárgyévben keletkezett (keletkező) fizetési kötelezettség összesen (19+…+25)</t>
  </si>
  <si>
    <t>19</t>
  </si>
  <si>
    <t>20</t>
  </si>
  <si>
    <t>21</t>
  </si>
  <si>
    <t>22</t>
  </si>
  <si>
    <t>23</t>
  </si>
  <si>
    <t>24</t>
  </si>
  <si>
    <t>25</t>
  </si>
  <si>
    <t>Kezességvállalás(éven belüli folyószámlahitel)</t>
  </si>
  <si>
    <t>26</t>
  </si>
  <si>
    <t>Fizetési kötelezettség összesen (10+18)</t>
  </si>
  <si>
    <t>27</t>
  </si>
  <si>
    <t>Fizetési kötelezettséggel csökkentett saját bevétel (09-26)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</si>
</sst>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 applyBorder="1" applyAlignment="1">
      <alignment horizontal="center" vertical="top" wrapText="1"/>
    </xf>
    <xf numFmtId="0" fontId="1" fillId="0" borderId="0" xfId="1"/>
    <xf numFmtId="0" fontId="2" fillId="0" borderId="1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right" vertical="top" wrapText="1"/>
    </xf>
    <xf numFmtId="0" fontId="4" fillId="0" borderId="2" xfId="1" applyFont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 wrapText="1"/>
    </xf>
    <xf numFmtId="49" fontId="1" fillId="0" borderId="2" xfId="1" applyNumberFormat="1" applyBorder="1" applyAlignment="1">
      <alignment horizontal="center"/>
    </xf>
    <xf numFmtId="0" fontId="1" fillId="0" borderId="2" xfId="1" applyBorder="1" applyAlignment="1">
      <alignment wrapText="1"/>
    </xf>
    <xf numFmtId="3" fontId="1" fillId="0" borderId="2" xfId="1" applyNumberFormat="1" applyBorder="1"/>
    <xf numFmtId="3" fontId="1" fillId="0" borderId="2" xfId="1" applyNumberFormat="1" applyFill="1" applyBorder="1"/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vertical="center" wrapText="1"/>
    </xf>
    <xf numFmtId="3" fontId="4" fillId="2" borderId="2" xfId="1" applyNumberFormat="1" applyFont="1" applyFill="1" applyBorder="1" applyAlignment="1">
      <alignment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vertical="center" wrapText="1"/>
    </xf>
    <xf numFmtId="3" fontId="4" fillId="3" borderId="2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vertical="center"/>
    </xf>
    <xf numFmtId="3" fontId="5" fillId="4" borderId="2" xfId="1" applyNumberFormat="1" applyFont="1" applyFill="1" applyBorder="1" applyAlignment="1">
      <alignment vertical="center"/>
    </xf>
    <xf numFmtId="0" fontId="1" fillId="0" borderId="0" xfId="1" applyAlignment="1">
      <alignment wrapText="1"/>
    </xf>
    <xf numFmtId="3" fontId="1" fillId="0" borderId="0" xfId="1" applyNumberFormat="1"/>
  </cellXfs>
  <cellStyles count="2">
    <cellStyle name="Normál" xfId="0" builtinId="0"/>
    <cellStyle name="Normál_2014szerkesztett ktgveté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elyi%20rendeletek/Rendeletek%20&#233;vek%20szerint/2018/2018.%20&#233;vi%20k&#246;lts&#233;gvet&#233;s%20mell&#233;klete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i főtábla 1.sz "/>
      <sheetName val="kiadási főtábla 2.sz."/>
      <sheetName val="működési felhalmozási m. 3."/>
      <sheetName val="bevételi tábla 4.sz."/>
      <sheetName val="kiadási tábla 5.sz"/>
      <sheetName val="stab. 6.sz"/>
      <sheetName val="7.sz melléklet Normatíva"/>
      <sheetName val="8. sz. saját bevételek"/>
      <sheetName val="9.sz. előirányzat-felhasználás"/>
      <sheetName val="közvetett támogatás 10. sz."/>
      <sheetName val="felúj. kiad. célonként 11."/>
      <sheetName val="beruh. kiad. fel.ként 12. sz"/>
      <sheetName val="tartalékok 13. sz."/>
      <sheetName val="támogatás 14. sz"/>
      <sheetName val="bérleti díj-sportcsarnok 15.sz "/>
      <sheetName val="16A Eszközök"/>
      <sheetName val="16.sz. bérldíj kult közp"/>
      <sheetName val="könyvtári díjak 17.sz."/>
      <sheetName val="18. sz. térítési díj isi-ovi"/>
      <sheetName val="szoc étk 19.sz melléklet"/>
      <sheetName val="Több éves kihat.20.sz.mell"/>
      <sheetName val="EU-s projektek"/>
      <sheetName val="Gördülő terv"/>
      <sheetName val="K1-K8 rovatos"/>
    </sheetNames>
    <sheetDataSet>
      <sheetData sheetId="0">
        <row r="27">
          <cell r="V27">
            <v>165000000</v>
          </cell>
        </row>
        <row r="30">
          <cell r="V30">
            <v>30000000</v>
          </cell>
        </row>
        <row r="33">
          <cell r="V33">
            <v>125000000</v>
          </cell>
        </row>
        <row r="39">
          <cell r="V39">
            <v>110000000</v>
          </cell>
        </row>
      </sheetData>
      <sheetData sheetId="1"/>
      <sheetData sheetId="2">
        <row r="29">
          <cell r="I29">
            <v>104775000</v>
          </cell>
        </row>
      </sheetData>
      <sheetData sheetId="3">
        <row r="39">
          <cell r="M39">
            <v>13000000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tabSelected="1" workbookViewId="0">
      <selection activeCell="I6" sqref="I6"/>
    </sheetView>
  </sheetViews>
  <sheetFormatPr defaultRowHeight="15"/>
  <cols>
    <col min="2" max="2" width="19.28515625" customWidth="1"/>
    <col min="4" max="4" width="18" customWidth="1"/>
    <col min="5" max="6" width="21" customWidth="1"/>
  </cols>
  <sheetData>
    <row r="1" spans="1:8" ht="18.75">
      <c r="A1" s="1" t="s">
        <v>0</v>
      </c>
      <c r="B1" s="1"/>
      <c r="C1" s="1"/>
      <c r="D1" s="1"/>
      <c r="E1" s="1"/>
      <c r="F1" s="1"/>
      <c r="G1" s="2"/>
      <c r="H1" s="2"/>
    </row>
    <row r="2" spans="1:8" ht="18.75">
      <c r="A2" s="3"/>
      <c r="B2" s="3"/>
      <c r="C2" s="3"/>
      <c r="D2" s="4" t="s">
        <v>1</v>
      </c>
      <c r="E2" s="4"/>
      <c r="F2" s="4"/>
      <c r="G2" s="2"/>
      <c r="H2" s="2"/>
    </row>
    <row r="3" spans="1:8" ht="25.5">
      <c r="A3" s="5" t="s">
        <v>2</v>
      </c>
      <c r="B3" s="5" t="s">
        <v>3</v>
      </c>
      <c r="C3" s="6" t="s">
        <v>4</v>
      </c>
      <c r="D3" s="6">
        <v>2018</v>
      </c>
      <c r="E3" s="6">
        <v>2019</v>
      </c>
      <c r="F3" s="6">
        <v>2020</v>
      </c>
      <c r="G3" s="2"/>
      <c r="H3" s="2"/>
    </row>
    <row r="4" spans="1:8" ht="77.25">
      <c r="A4" s="7" t="s">
        <v>5</v>
      </c>
      <c r="B4" s="8" t="s">
        <v>6</v>
      </c>
      <c r="C4" s="9">
        <v>2250000</v>
      </c>
      <c r="D4" s="9">
        <f>'[1]bevételi főtábla 1.sz '!V27+'[1]bevételi főtábla 1.sz '!V30+'[1]bevételi főtábla 1.sz '!V33+'[1]bevételi főtábla 1.sz '!V39</f>
        <v>430000000</v>
      </c>
      <c r="E4" s="9">
        <f>D4</f>
        <v>430000000</v>
      </c>
      <c r="F4" s="9">
        <f>E4</f>
        <v>430000000</v>
      </c>
      <c r="G4" s="2"/>
      <c r="H4" s="2"/>
    </row>
    <row r="5" spans="1:8" ht="39">
      <c r="A5" s="7" t="s">
        <v>7</v>
      </c>
      <c r="B5" s="8" t="s">
        <v>8</v>
      </c>
      <c r="C5" s="9"/>
      <c r="D5" s="9"/>
      <c r="E5" s="9">
        <v>0</v>
      </c>
      <c r="F5" s="9">
        <v>0</v>
      </c>
      <c r="G5" s="2"/>
      <c r="H5" s="2"/>
    </row>
    <row r="6" spans="1:8" ht="39">
      <c r="A6" s="7" t="s">
        <v>9</v>
      </c>
      <c r="B6" s="8" t="s">
        <v>10</v>
      </c>
      <c r="C6" s="9">
        <v>1000</v>
      </c>
      <c r="D6" s="9">
        <f>'[1]bevételi tábla 4.sz.'!M39</f>
        <v>13000000</v>
      </c>
      <c r="E6" s="9">
        <f>D6</f>
        <v>13000000</v>
      </c>
      <c r="F6" s="9">
        <f>E6</f>
        <v>13000000</v>
      </c>
      <c r="G6" s="2"/>
      <c r="H6" s="2"/>
    </row>
    <row r="7" spans="1:8" ht="115.5">
      <c r="A7" s="7" t="s">
        <v>11</v>
      </c>
      <c r="B7" s="8" t="s">
        <v>12</v>
      </c>
      <c r="C7" s="9">
        <v>197039</v>
      </c>
      <c r="D7" s="9">
        <f>'[1]működési felhalmozási m. 3.'!I29</f>
        <v>104775000</v>
      </c>
      <c r="E7" s="9"/>
      <c r="F7" s="9"/>
      <c r="G7" s="2"/>
      <c r="H7" s="2"/>
    </row>
    <row r="8" spans="1:8" ht="141">
      <c r="A8" s="7" t="s">
        <v>13</v>
      </c>
      <c r="B8" s="8" t="s">
        <v>14</v>
      </c>
      <c r="C8" s="9"/>
      <c r="D8" s="9"/>
      <c r="E8" s="9"/>
      <c r="F8" s="9"/>
      <c r="G8" s="2"/>
      <c r="H8" s="2"/>
    </row>
    <row r="9" spans="1:8" ht="51.75">
      <c r="A9" s="7" t="s">
        <v>15</v>
      </c>
      <c r="B9" s="8" t="s">
        <v>16</v>
      </c>
      <c r="C9" s="9"/>
      <c r="D9" s="9"/>
      <c r="E9" s="9"/>
      <c r="F9" s="9"/>
      <c r="G9" s="2"/>
      <c r="H9" s="2"/>
    </row>
    <row r="10" spans="1:8" ht="115.5">
      <c r="A10" s="7" t="s">
        <v>17</v>
      </c>
      <c r="B10" s="8" t="s">
        <v>18</v>
      </c>
      <c r="C10" s="9"/>
      <c r="D10" s="10"/>
      <c r="E10" s="9"/>
      <c r="F10" s="9"/>
      <c r="G10" s="2"/>
      <c r="H10" s="2"/>
    </row>
    <row r="11" spans="1:8" ht="76.5">
      <c r="A11" s="11" t="s">
        <v>19</v>
      </c>
      <c r="B11" s="12" t="s">
        <v>20</v>
      </c>
      <c r="C11" s="13">
        <f>SUM(C4:C10)</f>
        <v>2448039</v>
      </c>
      <c r="D11" s="13">
        <f>SUM(D4:D10)</f>
        <v>547775000</v>
      </c>
      <c r="E11" s="13">
        <f>SUM(E4:E10)</f>
        <v>443000000</v>
      </c>
      <c r="F11" s="13">
        <f>SUM(F4:F10)</f>
        <v>443000000</v>
      </c>
      <c r="G11" s="2"/>
      <c r="H11" s="2"/>
    </row>
    <row r="12" spans="1:8" ht="38.25">
      <c r="A12" s="14" t="s">
        <v>21</v>
      </c>
      <c r="B12" s="15" t="s">
        <v>22</v>
      </c>
      <c r="C12" s="16">
        <f>C11*0.5</f>
        <v>1224019.5</v>
      </c>
      <c r="D12" s="16">
        <f>D11*0.5</f>
        <v>273887500</v>
      </c>
      <c r="E12" s="16">
        <f>E11*0.5</f>
        <v>221500000</v>
      </c>
      <c r="F12" s="16">
        <f>F11*0.5</f>
        <v>221500000</v>
      </c>
      <c r="G12" s="2"/>
      <c r="H12" s="2"/>
    </row>
    <row r="13" spans="1:8" ht="153">
      <c r="A13" s="11" t="s">
        <v>23</v>
      </c>
      <c r="B13" s="12" t="s">
        <v>24</v>
      </c>
      <c r="C13" s="13">
        <f>SUM(C14:C20)</f>
        <v>36501</v>
      </c>
      <c r="D13" s="13">
        <f>SUM(D14:D20)</f>
        <v>48025000</v>
      </c>
      <c r="E13" s="13">
        <f>SUM(E14:E20)</f>
        <v>0</v>
      </c>
      <c r="F13" s="13">
        <f>SUM(F14:F20)</f>
        <v>0</v>
      </c>
      <c r="G13" s="2"/>
      <c r="H13" s="2"/>
    </row>
    <row r="14" spans="1:8" ht="77.25">
      <c r="A14" s="7" t="s">
        <v>25</v>
      </c>
      <c r="B14" s="8" t="s">
        <v>26</v>
      </c>
      <c r="C14" s="9">
        <v>11457</v>
      </c>
      <c r="D14" s="9"/>
      <c r="E14" s="9"/>
      <c r="F14" s="9"/>
      <c r="G14" s="2"/>
      <c r="H14" s="2"/>
    </row>
    <row r="15" spans="1:8" ht="77.25">
      <c r="A15" s="7" t="s">
        <v>27</v>
      </c>
      <c r="B15" s="8" t="s">
        <v>28</v>
      </c>
      <c r="C15" s="9"/>
      <c r="D15" s="9"/>
      <c r="E15" s="9"/>
      <c r="F15" s="9"/>
      <c r="G15" s="2"/>
      <c r="H15" s="2"/>
    </row>
    <row r="16" spans="1:8" ht="64.5">
      <c r="A16" s="7" t="s">
        <v>29</v>
      </c>
      <c r="B16" s="8" t="s">
        <v>30</v>
      </c>
      <c r="C16" s="9"/>
      <c r="D16" s="9"/>
      <c r="E16" s="9"/>
      <c r="F16" s="9"/>
      <c r="G16" s="2"/>
      <c r="H16" s="2"/>
    </row>
    <row r="17" spans="1:8" ht="26.25">
      <c r="A17" s="7" t="s">
        <v>31</v>
      </c>
      <c r="B17" s="8" t="s">
        <v>32</v>
      </c>
      <c r="C17" s="9"/>
      <c r="D17" s="9"/>
      <c r="E17" s="9"/>
      <c r="F17" s="9"/>
      <c r="G17" s="2"/>
      <c r="H17" s="2"/>
    </row>
    <row r="18" spans="1:8" ht="26.25">
      <c r="A18" s="7" t="s">
        <v>33</v>
      </c>
      <c r="B18" s="8" t="s">
        <v>34</v>
      </c>
      <c r="C18" s="9"/>
      <c r="D18" s="9"/>
      <c r="E18" s="9"/>
      <c r="F18" s="9"/>
      <c r="G18" s="2"/>
      <c r="H18" s="2"/>
    </row>
    <row r="19" spans="1:8" ht="26.25">
      <c r="A19" s="7" t="s">
        <v>35</v>
      </c>
      <c r="B19" s="8" t="s">
        <v>36</v>
      </c>
      <c r="C19" s="9"/>
      <c r="D19" s="9"/>
      <c r="E19" s="9"/>
      <c r="F19" s="9"/>
      <c r="G19" s="2"/>
      <c r="H19" s="2"/>
    </row>
    <row r="20" spans="1:8" ht="26.25">
      <c r="A20" s="7" t="s">
        <v>37</v>
      </c>
      <c r="B20" s="8" t="s">
        <v>38</v>
      </c>
      <c r="C20" s="9">
        <v>25044</v>
      </c>
      <c r="D20" s="9">
        <v>48025000</v>
      </c>
      <c r="E20" s="9">
        <v>0</v>
      </c>
      <c r="F20" s="9"/>
      <c r="G20" s="2"/>
      <c r="H20" s="2"/>
    </row>
    <row r="21" spans="1:8" ht="153">
      <c r="A21" s="11" t="s">
        <v>39</v>
      </c>
      <c r="B21" s="12" t="s">
        <v>40</v>
      </c>
      <c r="C21" s="13">
        <f>SUM(C22:C28)</f>
        <v>0</v>
      </c>
      <c r="D21" s="13">
        <f>SUM(D22:D28)</f>
        <v>100000000</v>
      </c>
      <c r="E21" s="13">
        <f>SUM(E22:E28)</f>
        <v>0</v>
      </c>
      <c r="F21" s="13">
        <f>SUM(F22:F28)</f>
        <v>0</v>
      </c>
      <c r="G21" s="2"/>
      <c r="H21" s="2"/>
    </row>
    <row r="22" spans="1:8" ht="77.25">
      <c r="A22" s="7" t="s">
        <v>41</v>
      </c>
      <c r="B22" s="8" t="s">
        <v>26</v>
      </c>
      <c r="C22" s="9"/>
      <c r="D22" s="9"/>
      <c r="E22" s="9"/>
      <c r="F22" s="9"/>
      <c r="G22" s="2"/>
      <c r="H22" s="2"/>
    </row>
    <row r="23" spans="1:8" ht="77.25">
      <c r="A23" s="7" t="s">
        <v>42</v>
      </c>
      <c r="B23" s="8" t="s">
        <v>28</v>
      </c>
      <c r="C23" s="9"/>
      <c r="D23" s="9"/>
      <c r="E23" s="9"/>
      <c r="F23" s="9"/>
      <c r="G23" s="2"/>
      <c r="H23" s="2"/>
    </row>
    <row r="24" spans="1:8" ht="64.5">
      <c r="A24" s="7" t="s">
        <v>43</v>
      </c>
      <c r="B24" s="8" t="s">
        <v>30</v>
      </c>
      <c r="C24" s="9"/>
      <c r="D24" s="9"/>
      <c r="E24" s="9"/>
      <c r="F24" s="9"/>
      <c r="G24" s="2"/>
      <c r="H24" s="2"/>
    </row>
    <row r="25" spans="1:8" ht="26.25">
      <c r="A25" s="7" t="s">
        <v>44</v>
      </c>
      <c r="B25" s="8" t="s">
        <v>32</v>
      </c>
      <c r="C25" s="9"/>
      <c r="D25" s="9"/>
      <c r="E25" s="9"/>
      <c r="F25" s="9"/>
      <c r="G25" s="2"/>
      <c r="H25" s="2"/>
    </row>
    <row r="26" spans="1:8" ht="26.25">
      <c r="A26" s="7" t="s">
        <v>45</v>
      </c>
      <c r="B26" s="8" t="s">
        <v>34</v>
      </c>
      <c r="C26" s="9"/>
      <c r="D26" s="9"/>
      <c r="E26" s="9"/>
      <c r="F26" s="9"/>
      <c r="G26" s="2"/>
      <c r="H26" s="2"/>
    </row>
    <row r="27" spans="1:8" ht="26.25">
      <c r="A27" s="7" t="s">
        <v>46</v>
      </c>
      <c r="B27" s="8" t="s">
        <v>36</v>
      </c>
      <c r="C27" s="9"/>
      <c r="D27" s="9"/>
      <c r="E27" s="9"/>
      <c r="F27" s="9"/>
      <c r="G27" s="2"/>
      <c r="H27" s="2"/>
    </row>
    <row r="28" spans="1:8" ht="77.25">
      <c r="A28" s="7" t="s">
        <v>47</v>
      </c>
      <c r="B28" s="8" t="s">
        <v>48</v>
      </c>
      <c r="C28" s="9"/>
      <c r="D28" s="9">
        <v>100000000</v>
      </c>
      <c r="E28" s="9">
        <v>0</v>
      </c>
      <c r="F28" s="9"/>
      <c r="G28" s="2"/>
      <c r="H28" s="2"/>
    </row>
    <row r="29" spans="1:8" ht="63.75">
      <c r="A29" s="14" t="s">
        <v>49</v>
      </c>
      <c r="B29" s="15" t="s">
        <v>50</v>
      </c>
      <c r="C29" s="16">
        <f>C13+C21</f>
        <v>36501</v>
      </c>
      <c r="D29" s="16">
        <f>D13+D21</f>
        <v>148025000</v>
      </c>
      <c r="E29" s="16">
        <f>E13+E21</f>
        <v>0</v>
      </c>
      <c r="F29" s="16">
        <f>F13+F21</f>
        <v>0</v>
      </c>
      <c r="G29" s="2"/>
      <c r="H29" s="2"/>
    </row>
    <row r="30" spans="1:8">
      <c r="A30" s="17" t="s">
        <v>51</v>
      </c>
      <c r="B30" s="18" t="s">
        <v>52</v>
      </c>
      <c r="C30" s="19">
        <f>C12-C29</f>
        <v>1187518.5</v>
      </c>
      <c r="D30" s="19">
        <f>D12-D29</f>
        <v>125862500</v>
      </c>
      <c r="E30" s="19">
        <f>E12-E29</f>
        <v>221500000</v>
      </c>
      <c r="F30" s="19">
        <f>F12-F29</f>
        <v>221500000</v>
      </c>
      <c r="G30" s="2"/>
      <c r="H30" s="2"/>
    </row>
    <row r="31" spans="1:8">
      <c r="A31" s="2"/>
      <c r="B31" s="20"/>
      <c r="C31" s="21"/>
      <c r="D31" s="21"/>
      <c r="E31" s="21"/>
      <c r="F31" s="21"/>
      <c r="G31" s="2"/>
      <c r="H31" s="2"/>
    </row>
  </sheetData>
  <mergeCells count="2">
    <mergeCell ref="A1:F1"/>
    <mergeCell ref="D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2018-02-21T07:55:11Z</dcterms:created>
  <dcterms:modified xsi:type="dcterms:W3CDTF">2018-02-21T07:55:42Z</dcterms:modified>
</cp:coreProperties>
</file>